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firstSheet="1" activeTab="6"/>
  </bookViews>
  <sheets>
    <sheet name="შეჯამება" sheetId="16" r:id="rId1"/>
    <sheet name="DINN" sheetId="2" r:id="rId2"/>
    <sheet name="Express" sheetId="14" r:id="rId3"/>
    <sheet name="SOLO" sheetId="4" r:id="rId4"/>
    <sheet name="WM and BB" sheetId="13" r:id="rId5"/>
    <sheet name="Back-Office" sheetId="6" r:id="rId6"/>
    <sheet name="HQ - Gagarini" sheetId="8" r:id="rId7"/>
  </sheets>
  <definedNames/>
  <calcPr calcId="152511"/>
</workbook>
</file>

<file path=xl/comments1.xml><?xml version="1.0" encoding="utf-8"?>
<comments xmlns="http://schemas.openxmlformats.org/spreadsheetml/2006/main">
  <authors>
    <author>Author</author>
  </authors>
  <commentList>
    <comment ref="E11" authorId="0">
      <text>
        <r>
          <rPr>
            <b/>
            <sz val="9"/>
            <rFont val="Tahoma"/>
            <family val="2"/>
          </rPr>
          <t>Author:</t>
        </r>
        <r>
          <rPr>
            <sz val="9"/>
            <rFont val="Tahoma"/>
            <family val="2"/>
          </rPr>
          <t xml:space="preserve">
გთხოვთ მიღებული ფასი გადაიტანოთ დანართ N1-ში - ფასების ცხრილი</t>
        </r>
      </text>
    </comment>
  </commentList>
</comments>
</file>

<file path=xl/sharedStrings.xml><?xml version="1.0" encoding="utf-8"?>
<sst xmlns="http://schemas.openxmlformats.org/spreadsheetml/2006/main" count="859" uniqueCount="131">
  <si>
    <t>აგრეგატების რაოდენობა</t>
  </si>
  <si>
    <t>რეკუპირატორის მომსახურება</t>
  </si>
  <si>
    <t>თბილისი</t>
  </si>
  <si>
    <t>ბათუმი</t>
  </si>
  <si>
    <t>ფილიალების რაოდენობა</t>
  </si>
  <si>
    <t>ქუთაისი</t>
  </si>
  <si>
    <t>გორი</t>
  </si>
  <si>
    <t>ამბროლაური</t>
  </si>
  <si>
    <t>ახალციხე</t>
  </si>
  <si>
    <t>ბაკურიანი</t>
  </si>
  <si>
    <t>ბოლნისი</t>
  </si>
  <si>
    <t xml:space="preserve">ბორჯომი </t>
  </si>
  <si>
    <t>გარდაბანი</t>
  </si>
  <si>
    <t>გურჯაანი</t>
  </si>
  <si>
    <t>დედოფლისწყარო</t>
  </si>
  <si>
    <t>ზესტაფონი</t>
  </si>
  <si>
    <t>ზუგდიდი</t>
  </si>
  <si>
    <t>თეთრიწყარო</t>
  </si>
  <si>
    <t>თელავი</t>
  </si>
  <si>
    <t>თერჯოლა</t>
  </si>
  <si>
    <t>კასპი</t>
  </si>
  <si>
    <t>ლაგოდეხი</t>
  </si>
  <si>
    <t>ლანჩხუთი</t>
  </si>
  <si>
    <t>მარნეული</t>
  </si>
  <si>
    <t>მცხეთა</t>
  </si>
  <si>
    <t>ოზურგეთი</t>
  </si>
  <si>
    <t>რუსთავი</t>
  </si>
  <si>
    <t>საგარეჯო</t>
  </si>
  <si>
    <t>სამტრედია</t>
  </si>
  <si>
    <t>საჩხერე</t>
  </si>
  <si>
    <t>სენაკი</t>
  </si>
  <si>
    <t xml:space="preserve">ტყიბული </t>
  </si>
  <si>
    <t>ფოთი</t>
  </si>
  <si>
    <t>ქობულეთი</t>
  </si>
  <si>
    <t>ყვარელი</t>
  </si>
  <si>
    <t>წალკა</t>
  </si>
  <si>
    <t>წნორი</t>
  </si>
  <si>
    <t>წყალტუბო</t>
  </si>
  <si>
    <t>ჭიათურა</t>
  </si>
  <si>
    <t>ხაშური</t>
  </si>
  <si>
    <t>ხელვაჩაური</t>
  </si>
  <si>
    <t>ხულო</t>
  </si>
  <si>
    <t>ქალაქი</t>
  </si>
  <si>
    <t>ჯამი</t>
  </si>
  <si>
    <t>ტყიბული</t>
  </si>
  <si>
    <t>ქარელი</t>
  </si>
  <si>
    <t xml:space="preserve">ტრანსპორტირების ხარჯი 1კმ-ზე, არაგეგმიურ სასწრაფო გამოძახების დროს, თბილისიდან სულ მცირე 50 კმ-თ დაშორებული მანძილის შემთხვევაში. </t>
  </si>
  <si>
    <t>კატეგორია</t>
  </si>
  <si>
    <t>VRV-ს გარე ბლოკის მომსახურება</t>
  </si>
  <si>
    <t>VRV-ს შიდა ბლოკის მომსახურება</t>
  </si>
  <si>
    <t>გათბობის ქვაბის მომსახურება</t>
  </si>
  <si>
    <t>MIDEA</t>
  </si>
  <si>
    <t>MIDEA; GREE;</t>
  </si>
  <si>
    <t xml:space="preserve">MIDEA; </t>
  </si>
  <si>
    <t>INTERKLIMA</t>
  </si>
  <si>
    <t>IVAR 1060kw</t>
  </si>
  <si>
    <t>IMERGAZ</t>
  </si>
  <si>
    <t>FERROLI</t>
  </si>
  <si>
    <t>ARISTON</t>
  </si>
  <si>
    <t>IMMERGAS</t>
  </si>
  <si>
    <t>TEVHR</t>
  </si>
  <si>
    <t>სოლო ფილიალების HVAC სისტემის მომსახურება</t>
  </si>
  <si>
    <t>პრობლემური დეპარტამენტის ფილიალების HVAC სისტემის მომსახურება</t>
  </si>
  <si>
    <t>ქოლცენტრის HVAC სისტემის მომსახურება</t>
  </si>
  <si>
    <t>საკასო ცენტრის HVAC სისტემის მომსახურება</t>
  </si>
  <si>
    <t>გაგარინის 29 ა (სათავო ოფისი) HVAC სისტემის მომსახურება</t>
  </si>
  <si>
    <t>შარტავას 77 და შარტავას 75 (ITower) HVAC სისტემის მომსახურება</t>
  </si>
  <si>
    <t>WM-CB-BB დაგროვილი ქონების მართვის ოფისის, კორპორატიული ფილიალის და ბიზნეს ფილიალის HVAC სისტემის მომსახურება</t>
  </si>
  <si>
    <t>MIDEA - GALANZ</t>
  </si>
  <si>
    <t>IMMERGAS - FONDITAL</t>
  </si>
  <si>
    <t>TEVHR - FIGK</t>
  </si>
  <si>
    <t>FIGK - P5000</t>
  </si>
  <si>
    <t>დასადგმელი კონდიციონერი</t>
  </si>
  <si>
    <t>არხული კონდიციონერი</t>
  </si>
  <si>
    <t xml:space="preserve">SPLIT კონდიციონერი </t>
  </si>
  <si>
    <t>VRV შიდა ბლოკი</t>
  </si>
  <si>
    <t>VRV გარე ბლოკი</t>
  </si>
  <si>
    <t>SPLIT გარე ბლოკი</t>
  </si>
  <si>
    <t>SPLIT შიდა ბლოკი</t>
  </si>
  <si>
    <t>გათბობის ქვაბი</t>
  </si>
  <si>
    <t>არხული SPLIT კონდიციონერი გარე ბლოკი</t>
  </si>
  <si>
    <t>არხული SPLIT კონდიციონერი შიდა ბლოკი</t>
  </si>
  <si>
    <t>ტრეინინგცენტრის HVAC სისტემის მომსახურება - მიცკევიჩი</t>
  </si>
  <si>
    <t>ჩილერი</t>
  </si>
  <si>
    <t>კედლის ფანკოილები</t>
  </si>
  <si>
    <t>FEROLI</t>
  </si>
  <si>
    <t>საკრედიტო დავალიანების მართვის ოფისის HVAC სისტემის მომსახურება - ყიფშიძის 7</t>
  </si>
  <si>
    <t>არქივი - ესენინი, წყნეთის ქუჩა</t>
  </si>
  <si>
    <t>ექსპრესის ფილიალების HVAC სისტემის მომსახურება (ექსპრესი, ლომბარდი, მეტროს ექსპრესი, MS+)</t>
  </si>
  <si>
    <t>აბაშა</t>
  </si>
  <si>
    <t>ახმეტა</t>
  </si>
  <si>
    <t>დუშეთი</t>
  </si>
  <si>
    <t>მარტვილი</t>
  </si>
  <si>
    <t>მესტია</t>
  </si>
  <si>
    <t>ხობი</t>
  </si>
  <si>
    <t>ხონი</t>
  </si>
  <si>
    <t>აგრეგატები</t>
  </si>
  <si>
    <t>VRV-ს გარე ბლოკი</t>
  </si>
  <si>
    <t>VRV-ს შიდა ბლოკი</t>
  </si>
  <si>
    <t>SPLIT კონდიციონერის გარე ბლოკი</t>
  </si>
  <si>
    <t>SPLIT კონდიციონერის შიდა ბლოკი</t>
  </si>
  <si>
    <t>რეკუპირატორი</t>
  </si>
  <si>
    <t>SPLIT კონდიციონერის გარე ბლოკის</t>
  </si>
  <si>
    <t>SPLIT კონდიციონერის შიდა ბლოკის</t>
  </si>
  <si>
    <t>ბრენდი/მოდელი</t>
  </si>
  <si>
    <t>Dinn და ძველი დიზაინის სტანდარტული სერვის ცენტრების HVAC სისტემის მომსახურება</t>
  </si>
  <si>
    <t>სულ:</t>
  </si>
  <si>
    <t>ობიექტი</t>
  </si>
  <si>
    <t>ბექ-ოფისების HVAC სისტემების მომსახურება</t>
  </si>
  <si>
    <t>დასადგამი კონდიციონერის გარე ბლოკი</t>
  </si>
  <si>
    <t>დასადგამი კონდიციონერის შიდა ბლოკი</t>
  </si>
  <si>
    <t>არხული კონდიციონერის შიდა ბლოკი</t>
  </si>
  <si>
    <t>არხული კონდიციონერის გარე ბლოკი</t>
  </si>
  <si>
    <t>VRV-ს გარე ბლოკი (კუბის)</t>
  </si>
  <si>
    <t>VRV-ს შიდა ბლოკი (კუბის)</t>
  </si>
  <si>
    <t>SPLIT კონდიციონერის გარე ბლოკი (უსაფრთხოების)</t>
  </si>
  <si>
    <t>SPLIT კონდიციონერის შიდა ბლოკი (უსაფრთხოების)</t>
  </si>
  <si>
    <t>არხული კონდიციონერის გარე ბლოკი (სასერვეროს და კაფეტერიის)</t>
  </si>
  <si>
    <t>არხული კონდიციონერის შიდა ბლოკი (სასერვეროს და კაფეტერიის)</t>
  </si>
  <si>
    <t>AHU</t>
  </si>
  <si>
    <t>N</t>
  </si>
  <si>
    <t>განზომილება/ერთეული</t>
  </si>
  <si>
    <t>რაოდენობა</t>
  </si>
  <si>
    <t>კილომეტრი</t>
  </si>
  <si>
    <t>ჯამი:</t>
  </si>
  <si>
    <t>დანართი N1 - ფასების ცხრილი</t>
  </si>
  <si>
    <t>-</t>
  </si>
  <si>
    <t>კედლის პანელური რადიატორები</t>
  </si>
  <si>
    <t>ყოველთვიური მომსახურების ფასი (აშშ. დოლარი) გადასახადების ჩათვლით</t>
  </si>
  <si>
    <t>სულ სატენდერო ფასი (აშშ. დოლარი), გადასახადების ჩათვლით (წლიური ფასი)</t>
  </si>
  <si>
    <r>
      <t xml:space="preserve">*შენიშვნა:
</t>
    </r>
    <r>
      <rPr>
        <sz val="11"/>
        <color rgb="FFFF0000"/>
        <rFont val="Calibri"/>
        <family val="2"/>
        <scheme val="minor"/>
      </rPr>
      <t>ტენდერის ვალუტა არის აშშ. დოლარი. თუმცა მომსახურების ნაწილში, გამარჯვებულ კომპანიასთან, ხელშეკრულებაში ფასები დაფიქსირდება ლარში, ტენდერის დღეს არსებული, ეროვნულის ბანკის ოფიციალური გაცვლითი კურსის შესაბამისად;</t>
    </r>
    <r>
      <rPr>
        <sz val="11"/>
        <color theme="1"/>
        <rFont val="Calibri"/>
        <family val="2"/>
        <scheme val="minor"/>
      </rPr>
      <t xml:space="preserve">
დაზიანებული ნაწილის გამოცვლის ხარჯებისთვის რომლებიც შეკეთებას არ ექვემდებარე და საჭიროებს გამოცვლას (მაგალითად: კონდინციონერის პლატა, ტრანსპორმატორი, კონდესატორი, თერმული სენსორი, გათბობის ქვაბის საფართოებელი, საცირკულაციო ტუმბო, დამცველი სარქველი, ღვედი), კომპანიამ უნდა შეისყიდოს ამგვარი ნაწილი და წარმოადგინოს ბანკში ხარჯი ასანაზღაურებლად თვის ბოლოს. ამგვარი ნაწილებისთვის კომპანიამ უნდა დააფიქსიროს დანარიცხები: მოგება რომელიც უნდა მოიცავდეს ზედნადებ ხარჯებსაც. დანარიცხების ფიქსირებულ პროცენტზე მხარეები დამატებით შეთანხმდებიან.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</si>
</sst>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sz val="9"/>
      <name val="Tahoma"/>
      <family val="2"/>
    </font>
    <font>
      <b/>
      <sz val="9"/>
      <name val="Tahoma"/>
      <family val="2"/>
    </font>
    <font>
      <sz val="11"/>
      <color rgb="FFFF0000"/>
      <name val="Calibri"/>
      <family val="2"/>
      <scheme val="minor"/>
    </font>
    <font>
      <b/>
      <sz val="8"/>
      <name val="Calibri"/>
      <family val="2"/>
    </font>
  </fonts>
  <fills count="3">
    <fill>
      <patternFill/>
    </fill>
    <fill>
      <patternFill patternType="gray125"/>
    </fill>
    <fill>
      <patternFill patternType="solid">
        <fgColor theme="0" tint="-0.1499900072813034"/>
        <bgColor indexed="64"/>
      </patternFill>
    </fill>
  </fills>
  <borders count="29">
    <border>
      <left/>
      <right/>
      <top/>
      <bottom/>
      <diagonal/>
    </border>
    <border>
      <left style="thin"/>
      <right style="thin"/>
      <top style="thin"/>
      <bottom style="thin"/>
    </border>
    <border>
      <left style="medium"/>
      <right style="thin"/>
      <top style="thin"/>
      <bottom style="thin"/>
    </border>
    <border>
      <left style="thin"/>
      <right style="thin"/>
      <top style="medium"/>
      <bottom style="thin"/>
    </border>
    <border>
      <left style="thin"/>
      <right style="thin"/>
      <top style="thin"/>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style="medium"/>
      <bottom/>
    </border>
    <border>
      <left style="medium"/>
      <right style="thin"/>
      <top/>
      <bottom/>
    </border>
    <border>
      <left style="medium"/>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0" fillId="0" borderId="0" xfId="0" applyFill="1" applyBorder="1"/>
    <xf numFmtId="0" fontId="0" fillId="0" borderId="0" xfId="0" applyFill="1" applyBorder="1" applyAlignment="1">
      <alignment horizontal="center"/>
    </xf>
    <xf numFmtId="0" fontId="0" fillId="0" borderId="0" xfId="0" applyFill="1"/>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center" vertical="center"/>
    </xf>
    <xf numFmtId="0" fontId="3" fillId="0" borderId="0" xfId="0" applyFont="1"/>
    <xf numFmtId="0" fontId="3" fillId="0" borderId="0" xfId="0" applyFont="1" applyFill="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center"/>
    </xf>
    <xf numFmtId="0" fontId="3" fillId="0" borderId="1" xfId="0" applyFont="1" applyFill="1" applyBorder="1" applyAlignment="1">
      <alignment/>
    </xf>
    <xf numFmtId="164" fontId="3" fillId="0" borderId="1" xfId="18" applyNumberFormat="1" applyFont="1" applyFill="1" applyBorder="1" applyAlignment="1">
      <alignment horizontal="center" vertical="center"/>
    </xf>
    <xf numFmtId="0" fontId="4"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xf numFmtId="0" fontId="3" fillId="0" borderId="4" xfId="0" applyFont="1" applyFill="1" applyBorder="1" applyAlignment="1">
      <alignment horizontal="center" vertical="center"/>
    </xf>
    <xf numFmtId="0" fontId="3" fillId="0" borderId="5" xfId="0" applyFont="1" applyFill="1" applyBorder="1"/>
    <xf numFmtId="0" fontId="3" fillId="0" borderId="5" xfId="0" applyFont="1" applyFill="1" applyBorder="1" applyAlignment="1">
      <alignment horizontal="center" vertical="center"/>
    </xf>
    <xf numFmtId="0" fontId="3" fillId="0" borderId="3" xfId="0" applyFont="1" applyFill="1" applyBorder="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1" xfId="0" applyBorder="1"/>
    <xf numFmtId="0" fontId="0" fillId="0" borderId="12" xfId="0" applyBorder="1"/>
    <xf numFmtId="0" fontId="0" fillId="0" borderId="12" xfId="0" applyBorder="1" applyAlignment="1">
      <alignment horizontal="center"/>
    </xf>
    <xf numFmtId="0" fontId="0" fillId="0" borderId="13" xfId="0" applyBorder="1" applyAlignment="1">
      <alignment horizont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0" fillId="0" borderId="1" xfId="0" applyBorder="1" applyAlignment="1">
      <alignment horizontal="center" vertical="center" wrapText="1"/>
    </xf>
    <xf numFmtId="164" fontId="0" fillId="0" borderId="1" xfId="18" applyNumberFormat="1" applyFont="1" applyBorder="1" applyAlignment="1">
      <alignment horizontal="left" vertical="center" wrapText="1"/>
    </xf>
    <xf numFmtId="0" fontId="3"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xf>
    <xf numFmtId="0" fontId="2" fillId="0" borderId="19" xfId="0" applyFont="1" applyFill="1" applyBorder="1" applyAlignment="1">
      <alignmen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left" vertical="center" wrapText="1"/>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5" xfId="0" applyFont="1" applyBorder="1" applyAlignment="1">
      <alignment horizontal="left" vertical="center"/>
    </xf>
    <xf numFmtId="0" fontId="2" fillId="0" borderId="5" xfId="0" applyFont="1" applyBorder="1" applyAlignment="1">
      <alignment horizontal="left" vertical="center"/>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9"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5" xfId="0"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19"/>
  <sheetViews>
    <sheetView workbookViewId="0" topLeftCell="A7">
      <selection activeCell="E11" sqref="E11"/>
    </sheetView>
  </sheetViews>
  <sheetFormatPr defaultColWidth="9.140625" defaultRowHeight="15"/>
  <cols>
    <col min="1" max="1" width="3.00390625" style="0" bestFit="1" customWidth="1"/>
    <col min="2" max="2" width="33.140625" style="0" customWidth="1"/>
    <col min="3" max="3" width="24.7109375" style="0" customWidth="1"/>
    <col min="4" max="4" width="20.7109375" style="0" customWidth="1"/>
    <col min="5" max="5" width="33.00390625" style="0" customWidth="1"/>
    <col min="6" max="6" width="14.8515625" style="0" customWidth="1"/>
    <col min="7" max="7" width="28.57421875" style="0" customWidth="1"/>
    <col min="8" max="8" width="30.421875" style="0" customWidth="1"/>
  </cols>
  <sheetData>
    <row r="1" spans="1:5" ht="15" thickBot="1">
      <c r="A1" s="52" t="s">
        <v>125</v>
      </c>
      <c r="B1" s="53"/>
      <c r="C1" s="53"/>
      <c r="D1" s="53"/>
      <c r="E1" s="54"/>
    </row>
    <row r="2" spans="1:8" s="3" customFormat="1" ht="69.6" customHeight="1">
      <c r="A2" s="48" t="s">
        <v>120</v>
      </c>
      <c r="B2" s="49" t="s">
        <v>47</v>
      </c>
      <c r="C2" s="49" t="s">
        <v>121</v>
      </c>
      <c r="D2" s="49" t="s">
        <v>122</v>
      </c>
      <c r="E2" s="50" t="s">
        <v>128</v>
      </c>
      <c r="F2" s="2"/>
      <c r="G2" s="2"/>
      <c r="H2" s="1"/>
    </row>
    <row r="3" spans="1:5" ht="43.2">
      <c r="A3" s="7">
        <v>1</v>
      </c>
      <c r="B3" s="6" t="str">
        <f>DINN!A1</f>
        <v>Dinn და ძველი დიზაინის სტანდარტული სერვის ცენტრების HVAC სისტემის მომსახურება</v>
      </c>
      <c r="C3" s="44" t="s">
        <v>0</v>
      </c>
      <c r="D3" s="42">
        <f>DINN!E167</f>
        <v>1365</v>
      </c>
      <c r="E3" s="45"/>
    </row>
    <row r="4" spans="1:5" ht="49.8" customHeight="1">
      <c r="A4" s="7">
        <v>2</v>
      </c>
      <c r="B4" s="6" t="str">
        <f>Express!A1</f>
        <v>ექსპრესის ფილიალების HVAC სისტემის მომსახურება (ექსპრესი, ლომბარდი, მეტროს ექსპრესი, MS+)</v>
      </c>
      <c r="C4" s="44" t="s">
        <v>0</v>
      </c>
      <c r="D4" s="42">
        <f>Express!E51</f>
        <v>522</v>
      </c>
      <c r="E4" s="45"/>
    </row>
    <row r="5" spans="1:5" ht="28.8">
      <c r="A5" s="7">
        <v>3</v>
      </c>
      <c r="B5" s="6" t="str">
        <f>SOLO!A1</f>
        <v>სოლო ფილიალების HVAC სისტემის მომსახურება</v>
      </c>
      <c r="C5" s="44" t="s">
        <v>0</v>
      </c>
      <c r="D5" s="42">
        <f>SOLO!E17</f>
        <v>156</v>
      </c>
      <c r="E5" s="45"/>
    </row>
    <row r="6" spans="1:5" ht="57.6">
      <c r="A6" s="7">
        <v>4</v>
      </c>
      <c r="B6" s="6" t="str">
        <f>'WM and BB'!A1</f>
        <v>WM-CB-BB დაგროვილი ქონების მართვის ოფისის, კორპორატიული ფილიალის და ბიზნეს ფილიალის HVAC სისტემის მომსახურება</v>
      </c>
      <c r="C6" s="44" t="s">
        <v>0</v>
      </c>
      <c r="D6" s="42">
        <f>'WM and BB'!E8</f>
        <v>95</v>
      </c>
      <c r="E6" s="45"/>
    </row>
    <row r="7" spans="1:5" ht="28.8">
      <c r="A7" s="7">
        <v>5</v>
      </c>
      <c r="B7" s="6" t="str">
        <f>'Back-Office'!A1</f>
        <v>ბექ-ოფისების HVAC სისტემების მომსახურება</v>
      </c>
      <c r="C7" s="44" t="s">
        <v>0</v>
      </c>
      <c r="D7" s="42">
        <f>'Back-Office'!F108</f>
        <v>643</v>
      </c>
      <c r="E7" s="45"/>
    </row>
    <row r="8" spans="1:5" ht="28.8">
      <c r="A8" s="7">
        <v>6</v>
      </c>
      <c r="B8" s="6" t="str">
        <f>'HQ - Gagarini'!A1</f>
        <v>გაგარინის 29 ა (სათავო ოფისი) HVAC სისტემის მომსახურება</v>
      </c>
      <c r="C8" s="44" t="s">
        <v>0</v>
      </c>
      <c r="D8" s="42">
        <f>'HQ - Gagarini'!E14</f>
        <v>37</v>
      </c>
      <c r="E8" s="45"/>
    </row>
    <row r="9" spans="1:5" ht="72">
      <c r="A9" s="7">
        <v>7</v>
      </c>
      <c r="B9" s="6" t="s">
        <v>46</v>
      </c>
      <c r="C9" s="41" t="s">
        <v>123</v>
      </c>
      <c r="D9" s="42">
        <f>9000/12</f>
        <v>750</v>
      </c>
      <c r="E9" s="45"/>
    </row>
    <row r="10" spans="1:5" ht="15" thickBot="1">
      <c r="A10" s="57" t="s">
        <v>124</v>
      </c>
      <c r="B10" s="58"/>
      <c r="C10" s="58"/>
      <c r="D10" s="58"/>
      <c r="E10" s="46">
        <f>SUM(E3:E9)</f>
        <v>0</v>
      </c>
    </row>
    <row r="11" spans="1:5" ht="24.6" customHeight="1" thickBot="1">
      <c r="A11" s="55" t="s">
        <v>129</v>
      </c>
      <c r="B11" s="56"/>
      <c r="C11" s="56"/>
      <c r="D11" s="56"/>
      <c r="E11" s="47">
        <f>E10*12</f>
        <v>0</v>
      </c>
    </row>
    <row r="12" spans="1:5" ht="15">
      <c r="A12" s="4"/>
      <c r="B12" s="5"/>
      <c r="C12" s="5"/>
      <c r="D12" s="5"/>
      <c r="E12" s="4"/>
    </row>
    <row r="13" spans="1:5" ht="15">
      <c r="A13" s="4"/>
      <c r="B13" s="5"/>
      <c r="C13" s="5"/>
      <c r="D13" s="5"/>
      <c r="E13" s="4"/>
    </row>
    <row r="14" spans="1:5" ht="136.2" customHeight="1">
      <c r="A14" s="51" t="s">
        <v>130</v>
      </c>
      <c r="B14" s="51"/>
      <c r="C14" s="51"/>
      <c r="D14" s="51"/>
      <c r="E14" s="51"/>
    </row>
    <row r="15" spans="1:5" ht="15">
      <c r="A15" s="4"/>
      <c r="B15" s="5"/>
      <c r="C15" s="5"/>
      <c r="D15" s="5"/>
      <c r="E15" s="4"/>
    </row>
    <row r="16" spans="1:5" ht="15">
      <c r="A16" s="4"/>
      <c r="B16" s="5"/>
      <c r="C16" s="5"/>
      <c r="D16" s="5"/>
      <c r="E16" s="4"/>
    </row>
    <row r="17" spans="1:5" ht="15">
      <c r="A17" s="4"/>
      <c r="B17" s="5"/>
      <c r="C17" s="5"/>
      <c r="D17" s="5"/>
      <c r="E17" s="4"/>
    </row>
    <row r="18" spans="1:5" ht="15">
      <c r="A18" s="4"/>
      <c r="B18" s="5"/>
      <c r="C18" s="5"/>
      <c r="D18" s="5"/>
      <c r="E18" s="4"/>
    </row>
    <row r="19" spans="1:5" ht="15">
      <c r="A19" s="4"/>
      <c r="B19" s="4"/>
      <c r="C19" s="4"/>
      <c r="D19" s="4"/>
      <c r="E19" s="4"/>
    </row>
  </sheetData>
  <mergeCells count="4">
    <mergeCell ref="A14:E14"/>
    <mergeCell ref="A1:E1"/>
    <mergeCell ref="A11:D11"/>
    <mergeCell ref="A10:D10"/>
  </mergeCells>
  <printOptions/>
  <pageMargins left="0.7" right="0.7" top="0.75" bottom="0.75" header="0.3" footer="0.3"/>
  <pageSetup horizontalDpi="600" verticalDpi="600" orientation="portrait" scale="63"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workbookViewId="0" topLeftCell="A70">
      <selection activeCell="B3" sqref="B3:B8"/>
    </sheetView>
  </sheetViews>
  <sheetFormatPr defaultColWidth="9.140625" defaultRowHeight="15"/>
  <cols>
    <col min="1" max="1" width="17.8515625" style="0" bestFit="1" customWidth="1"/>
    <col min="2" max="2" width="15.28125" style="0" customWidth="1"/>
    <col min="3" max="3" width="33.7109375" style="0" bestFit="1" customWidth="1"/>
    <col min="4" max="4" width="27.7109375" style="0" customWidth="1"/>
    <col min="5" max="5" width="14.8515625" style="0" customWidth="1"/>
  </cols>
  <sheetData>
    <row r="1" spans="1:5" ht="30" customHeight="1">
      <c r="A1" s="60" t="s">
        <v>105</v>
      </c>
      <c r="B1" s="60"/>
      <c r="C1" s="60"/>
      <c r="D1" s="60"/>
      <c r="E1" s="60"/>
    </row>
    <row r="2" spans="1:5" ht="65.25" customHeight="1">
      <c r="A2" s="10" t="s">
        <v>42</v>
      </c>
      <c r="B2" s="11" t="s">
        <v>4</v>
      </c>
      <c r="C2" s="10" t="s">
        <v>96</v>
      </c>
      <c r="D2" s="11" t="s">
        <v>104</v>
      </c>
      <c r="E2" s="11" t="s">
        <v>0</v>
      </c>
    </row>
    <row r="3" spans="1:5" ht="15">
      <c r="A3" s="59" t="s">
        <v>2</v>
      </c>
      <c r="B3" s="59">
        <v>25</v>
      </c>
      <c r="C3" s="13" t="s">
        <v>97</v>
      </c>
      <c r="D3" s="12" t="s">
        <v>51</v>
      </c>
      <c r="E3" s="12">
        <v>53</v>
      </c>
    </row>
    <row r="4" spans="1:5" ht="15">
      <c r="A4" s="59"/>
      <c r="B4" s="59"/>
      <c r="C4" s="13" t="s">
        <v>98</v>
      </c>
      <c r="D4" s="12" t="s">
        <v>51</v>
      </c>
      <c r="E4" s="12">
        <v>277</v>
      </c>
    </row>
    <row r="5" spans="1:5" ht="15">
      <c r="A5" s="59"/>
      <c r="B5" s="59"/>
      <c r="C5" s="13" t="s">
        <v>99</v>
      </c>
      <c r="D5" s="12" t="s">
        <v>68</v>
      </c>
      <c r="E5" s="12">
        <v>54</v>
      </c>
    </row>
    <row r="6" spans="1:5" ht="15">
      <c r="A6" s="59"/>
      <c r="B6" s="59"/>
      <c r="C6" s="13" t="s">
        <v>100</v>
      </c>
      <c r="D6" s="12" t="s">
        <v>68</v>
      </c>
      <c r="E6" s="12">
        <v>54</v>
      </c>
    </row>
    <row r="7" spans="1:5" ht="15">
      <c r="A7" s="59"/>
      <c r="B7" s="59"/>
      <c r="C7" s="13" t="s">
        <v>79</v>
      </c>
      <c r="D7" s="12" t="s">
        <v>69</v>
      </c>
      <c r="E7" s="12">
        <v>0</v>
      </c>
    </row>
    <row r="8" spans="1:5" ht="15">
      <c r="A8" s="59"/>
      <c r="B8" s="59"/>
      <c r="C8" s="13" t="s">
        <v>101</v>
      </c>
      <c r="D8" s="12" t="s">
        <v>70</v>
      </c>
      <c r="E8" s="12">
        <v>37</v>
      </c>
    </row>
    <row r="9" spans="1:5" ht="15">
      <c r="A9" s="59" t="s">
        <v>3</v>
      </c>
      <c r="B9" s="59">
        <v>3</v>
      </c>
      <c r="C9" s="13" t="s">
        <v>97</v>
      </c>
      <c r="D9" s="12" t="s">
        <v>51</v>
      </c>
      <c r="E9" s="12">
        <v>12</v>
      </c>
    </row>
    <row r="10" spans="1:5" ht="15">
      <c r="A10" s="59"/>
      <c r="B10" s="59"/>
      <c r="C10" s="13" t="s">
        <v>98</v>
      </c>
      <c r="D10" s="12" t="s">
        <v>51</v>
      </c>
      <c r="E10" s="12">
        <v>46</v>
      </c>
    </row>
    <row r="11" spans="1:5" ht="15">
      <c r="A11" s="59"/>
      <c r="B11" s="59"/>
      <c r="C11" s="13" t="s">
        <v>99</v>
      </c>
      <c r="D11" s="12" t="s">
        <v>51</v>
      </c>
      <c r="E11" s="12">
        <v>6</v>
      </c>
    </row>
    <row r="12" spans="1:5" ht="15">
      <c r="A12" s="59"/>
      <c r="B12" s="59"/>
      <c r="C12" s="13" t="s">
        <v>100</v>
      </c>
      <c r="D12" s="12" t="s">
        <v>51</v>
      </c>
      <c r="E12" s="12">
        <v>6</v>
      </c>
    </row>
    <row r="13" spans="1:5" ht="15">
      <c r="A13" s="59"/>
      <c r="B13" s="59"/>
      <c r="C13" s="13" t="s">
        <v>101</v>
      </c>
      <c r="D13" s="12" t="s">
        <v>70</v>
      </c>
      <c r="E13" s="12">
        <v>5</v>
      </c>
    </row>
    <row r="14" spans="1:5" ht="15">
      <c r="A14" s="59" t="s">
        <v>5</v>
      </c>
      <c r="B14" s="59">
        <v>5</v>
      </c>
      <c r="C14" s="13" t="s">
        <v>97</v>
      </c>
      <c r="D14" s="12" t="s">
        <v>51</v>
      </c>
      <c r="E14" s="12">
        <v>7</v>
      </c>
    </row>
    <row r="15" spans="1:5" ht="15">
      <c r="A15" s="59"/>
      <c r="B15" s="59"/>
      <c r="C15" s="13" t="s">
        <v>98</v>
      </c>
      <c r="D15" s="12" t="s">
        <v>51</v>
      </c>
      <c r="E15" s="12">
        <v>40</v>
      </c>
    </row>
    <row r="16" spans="1:5" ht="15">
      <c r="A16" s="59"/>
      <c r="B16" s="59"/>
      <c r="C16" s="13" t="s">
        <v>99</v>
      </c>
      <c r="D16" s="12" t="s">
        <v>51</v>
      </c>
      <c r="E16" s="12">
        <v>28</v>
      </c>
    </row>
    <row r="17" spans="1:5" ht="15">
      <c r="A17" s="59"/>
      <c r="B17" s="59"/>
      <c r="C17" s="13" t="s">
        <v>100</v>
      </c>
      <c r="D17" s="12" t="s">
        <v>51</v>
      </c>
      <c r="E17" s="12">
        <v>28</v>
      </c>
    </row>
    <row r="18" spans="1:5" ht="15">
      <c r="A18" s="59"/>
      <c r="B18" s="59"/>
      <c r="C18" s="13" t="s">
        <v>79</v>
      </c>
      <c r="D18" s="12" t="s">
        <v>57</v>
      </c>
      <c r="E18" s="12">
        <v>0</v>
      </c>
    </row>
    <row r="19" spans="1:5" ht="15">
      <c r="A19" s="59"/>
      <c r="B19" s="59"/>
      <c r="C19" s="13" t="s">
        <v>101</v>
      </c>
      <c r="D19" s="12" t="s">
        <v>70</v>
      </c>
      <c r="E19" s="12">
        <v>5</v>
      </c>
    </row>
    <row r="20" spans="1:5" ht="15">
      <c r="A20" s="59" t="s">
        <v>6</v>
      </c>
      <c r="B20" s="59">
        <v>2</v>
      </c>
      <c r="C20" s="13" t="s">
        <v>97</v>
      </c>
      <c r="D20" s="12" t="s">
        <v>51</v>
      </c>
      <c r="E20" s="12">
        <v>2</v>
      </c>
    </row>
    <row r="21" spans="1:5" ht="15">
      <c r="A21" s="59"/>
      <c r="B21" s="59"/>
      <c r="C21" s="13" t="s">
        <v>98</v>
      </c>
      <c r="D21" s="12" t="s">
        <v>51</v>
      </c>
      <c r="E21" s="12">
        <v>20</v>
      </c>
    </row>
    <row r="22" spans="1:5" ht="15">
      <c r="A22" s="59"/>
      <c r="B22" s="59"/>
      <c r="C22" s="13" t="s">
        <v>99</v>
      </c>
      <c r="D22" s="12" t="s">
        <v>51</v>
      </c>
      <c r="E22" s="12">
        <v>2</v>
      </c>
    </row>
    <row r="23" spans="1:5" ht="15">
      <c r="A23" s="59"/>
      <c r="B23" s="59"/>
      <c r="C23" s="13" t="s">
        <v>100</v>
      </c>
      <c r="D23" s="12" t="s">
        <v>51</v>
      </c>
      <c r="E23" s="12">
        <v>2</v>
      </c>
    </row>
    <row r="24" spans="1:5" ht="15">
      <c r="A24" s="59"/>
      <c r="B24" s="59"/>
      <c r="C24" s="13" t="s">
        <v>101</v>
      </c>
      <c r="D24" s="12" t="s">
        <v>70</v>
      </c>
      <c r="E24" s="12">
        <v>4</v>
      </c>
    </row>
    <row r="25" spans="1:5" ht="15">
      <c r="A25" s="59" t="s">
        <v>7</v>
      </c>
      <c r="B25" s="59">
        <v>1</v>
      </c>
      <c r="C25" s="13" t="s">
        <v>99</v>
      </c>
      <c r="D25" s="12" t="s">
        <v>51</v>
      </c>
      <c r="E25" s="12">
        <v>5</v>
      </c>
    </row>
    <row r="26" spans="1:5" ht="15">
      <c r="A26" s="59"/>
      <c r="B26" s="59"/>
      <c r="C26" s="13" t="s">
        <v>100</v>
      </c>
      <c r="D26" s="12" t="s">
        <v>51</v>
      </c>
      <c r="E26" s="12">
        <v>5</v>
      </c>
    </row>
    <row r="27" spans="1:5" ht="15">
      <c r="A27" s="59"/>
      <c r="B27" s="59"/>
      <c r="C27" s="13" t="s">
        <v>79</v>
      </c>
      <c r="D27" s="12" t="s">
        <v>51</v>
      </c>
      <c r="E27" s="12">
        <v>1</v>
      </c>
    </row>
    <row r="28" spans="1:5" ht="15">
      <c r="A28" s="59" t="s">
        <v>8</v>
      </c>
      <c r="B28" s="59">
        <v>1</v>
      </c>
      <c r="C28" s="13" t="s">
        <v>97</v>
      </c>
      <c r="D28" s="12" t="s">
        <v>51</v>
      </c>
      <c r="E28" s="12">
        <v>2</v>
      </c>
    </row>
    <row r="29" spans="1:5" ht="15">
      <c r="A29" s="59"/>
      <c r="B29" s="59"/>
      <c r="C29" s="13" t="s">
        <v>98</v>
      </c>
      <c r="D29" s="12" t="s">
        <v>51</v>
      </c>
      <c r="E29" s="12">
        <v>15</v>
      </c>
    </row>
    <row r="30" spans="1:5" ht="15">
      <c r="A30" s="59"/>
      <c r="B30" s="59"/>
      <c r="C30" s="13" t="s">
        <v>99</v>
      </c>
      <c r="D30" s="12" t="s">
        <v>51</v>
      </c>
      <c r="E30" s="12">
        <v>3</v>
      </c>
    </row>
    <row r="31" spans="1:5" ht="15">
      <c r="A31" s="59"/>
      <c r="B31" s="59"/>
      <c r="C31" s="13" t="s">
        <v>100</v>
      </c>
      <c r="D31" s="12" t="s">
        <v>51</v>
      </c>
      <c r="E31" s="12">
        <v>3</v>
      </c>
    </row>
    <row r="32" spans="1:5" ht="15">
      <c r="A32" s="59"/>
      <c r="B32" s="59"/>
      <c r="C32" s="13" t="s">
        <v>101</v>
      </c>
      <c r="D32" s="12" t="s">
        <v>60</v>
      </c>
      <c r="E32" s="12">
        <v>2</v>
      </c>
    </row>
    <row r="33" spans="1:5" ht="15">
      <c r="A33" s="59" t="s">
        <v>9</v>
      </c>
      <c r="B33" s="59">
        <v>1</v>
      </c>
      <c r="C33" s="13" t="s">
        <v>99</v>
      </c>
      <c r="D33" s="12" t="s">
        <v>51</v>
      </c>
      <c r="E33" s="12">
        <v>4</v>
      </c>
    </row>
    <row r="34" spans="1:5" ht="15">
      <c r="A34" s="59"/>
      <c r="B34" s="59"/>
      <c r="C34" s="13" t="s">
        <v>100</v>
      </c>
      <c r="D34" s="12" t="s">
        <v>51</v>
      </c>
      <c r="E34" s="12">
        <v>4</v>
      </c>
    </row>
    <row r="35" spans="1:5" ht="15">
      <c r="A35" s="59"/>
      <c r="B35" s="59"/>
      <c r="C35" s="13" t="s">
        <v>79</v>
      </c>
      <c r="D35" s="12" t="s">
        <v>58</v>
      </c>
      <c r="E35" s="12">
        <v>1</v>
      </c>
    </row>
    <row r="36" spans="1:5" ht="15">
      <c r="A36" s="59" t="s">
        <v>10</v>
      </c>
      <c r="B36" s="59">
        <v>1</v>
      </c>
      <c r="C36" s="13" t="s">
        <v>97</v>
      </c>
      <c r="D36" s="12" t="s">
        <v>51</v>
      </c>
      <c r="E36" s="12">
        <v>2</v>
      </c>
    </row>
    <row r="37" spans="1:5" ht="15">
      <c r="A37" s="59"/>
      <c r="B37" s="59"/>
      <c r="C37" s="13" t="s">
        <v>98</v>
      </c>
      <c r="D37" s="12" t="s">
        <v>51</v>
      </c>
      <c r="E37" s="12">
        <v>13</v>
      </c>
    </row>
    <row r="38" spans="1:5" ht="15">
      <c r="A38" s="59"/>
      <c r="B38" s="59"/>
      <c r="C38" s="13" t="s">
        <v>99</v>
      </c>
      <c r="D38" s="12" t="s">
        <v>51</v>
      </c>
      <c r="E38" s="12">
        <v>1</v>
      </c>
    </row>
    <row r="39" spans="1:5" ht="15">
      <c r="A39" s="59"/>
      <c r="B39" s="59"/>
      <c r="C39" s="13" t="s">
        <v>100</v>
      </c>
      <c r="D39" s="12" t="s">
        <v>51</v>
      </c>
      <c r="E39" s="12">
        <v>1</v>
      </c>
    </row>
    <row r="40" spans="1:5" ht="15">
      <c r="A40" s="59"/>
      <c r="B40" s="59"/>
      <c r="C40" s="13" t="s">
        <v>101</v>
      </c>
      <c r="D40" s="12" t="s">
        <v>71</v>
      </c>
      <c r="E40" s="12">
        <v>1</v>
      </c>
    </row>
    <row r="41" spans="1:5" ht="15">
      <c r="A41" s="59" t="s">
        <v>11</v>
      </c>
      <c r="B41" s="59">
        <v>1</v>
      </c>
      <c r="C41" s="13" t="s">
        <v>97</v>
      </c>
      <c r="D41" s="12" t="s">
        <v>51</v>
      </c>
      <c r="E41" s="12">
        <v>1</v>
      </c>
    </row>
    <row r="42" spans="1:5" ht="15">
      <c r="A42" s="59"/>
      <c r="B42" s="59"/>
      <c r="C42" s="13" t="s">
        <v>98</v>
      </c>
      <c r="D42" s="12" t="s">
        <v>51</v>
      </c>
      <c r="E42" s="12">
        <v>9</v>
      </c>
    </row>
    <row r="43" spans="1:5" ht="15">
      <c r="A43" s="59"/>
      <c r="B43" s="59"/>
      <c r="C43" s="13" t="s">
        <v>99</v>
      </c>
      <c r="D43" s="12" t="s">
        <v>51</v>
      </c>
      <c r="E43" s="12">
        <v>2</v>
      </c>
    </row>
    <row r="44" spans="1:5" ht="15">
      <c r="A44" s="59"/>
      <c r="B44" s="59"/>
      <c r="C44" s="13" t="s">
        <v>100</v>
      </c>
      <c r="D44" s="12" t="s">
        <v>51</v>
      </c>
      <c r="E44" s="12">
        <v>2</v>
      </c>
    </row>
    <row r="45" spans="1:5" ht="16.5" customHeight="1">
      <c r="A45" s="59"/>
      <c r="B45" s="59"/>
      <c r="C45" s="13" t="s">
        <v>101</v>
      </c>
      <c r="D45" s="12" t="s">
        <v>71</v>
      </c>
      <c r="E45" s="12">
        <v>1</v>
      </c>
    </row>
    <row r="46" spans="1:5" ht="15">
      <c r="A46" s="59" t="s">
        <v>12</v>
      </c>
      <c r="B46" s="59">
        <v>1</v>
      </c>
      <c r="C46" s="13" t="s">
        <v>99</v>
      </c>
      <c r="D46" s="12" t="s">
        <v>51</v>
      </c>
      <c r="E46" s="12">
        <v>9</v>
      </c>
    </row>
    <row r="47" spans="1:5" ht="15">
      <c r="A47" s="59"/>
      <c r="B47" s="59"/>
      <c r="C47" s="13" t="s">
        <v>100</v>
      </c>
      <c r="D47" s="12" t="s">
        <v>51</v>
      </c>
      <c r="E47" s="12">
        <v>9</v>
      </c>
    </row>
    <row r="48" spans="1:5" ht="15">
      <c r="A48" s="59"/>
      <c r="B48" s="59"/>
      <c r="C48" s="13" t="s">
        <v>79</v>
      </c>
      <c r="D48" s="12" t="s">
        <v>57</v>
      </c>
      <c r="E48" s="12">
        <v>1</v>
      </c>
    </row>
    <row r="49" spans="1:5" ht="15">
      <c r="A49" s="59" t="s">
        <v>13</v>
      </c>
      <c r="B49" s="59">
        <v>1</v>
      </c>
      <c r="C49" s="13" t="s">
        <v>97</v>
      </c>
      <c r="D49" s="12" t="s">
        <v>51</v>
      </c>
      <c r="E49" s="12">
        <v>1</v>
      </c>
    </row>
    <row r="50" spans="1:5" ht="15">
      <c r="A50" s="59"/>
      <c r="B50" s="59"/>
      <c r="C50" s="13" t="s">
        <v>98</v>
      </c>
      <c r="D50" s="12" t="s">
        <v>51</v>
      </c>
      <c r="E50" s="12">
        <v>15</v>
      </c>
    </row>
    <row r="51" spans="1:5" ht="15">
      <c r="A51" s="59"/>
      <c r="B51" s="59"/>
      <c r="C51" s="13" t="s">
        <v>102</v>
      </c>
      <c r="D51" s="12" t="s">
        <v>51</v>
      </c>
      <c r="E51" s="12">
        <v>2</v>
      </c>
    </row>
    <row r="52" spans="1:5" ht="15">
      <c r="A52" s="59"/>
      <c r="B52" s="59"/>
      <c r="C52" s="13" t="s">
        <v>103</v>
      </c>
      <c r="D52" s="12" t="s">
        <v>51</v>
      </c>
      <c r="E52" s="12">
        <v>2</v>
      </c>
    </row>
    <row r="53" spans="1:5" ht="15">
      <c r="A53" s="59"/>
      <c r="B53" s="59"/>
      <c r="C53" s="13" t="s">
        <v>101</v>
      </c>
      <c r="D53" s="12" t="s">
        <v>70</v>
      </c>
      <c r="E53" s="12">
        <v>2</v>
      </c>
    </row>
    <row r="54" spans="1:5" ht="15">
      <c r="A54" s="61" t="s">
        <v>14</v>
      </c>
      <c r="B54" s="59">
        <v>1</v>
      </c>
      <c r="C54" s="13" t="s">
        <v>99</v>
      </c>
      <c r="D54" s="12" t="s">
        <v>51</v>
      </c>
      <c r="E54" s="12">
        <v>8</v>
      </c>
    </row>
    <row r="55" spans="1:5" ht="15">
      <c r="A55" s="61"/>
      <c r="B55" s="59"/>
      <c r="C55" s="13" t="s">
        <v>100</v>
      </c>
      <c r="D55" s="12" t="s">
        <v>51</v>
      </c>
      <c r="E55" s="12">
        <v>8</v>
      </c>
    </row>
    <row r="56" spans="1:5" ht="15">
      <c r="A56" s="61"/>
      <c r="B56" s="59"/>
      <c r="C56" s="13" t="s">
        <v>79</v>
      </c>
      <c r="D56" s="12" t="s">
        <v>58</v>
      </c>
      <c r="E56" s="12">
        <v>1</v>
      </c>
    </row>
    <row r="57" spans="1:5" ht="15">
      <c r="A57" s="59" t="s">
        <v>15</v>
      </c>
      <c r="B57" s="59">
        <v>1</v>
      </c>
      <c r="C57" s="13" t="s">
        <v>99</v>
      </c>
      <c r="D57" s="12" t="s">
        <v>51</v>
      </c>
      <c r="E57" s="12">
        <v>9</v>
      </c>
    </row>
    <row r="58" spans="1:5" ht="15">
      <c r="A58" s="59"/>
      <c r="B58" s="59"/>
      <c r="C58" s="13" t="s">
        <v>100</v>
      </c>
      <c r="D58" s="12" t="s">
        <v>51</v>
      </c>
      <c r="E58" s="12">
        <v>9</v>
      </c>
    </row>
    <row r="59" spans="1:5" ht="15">
      <c r="A59" s="59"/>
      <c r="B59" s="59"/>
      <c r="C59" s="13" t="s">
        <v>79</v>
      </c>
      <c r="D59" s="12" t="s">
        <v>58</v>
      </c>
      <c r="E59" s="12">
        <v>1</v>
      </c>
    </row>
    <row r="60" spans="1:5" ht="15">
      <c r="A60" s="59" t="s">
        <v>16</v>
      </c>
      <c r="B60" s="59">
        <v>1</v>
      </c>
      <c r="C60" s="13" t="s">
        <v>97</v>
      </c>
      <c r="D60" s="12" t="s">
        <v>51</v>
      </c>
      <c r="E60" s="12">
        <v>3</v>
      </c>
    </row>
    <row r="61" spans="1:5" ht="15">
      <c r="A61" s="59"/>
      <c r="B61" s="59"/>
      <c r="C61" s="13" t="s">
        <v>98</v>
      </c>
      <c r="D61" s="12" t="s">
        <v>51</v>
      </c>
      <c r="E61" s="12">
        <v>22</v>
      </c>
    </row>
    <row r="62" spans="1:5" ht="15">
      <c r="A62" s="59"/>
      <c r="B62" s="59"/>
      <c r="C62" s="13" t="s">
        <v>99</v>
      </c>
      <c r="D62" s="12" t="s">
        <v>51</v>
      </c>
      <c r="E62" s="12">
        <v>3</v>
      </c>
    </row>
    <row r="63" spans="1:5" ht="15">
      <c r="A63" s="59"/>
      <c r="B63" s="59"/>
      <c r="C63" s="13" t="s">
        <v>100</v>
      </c>
      <c r="D63" s="12" t="s">
        <v>51</v>
      </c>
      <c r="E63" s="12">
        <v>3</v>
      </c>
    </row>
    <row r="64" spans="1:5" ht="15">
      <c r="A64" s="59"/>
      <c r="B64" s="59"/>
      <c r="C64" s="13" t="s">
        <v>101</v>
      </c>
      <c r="D64" s="12" t="s">
        <v>70</v>
      </c>
      <c r="E64" s="12">
        <v>3</v>
      </c>
    </row>
    <row r="65" spans="1:5" ht="15">
      <c r="A65" s="59" t="s">
        <v>17</v>
      </c>
      <c r="B65" s="59">
        <v>1</v>
      </c>
      <c r="C65" s="13" t="s">
        <v>99</v>
      </c>
      <c r="D65" s="12" t="s">
        <v>51</v>
      </c>
      <c r="E65" s="12">
        <v>5</v>
      </c>
    </row>
    <row r="66" spans="1:5" ht="15">
      <c r="A66" s="59"/>
      <c r="B66" s="59"/>
      <c r="C66" s="13" t="s">
        <v>100</v>
      </c>
      <c r="D66" s="12" t="s">
        <v>51</v>
      </c>
      <c r="E66" s="12">
        <v>5</v>
      </c>
    </row>
    <row r="67" spans="1:5" ht="15">
      <c r="A67" s="59"/>
      <c r="B67" s="59"/>
      <c r="C67" s="13" t="s">
        <v>79</v>
      </c>
      <c r="D67" s="12" t="s">
        <v>59</v>
      </c>
      <c r="E67" s="12">
        <v>1</v>
      </c>
    </row>
    <row r="68" spans="1:5" ht="15">
      <c r="A68" s="59" t="s">
        <v>18</v>
      </c>
      <c r="B68" s="59">
        <v>1</v>
      </c>
      <c r="C68" s="13" t="s">
        <v>97</v>
      </c>
      <c r="D68" s="12" t="s">
        <v>51</v>
      </c>
      <c r="E68" s="12">
        <v>4</v>
      </c>
    </row>
    <row r="69" spans="1:5" ht="15">
      <c r="A69" s="59"/>
      <c r="B69" s="59"/>
      <c r="C69" s="13" t="s">
        <v>98</v>
      </c>
      <c r="D69" s="12" t="s">
        <v>51</v>
      </c>
      <c r="E69" s="12">
        <v>15</v>
      </c>
    </row>
    <row r="70" spans="1:5" ht="15">
      <c r="A70" s="59"/>
      <c r="B70" s="59"/>
      <c r="C70" s="13" t="s">
        <v>99</v>
      </c>
      <c r="D70" s="12" t="s">
        <v>51</v>
      </c>
      <c r="E70" s="12">
        <v>2</v>
      </c>
    </row>
    <row r="71" spans="1:5" ht="15">
      <c r="A71" s="59"/>
      <c r="B71" s="59"/>
      <c r="C71" s="13" t="s">
        <v>100</v>
      </c>
      <c r="D71" s="12" t="s">
        <v>51</v>
      </c>
      <c r="E71" s="12">
        <v>2</v>
      </c>
    </row>
    <row r="72" spans="1:5" ht="15">
      <c r="A72" s="59"/>
      <c r="B72" s="59"/>
      <c r="C72" s="13" t="s">
        <v>101</v>
      </c>
      <c r="D72" s="12" t="s">
        <v>70</v>
      </c>
      <c r="E72" s="12">
        <v>3</v>
      </c>
    </row>
    <row r="73" spans="1:5" ht="15">
      <c r="A73" s="59" t="s">
        <v>19</v>
      </c>
      <c r="B73" s="59">
        <v>1</v>
      </c>
      <c r="C73" s="13" t="s">
        <v>99</v>
      </c>
      <c r="D73" s="12" t="s">
        <v>51</v>
      </c>
      <c r="E73" s="12">
        <v>7</v>
      </c>
    </row>
    <row r="74" spans="1:5" ht="15">
      <c r="A74" s="59"/>
      <c r="B74" s="59"/>
      <c r="C74" s="13" t="s">
        <v>100</v>
      </c>
      <c r="D74" s="12" t="s">
        <v>51</v>
      </c>
      <c r="E74" s="12">
        <v>7</v>
      </c>
    </row>
    <row r="75" spans="1:5" ht="15">
      <c r="A75" s="59"/>
      <c r="B75" s="59"/>
      <c r="C75" s="13" t="s">
        <v>79</v>
      </c>
      <c r="D75" s="12" t="s">
        <v>59</v>
      </c>
      <c r="E75" s="12">
        <v>1</v>
      </c>
    </row>
    <row r="76" spans="1:5" ht="15">
      <c r="A76" s="59" t="s">
        <v>20</v>
      </c>
      <c r="B76" s="59">
        <v>1</v>
      </c>
      <c r="C76" s="13" t="s">
        <v>97</v>
      </c>
      <c r="D76" s="12" t="s">
        <v>51</v>
      </c>
      <c r="E76" s="12">
        <v>1</v>
      </c>
    </row>
    <row r="77" spans="1:5" ht="15">
      <c r="A77" s="59"/>
      <c r="B77" s="59"/>
      <c r="C77" s="13" t="s">
        <v>49</v>
      </c>
      <c r="D77" s="12" t="s">
        <v>51</v>
      </c>
      <c r="E77" s="12">
        <v>5</v>
      </c>
    </row>
    <row r="78" spans="1:5" ht="15">
      <c r="A78" s="59"/>
      <c r="B78" s="59"/>
      <c r="C78" s="13" t="s">
        <v>99</v>
      </c>
      <c r="D78" s="12" t="s">
        <v>51</v>
      </c>
      <c r="E78" s="12">
        <v>2</v>
      </c>
    </row>
    <row r="79" spans="1:5" ht="15">
      <c r="A79" s="59"/>
      <c r="B79" s="59"/>
      <c r="C79" s="13" t="s">
        <v>100</v>
      </c>
      <c r="D79" s="12" t="s">
        <v>51</v>
      </c>
      <c r="E79" s="12">
        <v>2</v>
      </c>
    </row>
    <row r="80" spans="1:5" ht="15">
      <c r="A80" s="59"/>
      <c r="B80" s="59"/>
      <c r="C80" s="13" t="s">
        <v>101</v>
      </c>
      <c r="D80" s="12" t="s">
        <v>60</v>
      </c>
      <c r="E80" s="12">
        <v>1</v>
      </c>
    </row>
    <row r="81" spans="1:5" ht="15">
      <c r="A81" s="59" t="s">
        <v>21</v>
      </c>
      <c r="B81" s="59">
        <v>1</v>
      </c>
      <c r="C81" s="13" t="s">
        <v>99</v>
      </c>
      <c r="D81" s="12" t="s">
        <v>51</v>
      </c>
      <c r="E81" s="12">
        <v>9</v>
      </c>
    </row>
    <row r="82" spans="1:5" ht="15">
      <c r="A82" s="59"/>
      <c r="B82" s="59"/>
      <c r="C82" s="13" t="s">
        <v>100</v>
      </c>
      <c r="D82" s="12" t="s">
        <v>51</v>
      </c>
      <c r="E82" s="12">
        <v>9</v>
      </c>
    </row>
    <row r="83" spans="1:5" ht="15">
      <c r="A83" s="59"/>
      <c r="B83" s="59"/>
      <c r="C83" s="13" t="s">
        <v>79</v>
      </c>
      <c r="D83" s="12" t="s">
        <v>59</v>
      </c>
      <c r="E83" s="12">
        <v>1</v>
      </c>
    </row>
    <row r="84" spans="1:5" ht="15">
      <c r="A84" s="59" t="s">
        <v>22</v>
      </c>
      <c r="B84" s="59">
        <v>1</v>
      </c>
      <c r="C84" s="13" t="s">
        <v>99</v>
      </c>
      <c r="D84" s="12" t="s">
        <v>51</v>
      </c>
      <c r="E84" s="12">
        <v>5</v>
      </c>
    </row>
    <row r="85" spans="1:5" ht="15">
      <c r="A85" s="59"/>
      <c r="B85" s="59"/>
      <c r="C85" s="13" t="s">
        <v>100</v>
      </c>
      <c r="D85" s="12" t="s">
        <v>51</v>
      </c>
      <c r="E85" s="12">
        <v>5</v>
      </c>
    </row>
    <row r="86" spans="1:5" ht="15">
      <c r="A86" s="59" t="s">
        <v>23</v>
      </c>
      <c r="B86" s="59">
        <v>1</v>
      </c>
      <c r="C86" s="13" t="s">
        <v>48</v>
      </c>
      <c r="D86" s="12" t="s">
        <v>51</v>
      </c>
      <c r="E86" s="12">
        <v>2</v>
      </c>
    </row>
    <row r="87" spans="1:5" ht="15">
      <c r="A87" s="59"/>
      <c r="B87" s="59"/>
      <c r="C87" s="13" t="s">
        <v>49</v>
      </c>
      <c r="D87" s="12" t="s">
        <v>51</v>
      </c>
      <c r="E87" s="12">
        <v>13</v>
      </c>
    </row>
    <row r="88" spans="1:5" ht="15">
      <c r="A88" s="59"/>
      <c r="B88" s="59"/>
      <c r="C88" s="13" t="s">
        <v>99</v>
      </c>
      <c r="D88" s="12" t="s">
        <v>51</v>
      </c>
      <c r="E88" s="12">
        <v>6</v>
      </c>
    </row>
    <row r="89" spans="1:5" ht="15">
      <c r="A89" s="59"/>
      <c r="B89" s="59"/>
      <c r="C89" s="13" t="s">
        <v>100</v>
      </c>
      <c r="D89" s="12" t="s">
        <v>51</v>
      </c>
      <c r="E89" s="12">
        <v>6</v>
      </c>
    </row>
    <row r="90" spans="1:5" ht="15">
      <c r="A90" s="59"/>
      <c r="B90" s="59"/>
      <c r="C90" s="13" t="s">
        <v>101</v>
      </c>
      <c r="D90" s="12" t="s">
        <v>70</v>
      </c>
      <c r="E90" s="12">
        <v>2</v>
      </c>
    </row>
    <row r="91" spans="1:5" ht="15">
      <c r="A91" s="59" t="s">
        <v>24</v>
      </c>
      <c r="B91" s="59">
        <v>1</v>
      </c>
      <c r="C91" s="13" t="s">
        <v>97</v>
      </c>
      <c r="D91" s="12" t="s">
        <v>51</v>
      </c>
      <c r="E91" s="12">
        <v>1</v>
      </c>
    </row>
    <row r="92" spans="1:5" ht="15">
      <c r="A92" s="59"/>
      <c r="B92" s="59"/>
      <c r="C92" s="13" t="s">
        <v>98</v>
      </c>
      <c r="D92" s="12" t="s">
        <v>51</v>
      </c>
      <c r="E92" s="12">
        <v>6</v>
      </c>
    </row>
    <row r="93" spans="1:5" ht="15">
      <c r="A93" s="59"/>
      <c r="B93" s="59"/>
      <c r="C93" s="13" t="s">
        <v>99</v>
      </c>
      <c r="D93" s="12" t="s">
        <v>51</v>
      </c>
      <c r="E93" s="12">
        <v>2</v>
      </c>
    </row>
    <row r="94" spans="1:5" ht="15">
      <c r="A94" s="59"/>
      <c r="B94" s="59"/>
      <c r="C94" s="13" t="s">
        <v>100</v>
      </c>
      <c r="D94" s="12" t="s">
        <v>51</v>
      </c>
      <c r="E94" s="12">
        <v>2</v>
      </c>
    </row>
    <row r="95" spans="1:5" ht="15">
      <c r="A95" s="59"/>
      <c r="B95" s="59"/>
      <c r="C95" s="13" t="s">
        <v>101</v>
      </c>
      <c r="D95" s="12" t="s">
        <v>51</v>
      </c>
      <c r="E95" s="12">
        <v>1</v>
      </c>
    </row>
    <row r="96" spans="1:5" ht="15">
      <c r="A96" s="59" t="s">
        <v>25</v>
      </c>
      <c r="B96" s="59">
        <v>1</v>
      </c>
      <c r="C96" s="13" t="s">
        <v>97</v>
      </c>
      <c r="D96" s="12" t="s">
        <v>51</v>
      </c>
      <c r="E96" s="12">
        <v>2</v>
      </c>
    </row>
    <row r="97" spans="1:5" ht="15">
      <c r="A97" s="59"/>
      <c r="B97" s="59"/>
      <c r="C97" s="13" t="s">
        <v>98</v>
      </c>
      <c r="D97" s="12" t="s">
        <v>51</v>
      </c>
      <c r="E97" s="12">
        <v>12</v>
      </c>
    </row>
    <row r="98" spans="1:5" ht="15">
      <c r="A98" s="59"/>
      <c r="B98" s="59"/>
      <c r="C98" s="13" t="s">
        <v>99</v>
      </c>
      <c r="D98" s="12" t="s">
        <v>51</v>
      </c>
      <c r="E98" s="12">
        <v>2</v>
      </c>
    </row>
    <row r="99" spans="1:5" ht="15">
      <c r="A99" s="59"/>
      <c r="B99" s="59"/>
      <c r="C99" s="13" t="s">
        <v>100</v>
      </c>
      <c r="D99" s="12" t="s">
        <v>51</v>
      </c>
      <c r="E99" s="12">
        <v>2</v>
      </c>
    </row>
    <row r="100" spans="1:5" ht="15">
      <c r="A100" s="59"/>
      <c r="B100" s="59"/>
      <c r="C100" s="13" t="s">
        <v>101</v>
      </c>
      <c r="D100" s="12" t="s">
        <v>70</v>
      </c>
      <c r="E100" s="12">
        <v>1</v>
      </c>
    </row>
    <row r="101" spans="1:5" ht="15">
      <c r="A101" s="59" t="s">
        <v>26</v>
      </c>
      <c r="B101" s="59">
        <v>2</v>
      </c>
      <c r="C101" s="13" t="s">
        <v>97</v>
      </c>
      <c r="D101" s="12" t="s">
        <v>51</v>
      </c>
      <c r="E101" s="12">
        <f>3</f>
        <v>3</v>
      </c>
    </row>
    <row r="102" spans="1:5" ht="15">
      <c r="A102" s="59"/>
      <c r="B102" s="59"/>
      <c r="C102" s="13" t="s">
        <v>98</v>
      </c>
      <c r="D102" s="12" t="s">
        <v>51</v>
      </c>
      <c r="E102" s="12">
        <v>20</v>
      </c>
    </row>
    <row r="103" spans="1:5" ht="15">
      <c r="A103" s="59"/>
      <c r="B103" s="59"/>
      <c r="C103" s="13" t="s">
        <v>99</v>
      </c>
      <c r="D103" s="12" t="s">
        <v>51</v>
      </c>
      <c r="E103" s="12">
        <v>1</v>
      </c>
    </row>
    <row r="104" spans="1:5" ht="15">
      <c r="A104" s="59"/>
      <c r="B104" s="59"/>
      <c r="C104" s="13" t="s">
        <v>72</v>
      </c>
      <c r="D104" s="12" t="s">
        <v>51</v>
      </c>
      <c r="E104" s="12">
        <v>4</v>
      </c>
    </row>
    <row r="105" spans="1:5" ht="15">
      <c r="A105" s="59"/>
      <c r="B105" s="59"/>
      <c r="C105" s="13" t="s">
        <v>73</v>
      </c>
      <c r="D105" s="12" t="s">
        <v>51</v>
      </c>
      <c r="E105" s="12">
        <v>1</v>
      </c>
    </row>
    <row r="106" spans="1:5" ht="15">
      <c r="A106" s="59"/>
      <c r="B106" s="59"/>
      <c r="C106" s="13" t="s">
        <v>74</v>
      </c>
      <c r="D106" s="12" t="s">
        <v>51</v>
      </c>
      <c r="E106" s="12">
        <v>3</v>
      </c>
    </row>
    <row r="107" spans="1:5" ht="15">
      <c r="A107" s="59"/>
      <c r="B107" s="59"/>
      <c r="C107" s="13" t="s">
        <v>79</v>
      </c>
      <c r="D107" s="12" t="s">
        <v>57</v>
      </c>
      <c r="E107" s="12">
        <v>1</v>
      </c>
    </row>
    <row r="108" spans="1:5" ht="15">
      <c r="A108" s="59"/>
      <c r="B108" s="59"/>
      <c r="C108" s="13" t="s">
        <v>100</v>
      </c>
      <c r="D108" s="12" t="s">
        <v>51</v>
      </c>
      <c r="E108" s="12">
        <v>1</v>
      </c>
    </row>
    <row r="109" spans="1:5" ht="19.5" customHeight="1">
      <c r="A109" s="59"/>
      <c r="B109" s="59"/>
      <c r="C109" s="13" t="s">
        <v>1</v>
      </c>
      <c r="D109" s="12" t="s">
        <v>70</v>
      </c>
      <c r="E109" s="12">
        <v>2</v>
      </c>
    </row>
    <row r="110" spans="1:5" ht="19.5" customHeight="1">
      <c r="A110" s="59" t="s">
        <v>27</v>
      </c>
      <c r="B110" s="59">
        <v>1</v>
      </c>
      <c r="C110" s="13" t="s">
        <v>99</v>
      </c>
      <c r="D110" s="12" t="s">
        <v>51</v>
      </c>
      <c r="E110" s="12">
        <v>7</v>
      </c>
    </row>
    <row r="111" spans="1:5" ht="19.5" customHeight="1">
      <c r="A111" s="59"/>
      <c r="B111" s="59"/>
      <c r="C111" s="13" t="s">
        <v>100</v>
      </c>
      <c r="D111" s="12" t="s">
        <v>51</v>
      </c>
      <c r="E111" s="12">
        <v>7</v>
      </c>
    </row>
    <row r="112" spans="1:5" ht="19.5" customHeight="1">
      <c r="A112" s="59"/>
      <c r="B112" s="59"/>
      <c r="C112" s="13" t="s">
        <v>50</v>
      </c>
      <c r="D112" s="12" t="s">
        <v>58</v>
      </c>
      <c r="E112" s="12">
        <v>1</v>
      </c>
    </row>
    <row r="113" spans="1:5" ht="15">
      <c r="A113" s="59" t="s">
        <v>28</v>
      </c>
      <c r="B113" s="59">
        <v>1</v>
      </c>
      <c r="C113" s="13" t="s">
        <v>99</v>
      </c>
      <c r="D113" s="12" t="s">
        <v>51</v>
      </c>
      <c r="E113" s="12">
        <v>10</v>
      </c>
    </row>
    <row r="114" spans="1:5" ht="15">
      <c r="A114" s="59"/>
      <c r="B114" s="59"/>
      <c r="C114" s="13" t="s">
        <v>100</v>
      </c>
      <c r="D114" s="12" t="s">
        <v>51</v>
      </c>
      <c r="E114" s="12">
        <v>10</v>
      </c>
    </row>
    <row r="115" spans="1:5" ht="15">
      <c r="A115" s="59"/>
      <c r="B115" s="59"/>
      <c r="C115" s="13" t="s">
        <v>79</v>
      </c>
      <c r="D115" s="12" t="s">
        <v>58</v>
      </c>
      <c r="E115" s="12">
        <v>1</v>
      </c>
    </row>
    <row r="116" spans="1:5" ht="15">
      <c r="A116" s="59" t="s">
        <v>29</v>
      </c>
      <c r="B116" s="59">
        <v>1</v>
      </c>
      <c r="C116" s="13" t="s">
        <v>99</v>
      </c>
      <c r="D116" s="12" t="s">
        <v>51</v>
      </c>
      <c r="E116" s="12">
        <v>7</v>
      </c>
    </row>
    <row r="117" spans="1:5" ht="15">
      <c r="A117" s="59"/>
      <c r="B117" s="59"/>
      <c r="C117" s="13" t="s">
        <v>100</v>
      </c>
      <c r="D117" s="12" t="s">
        <v>51</v>
      </c>
      <c r="E117" s="12">
        <v>7</v>
      </c>
    </row>
    <row r="118" spans="1:5" ht="15">
      <c r="A118" s="59"/>
      <c r="B118" s="59"/>
      <c r="C118" s="13" t="s">
        <v>79</v>
      </c>
      <c r="D118" s="12" t="s">
        <v>58</v>
      </c>
      <c r="E118" s="12">
        <v>2</v>
      </c>
    </row>
    <row r="119" spans="1:5" ht="15">
      <c r="A119" s="59" t="s">
        <v>30</v>
      </c>
      <c r="B119" s="59">
        <v>1</v>
      </c>
      <c r="C119" s="13" t="s">
        <v>97</v>
      </c>
      <c r="D119" s="12" t="s">
        <v>51</v>
      </c>
      <c r="E119" s="12">
        <v>3</v>
      </c>
    </row>
    <row r="120" spans="1:5" ht="15">
      <c r="A120" s="59"/>
      <c r="B120" s="59"/>
      <c r="C120" s="13" t="s">
        <v>98</v>
      </c>
      <c r="D120" s="12" t="s">
        <v>51</v>
      </c>
      <c r="E120" s="12">
        <v>14</v>
      </c>
    </row>
    <row r="121" spans="1:5" ht="15">
      <c r="A121" s="59"/>
      <c r="B121" s="59"/>
      <c r="C121" s="13" t="s">
        <v>99</v>
      </c>
      <c r="D121" s="12" t="s">
        <v>51</v>
      </c>
      <c r="E121" s="12">
        <v>2</v>
      </c>
    </row>
    <row r="122" spans="1:5" ht="15">
      <c r="A122" s="59"/>
      <c r="B122" s="59"/>
      <c r="C122" s="13" t="s">
        <v>100</v>
      </c>
      <c r="D122" s="12" t="s">
        <v>51</v>
      </c>
      <c r="E122" s="12">
        <v>2</v>
      </c>
    </row>
    <row r="123" spans="1:5" ht="15">
      <c r="A123" s="59"/>
      <c r="B123" s="59"/>
      <c r="C123" s="13" t="s">
        <v>101</v>
      </c>
      <c r="D123" s="12" t="s">
        <v>70</v>
      </c>
      <c r="E123" s="12">
        <v>3</v>
      </c>
    </row>
    <row r="124" spans="1:5" ht="15">
      <c r="A124" s="59" t="s">
        <v>31</v>
      </c>
      <c r="B124" s="59">
        <v>1</v>
      </c>
      <c r="C124" s="13" t="s">
        <v>99</v>
      </c>
      <c r="D124" s="12" t="s">
        <v>51</v>
      </c>
      <c r="E124" s="12">
        <v>7</v>
      </c>
    </row>
    <row r="125" spans="1:5" ht="15">
      <c r="A125" s="59"/>
      <c r="B125" s="59"/>
      <c r="C125" s="13" t="s">
        <v>100</v>
      </c>
      <c r="D125" s="12" t="s">
        <v>51</v>
      </c>
      <c r="E125" s="12">
        <v>7</v>
      </c>
    </row>
    <row r="126" spans="1:5" ht="15">
      <c r="A126" s="59"/>
      <c r="B126" s="59"/>
      <c r="C126" s="13" t="s">
        <v>79</v>
      </c>
      <c r="D126" s="12" t="s">
        <v>57</v>
      </c>
      <c r="E126" s="12">
        <v>1</v>
      </c>
    </row>
    <row r="127" spans="1:5" ht="15">
      <c r="A127" s="59" t="s">
        <v>32</v>
      </c>
      <c r="B127" s="59">
        <v>2</v>
      </c>
      <c r="C127" s="13" t="s">
        <v>97</v>
      </c>
      <c r="D127" s="12" t="s">
        <v>51</v>
      </c>
      <c r="E127" s="12">
        <v>5</v>
      </c>
    </row>
    <row r="128" spans="1:5" ht="15">
      <c r="A128" s="59"/>
      <c r="B128" s="59"/>
      <c r="C128" s="13" t="s">
        <v>98</v>
      </c>
      <c r="D128" s="12" t="s">
        <v>51</v>
      </c>
      <c r="E128" s="12">
        <v>37</v>
      </c>
    </row>
    <row r="129" spans="1:5" ht="15">
      <c r="A129" s="59"/>
      <c r="B129" s="59"/>
      <c r="C129" s="13" t="s">
        <v>99</v>
      </c>
      <c r="D129" s="12" t="s">
        <v>51</v>
      </c>
      <c r="E129" s="12">
        <v>6</v>
      </c>
    </row>
    <row r="130" spans="1:5" ht="15">
      <c r="A130" s="59"/>
      <c r="B130" s="59"/>
      <c r="C130" s="13" t="s">
        <v>100</v>
      </c>
      <c r="D130" s="12" t="s">
        <v>51</v>
      </c>
      <c r="E130" s="12">
        <v>6</v>
      </c>
    </row>
    <row r="131" spans="1:5" ht="15">
      <c r="A131" s="59"/>
      <c r="B131" s="59"/>
      <c r="C131" s="13" t="s">
        <v>101</v>
      </c>
      <c r="D131" s="12" t="s">
        <v>70</v>
      </c>
      <c r="E131" s="12">
        <v>3</v>
      </c>
    </row>
    <row r="132" spans="1:5" ht="15">
      <c r="A132" s="59" t="s">
        <v>33</v>
      </c>
      <c r="B132" s="59">
        <v>1</v>
      </c>
      <c r="C132" s="13" t="s">
        <v>97</v>
      </c>
      <c r="D132" s="12" t="s">
        <v>51</v>
      </c>
      <c r="E132" s="12">
        <v>2</v>
      </c>
    </row>
    <row r="133" spans="1:5" ht="15">
      <c r="A133" s="59"/>
      <c r="B133" s="59"/>
      <c r="C133" s="13" t="s">
        <v>98</v>
      </c>
      <c r="D133" s="12" t="s">
        <v>51</v>
      </c>
      <c r="E133" s="12">
        <v>7</v>
      </c>
    </row>
    <row r="134" spans="1:5" ht="15">
      <c r="A134" s="59"/>
      <c r="B134" s="59"/>
      <c r="C134" s="13" t="s">
        <v>99</v>
      </c>
      <c r="D134" s="12" t="s">
        <v>51</v>
      </c>
      <c r="E134" s="12">
        <v>2</v>
      </c>
    </row>
    <row r="135" spans="1:5" ht="15">
      <c r="A135" s="59"/>
      <c r="B135" s="59"/>
      <c r="C135" s="13" t="s">
        <v>100</v>
      </c>
      <c r="D135" s="12" t="s">
        <v>51</v>
      </c>
      <c r="E135" s="12">
        <v>2</v>
      </c>
    </row>
    <row r="136" spans="1:5" ht="15">
      <c r="A136" s="59"/>
      <c r="B136" s="59"/>
      <c r="C136" s="13" t="s">
        <v>101</v>
      </c>
      <c r="D136" s="12" t="s">
        <v>51</v>
      </c>
      <c r="E136" s="12">
        <v>1</v>
      </c>
    </row>
    <row r="137" spans="1:5" ht="15">
      <c r="A137" s="59" t="s">
        <v>34</v>
      </c>
      <c r="B137" s="59">
        <v>1</v>
      </c>
      <c r="C137" s="13" t="s">
        <v>99</v>
      </c>
      <c r="D137" s="12" t="s">
        <v>51</v>
      </c>
      <c r="E137" s="12">
        <v>12</v>
      </c>
    </row>
    <row r="138" spans="1:5" ht="15">
      <c r="A138" s="59"/>
      <c r="B138" s="59"/>
      <c r="C138" s="13" t="s">
        <v>100</v>
      </c>
      <c r="D138" s="12" t="s">
        <v>51</v>
      </c>
      <c r="E138" s="12">
        <v>12</v>
      </c>
    </row>
    <row r="139" spans="1:5" ht="15">
      <c r="A139" s="59" t="s">
        <v>35</v>
      </c>
      <c r="B139" s="59">
        <v>1</v>
      </c>
      <c r="C139" s="13" t="s">
        <v>99</v>
      </c>
      <c r="D139" s="12" t="s">
        <v>51</v>
      </c>
      <c r="E139" s="12">
        <v>6</v>
      </c>
    </row>
    <row r="140" spans="1:5" ht="15">
      <c r="A140" s="59"/>
      <c r="B140" s="59"/>
      <c r="C140" s="13" t="s">
        <v>100</v>
      </c>
      <c r="D140" s="12" t="s">
        <v>51</v>
      </c>
      <c r="E140" s="12">
        <v>6</v>
      </c>
    </row>
    <row r="141" spans="1:5" ht="15">
      <c r="A141" s="59"/>
      <c r="B141" s="59"/>
      <c r="C141" s="13" t="s">
        <v>79</v>
      </c>
      <c r="D141" s="12" t="s">
        <v>57</v>
      </c>
      <c r="E141" s="12">
        <v>1</v>
      </c>
    </row>
    <row r="142" spans="1:5" ht="15">
      <c r="A142" s="59" t="s">
        <v>36</v>
      </c>
      <c r="B142" s="59">
        <v>1</v>
      </c>
      <c r="C142" s="13" t="s">
        <v>99</v>
      </c>
      <c r="D142" s="12" t="s">
        <v>51</v>
      </c>
      <c r="E142" s="12">
        <v>9</v>
      </c>
    </row>
    <row r="143" spans="1:5" ht="15">
      <c r="A143" s="59"/>
      <c r="B143" s="59"/>
      <c r="C143" s="13" t="s">
        <v>100</v>
      </c>
      <c r="D143" s="12" t="s">
        <v>51</v>
      </c>
      <c r="E143" s="12">
        <v>9</v>
      </c>
    </row>
    <row r="144" spans="1:5" ht="15">
      <c r="A144" s="59"/>
      <c r="B144" s="59"/>
      <c r="C144" s="13" t="s">
        <v>50</v>
      </c>
      <c r="D144" s="12" t="s">
        <v>58</v>
      </c>
      <c r="E144" s="12">
        <v>2</v>
      </c>
    </row>
    <row r="145" spans="1:5" ht="15">
      <c r="A145" s="59" t="s">
        <v>37</v>
      </c>
      <c r="B145" s="59">
        <v>1</v>
      </c>
      <c r="C145" s="13" t="s">
        <v>99</v>
      </c>
      <c r="D145" s="12" t="s">
        <v>51</v>
      </c>
      <c r="E145" s="12">
        <v>4</v>
      </c>
    </row>
    <row r="146" spans="1:5" ht="15">
      <c r="A146" s="59"/>
      <c r="B146" s="59"/>
      <c r="C146" s="13" t="s">
        <v>100</v>
      </c>
      <c r="D146" s="12" t="s">
        <v>51</v>
      </c>
      <c r="E146" s="12">
        <v>4</v>
      </c>
    </row>
    <row r="147" spans="1:5" ht="15">
      <c r="A147" s="59"/>
      <c r="B147" s="59"/>
      <c r="C147" s="13" t="s">
        <v>79</v>
      </c>
      <c r="D147" s="12" t="s">
        <v>58</v>
      </c>
      <c r="E147" s="12">
        <v>1</v>
      </c>
    </row>
    <row r="148" spans="1:5" ht="14.25" customHeight="1">
      <c r="A148" s="59" t="s">
        <v>38</v>
      </c>
      <c r="B148" s="59">
        <v>1</v>
      </c>
      <c r="C148" s="13" t="s">
        <v>97</v>
      </c>
      <c r="D148" s="12" t="s">
        <v>51</v>
      </c>
      <c r="E148" s="12">
        <v>2</v>
      </c>
    </row>
    <row r="149" spans="1:5" ht="14.25" customHeight="1">
      <c r="A149" s="59"/>
      <c r="B149" s="59"/>
      <c r="C149" s="13" t="s">
        <v>98</v>
      </c>
      <c r="D149" s="12" t="s">
        <v>51</v>
      </c>
      <c r="E149" s="12">
        <v>11</v>
      </c>
    </row>
    <row r="150" spans="1:5" ht="14.25" customHeight="1">
      <c r="A150" s="59"/>
      <c r="B150" s="59"/>
      <c r="C150" s="13" t="s">
        <v>99</v>
      </c>
      <c r="D150" s="12" t="s">
        <v>51</v>
      </c>
      <c r="E150" s="12">
        <v>2</v>
      </c>
    </row>
    <row r="151" spans="1:5" ht="15">
      <c r="A151" s="59"/>
      <c r="B151" s="59"/>
      <c r="C151" s="13" t="s">
        <v>100</v>
      </c>
      <c r="D151" s="12" t="s">
        <v>51</v>
      </c>
      <c r="E151" s="12">
        <v>2</v>
      </c>
    </row>
    <row r="152" spans="1:5" ht="15">
      <c r="A152" s="59" t="s">
        <v>39</v>
      </c>
      <c r="B152" s="59">
        <v>1</v>
      </c>
      <c r="C152" s="13" t="s">
        <v>97</v>
      </c>
      <c r="D152" s="12" t="s">
        <v>51</v>
      </c>
      <c r="E152" s="12">
        <v>2</v>
      </c>
    </row>
    <row r="153" spans="1:5" ht="15">
      <c r="A153" s="59"/>
      <c r="B153" s="59"/>
      <c r="C153" s="13" t="s">
        <v>98</v>
      </c>
      <c r="D153" s="12" t="s">
        <v>51</v>
      </c>
      <c r="E153" s="12">
        <v>13</v>
      </c>
    </row>
    <row r="154" spans="1:5" ht="15">
      <c r="A154" s="59"/>
      <c r="B154" s="59"/>
      <c r="C154" s="13" t="s">
        <v>99</v>
      </c>
      <c r="D154" s="12" t="s">
        <v>51</v>
      </c>
      <c r="E154" s="12">
        <v>4</v>
      </c>
    </row>
    <row r="155" spans="1:5" ht="15">
      <c r="A155" s="59"/>
      <c r="B155" s="59"/>
      <c r="C155" s="13" t="s">
        <v>100</v>
      </c>
      <c r="D155" s="12" t="s">
        <v>51</v>
      </c>
      <c r="E155" s="12">
        <v>4</v>
      </c>
    </row>
    <row r="156" spans="1:5" ht="15">
      <c r="A156" s="59"/>
      <c r="B156" s="59"/>
      <c r="C156" s="13" t="s">
        <v>101</v>
      </c>
      <c r="D156" s="12" t="s">
        <v>70</v>
      </c>
      <c r="E156" s="12">
        <v>2</v>
      </c>
    </row>
    <row r="157" spans="1:5" ht="16.5" customHeight="1">
      <c r="A157" s="59" t="s">
        <v>40</v>
      </c>
      <c r="B157" s="59">
        <v>1</v>
      </c>
      <c r="C157" s="13" t="s">
        <v>97</v>
      </c>
      <c r="D157" s="12" t="s">
        <v>51</v>
      </c>
      <c r="E157" s="12">
        <v>2</v>
      </c>
    </row>
    <row r="158" spans="1:5" ht="16.5" customHeight="1">
      <c r="A158" s="59"/>
      <c r="B158" s="59"/>
      <c r="C158" s="13" t="s">
        <v>98</v>
      </c>
      <c r="D158" s="12" t="s">
        <v>51</v>
      </c>
      <c r="E158" s="12">
        <v>10</v>
      </c>
    </row>
    <row r="159" spans="1:5" ht="16.5" customHeight="1">
      <c r="A159" s="59"/>
      <c r="B159" s="59"/>
      <c r="C159" s="13" t="s">
        <v>99</v>
      </c>
      <c r="D159" s="12" t="s">
        <v>51</v>
      </c>
      <c r="E159" s="12">
        <v>2</v>
      </c>
    </row>
    <row r="160" spans="1:5" ht="15">
      <c r="A160" s="59"/>
      <c r="B160" s="59"/>
      <c r="C160" s="13" t="s">
        <v>100</v>
      </c>
      <c r="D160" s="12" t="s">
        <v>51</v>
      </c>
      <c r="E160" s="12">
        <v>2</v>
      </c>
    </row>
    <row r="161" spans="1:5" ht="15">
      <c r="A161" s="59"/>
      <c r="B161" s="59"/>
      <c r="C161" s="13" t="s">
        <v>101</v>
      </c>
      <c r="D161" s="12" t="s">
        <v>60</v>
      </c>
      <c r="E161" s="12">
        <v>1</v>
      </c>
    </row>
    <row r="162" spans="1:5" ht="15">
      <c r="A162" s="59" t="s">
        <v>41</v>
      </c>
      <c r="B162" s="59">
        <v>1</v>
      </c>
      <c r="C162" s="13" t="s">
        <v>97</v>
      </c>
      <c r="D162" s="12" t="s">
        <v>51</v>
      </c>
      <c r="E162" s="12">
        <v>1</v>
      </c>
    </row>
    <row r="163" spans="1:5" ht="15">
      <c r="A163" s="59"/>
      <c r="B163" s="59"/>
      <c r="C163" s="13" t="s">
        <v>98</v>
      </c>
      <c r="D163" s="12" t="s">
        <v>51</v>
      </c>
      <c r="E163" s="12">
        <v>5</v>
      </c>
    </row>
    <row r="164" spans="1:5" ht="15">
      <c r="A164" s="59"/>
      <c r="B164" s="59"/>
      <c r="C164" s="13" t="s">
        <v>99</v>
      </c>
      <c r="D164" s="12" t="s">
        <v>51</v>
      </c>
      <c r="E164" s="12">
        <v>3</v>
      </c>
    </row>
    <row r="165" spans="1:5" ht="15">
      <c r="A165" s="59"/>
      <c r="B165" s="59"/>
      <c r="C165" s="13" t="s">
        <v>100</v>
      </c>
      <c r="D165" s="12" t="s">
        <v>51</v>
      </c>
      <c r="E165" s="12">
        <v>3</v>
      </c>
    </row>
    <row r="166" spans="1:5" ht="15">
      <c r="A166" s="59"/>
      <c r="B166" s="59"/>
      <c r="C166" s="13" t="s">
        <v>101</v>
      </c>
      <c r="D166" s="12" t="s">
        <v>60</v>
      </c>
      <c r="E166" s="12">
        <v>1</v>
      </c>
    </row>
    <row r="167" spans="1:5" ht="15">
      <c r="A167" s="14" t="s">
        <v>106</v>
      </c>
      <c r="B167" s="14">
        <f>SUM(B3:B166)</f>
        <v>72</v>
      </c>
      <c r="C167" s="15"/>
      <c r="D167" s="15"/>
      <c r="E167" s="16">
        <f>SUM(E3:E166)</f>
        <v>1365</v>
      </c>
    </row>
    <row r="168" spans="1:5" s="3" customFormat="1" ht="15">
      <c r="A168" s="2"/>
      <c r="B168" s="2"/>
      <c r="C168" s="2"/>
      <c r="D168" s="2"/>
      <c r="E168" s="2"/>
    </row>
  </sheetData>
  <mergeCells count="79">
    <mergeCell ref="A152:A156"/>
    <mergeCell ref="B152:B156"/>
    <mergeCell ref="A157:A161"/>
    <mergeCell ref="B157:B161"/>
    <mergeCell ref="A145:A147"/>
    <mergeCell ref="B145:B147"/>
    <mergeCell ref="A148:A151"/>
    <mergeCell ref="B148:B151"/>
    <mergeCell ref="A137:A138"/>
    <mergeCell ref="B137:B138"/>
    <mergeCell ref="A139:A141"/>
    <mergeCell ref="B139:B141"/>
    <mergeCell ref="A142:A144"/>
    <mergeCell ref="B142:B144"/>
    <mergeCell ref="A124:A126"/>
    <mergeCell ref="B124:B126"/>
    <mergeCell ref="A127:A131"/>
    <mergeCell ref="B127:B131"/>
    <mergeCell ref="A132:A136"/>
    <mergeCell ref="B132:B136"/>
    <mergeCell ref="A113:A115"/>
    <mergeCell ref="B113:B115"/>
    <mergeCell ref="A116:A118"/>
    <mergeCell ref="B116:B118"/>
    <mergeCell ref="A119:A123"/>
    <mergeCell ref="B119:B123"/>
    <mergeCell ref="B96:B100"/>
    <mergeCell ref="A101:A109"/>
    <mergeCell ref="B101:B109"/>
    <mergeCell ref="A110:A112"/>
    <mergeCell ref="B110:B112"/>
    <mergeCell ref="A96:A100"/>
    <mergeCell ref="B86:B90"/>
    <mergeCell ref="A84:A85"/>
    <mergeCell ref="B84:B85"/>
    <mergeCell ref="A86:A90"/>
    <mergeCell ref="A91:A95"/>
    <mergeCell ref="B91:B95"/>
    <mergeCell ref="A81:A83"/>
    <mergeCell ref="B81:B83"/>
    <mergeCell ref="B54:B56"/>
    <mergeCell ref="A57:A59"/>
    <mergeCell ref="B57:B59"/>
    <mergeCell ref="A65:A67"/>
    <mergeCell ref="B65:B67"/>
    <mergeCell ref="A73:A75"/>
    <mergeCell ref="A1:E1"/>
    <mergeCell ref="B162:B166"/>
    <mergeCell ref="B76:B80"/>
    <mergeCell ref="A162:A166"/>
    <mergeCell ref="B28:B32"/>
    <mergeCell ref="B36:B40"/>
    <mergeCell ref="B41:B45"/>
    <mergeCell ref="B49:B53"/>
    <mergeCell ref="B60:B64"/>
    <mergeCell ref="B68:B72"/>
    <mergeCell ref="A49:A53"/>
    <mergeCell ref="A60:A64"/>
    <mergeCell ref="A68:A72"/>
    <mergeCell ref="A76:A80"/>
    <mergeCell ref="A54:A56"/>
    <mergeCell ref="B73:B75"/>
    <mergeCell ref="A20:A24"/>
    <mergeCell ref="B20:B24"/>
    <mergeCell ref="A3:A8"/>
    <mergeCell ref="A9:A13"/>
    <mergeCell ref="A14:A19"/>
    <mergeCell ref="B3:B8"/>
    <mergeCell ref="B9:B13"/>
    <mergeCell ref="B14:B19"/>
    <mergeCell ref="A25:A27"/>
    <mergeCell ref="B25:B27"/>
    <mergeCell ref="A33:A35"/>
    <mergeCell ref="B33:B35"/>
    <mergeCell ref="A46:A48"/>
    <mergeCell ref="B46:B48"/>
    <mergeCell ref="A28:A32"/>
    <mergeCell ref="A36:A40"/>
    <mergeCell ref="A41:A4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topLeftCell="A1">
      <selection activeCell="A2" sqref="A2"/>
    </sheetView>
  </sheetViews>
  <sheetFormatPr defaultColWidth="9.140625" defaultRowHeight="15"/>
  <cols>
    <col min="1" max="1" width="14.8515625" style="8" customWidth="1"/>
    <col min="2" max="2" width="13.28125" style="8" bestFit="1" customWidth="1"/>
    <col min="3" max="3" width="37.7109375" style="8" customWidth="1"/>
    <col min="4" max="4" width="20.421875" style="8" customWidth="1"/>
    <col min="5" max="5" width="14.8515625" style="8" customWidth="1"/>
    <col min="6" max="16384" width="8.8515625" style="8" customWidth="1"/>
  </cols>
  <sheetData>
    <row r="1" spans="1:5" ht="30" customHeight="1">
      <c r="A1" s="60" t="s">
        <v>88</v>
      </c>
      <c r="B1" s="60"/>
      <c r="C1" s="60"/>
      <c r="D1" s="60"/>
      <c r="E1" s="60"/>
    </row>
    <row r="2" spans="1:5" ht="45" customHeight="1">
      <c r="A2" s="10" t="s">
        <v>42</v>
      </c>
      <c r="B2" s="11" t="s">
        <v>4</v>
      </c>
      <c r="C2" s="10" t="s">
        <v>96</v>
      </c>
      <c r="D2" s="11" t="s">
        <v>104</v>
      </c>
      <c r="E2" s="11" t="s">
        <v>0</v>
      </c>
    </row>
    <row r="3" spans="1:5" ht="15">
      <c r="A3" s="59" t="s">
        <v>2</v>
      </c>
      <c r="B3" s="59">
        <f>74+24+11</f>
        <v>109</v>
      </c>
      <c r="C3" s="13" t="s">
        <v>97</v>
      </c>
      <c r="D3" s="12" t="s">
        <v>51</v>
      </c>
      <c r="E3" s="12">
        <f>20+24</f>
        <v>44</v>
      </c>
    </row>
    <row r="4" spans="1:5" ht="15">
      <c r="A4" s="59"/>
      <c r="B4" s="59"/>
      <c r="C4" s="13" t="s">
        <v>98</v>
      </c>
      <c r="D4" s="12" t="s">
        <v>51</v>
      </c>
      <c r="E4" s="12">
        <f>60+48</f>
        <v>108</v>
      </c>
    </row>
    <row r="5" spans="1:5" ht="15">
      <c r="A5" s="59"/>
      <c r="B5" s="59"/>
      <c r="C5" s="13" t="s">
        <v>99</v>
      </c>
      <c r="D5" s="12" t="s">
        <v>68</v>
      </c>
      <c r="E5" s="12">
        <f>57+26+11</f>
        <v>94</v>
      </c>
    </row>
    <row r="6" spans="1:5" ht="15">
      <c r="A6" s="59"/>
      <c r="B6" s="59"/>
      <c r="C6" s="13" t="s">
        <v>100</v>
      </c>
      <c r="D6" s="12" t="s">
        <v>68</v>
      </c>
      <c r="E6" s="12">
        <f>57+26+11</f>
        <v>94</v>
      </c>
    </row>
    <row r="7" spans="1:5" ht="15">
      <c r="A7" s="59" t="s">
        <v>3</v>
      </c>
      <c r="B7" s="59">
        <v>5</v>
      </c>
      <c r="C7" s="13" t="s">
        <v>97</v>
      </c>
      <c r="D7" s="12" t="s">
        <v>51</v>
      </c>
      <c r="E7" s="12">
        <v>4</v>
      </c>
    </row>
    <row r="8" spans="1:5" ht="15">
      <c r="A8" s="59"/>
      <c r="B8" s="59"/>
      <c r="C8" s="13" t="s">
        <v>98</v>
      </c>
      <c r="D8" s="12" t="s">
        <v>51</v>
      </c>
      <c r="E8" s="12">
        <v>10</v>
      </c>
    </row>
    <row r="9" spans="1:5" ht="15">
      <c r="A9" s="59"/>
      <c r="B9" s="59"/>
      <c r="C9" s="13" t="s">
        <v>99</v>
      </c>
      <c r="D9" s="12" t="s">
        <v>51</v>
      </c>
      <c r="E9" s="12">
        <v>5</v>
      </c>
    </row>
    <row r="10" spans="1:5" ht="15">
      <c r="A10" s="59"/>
      <c r="B10" s="59"/>
      <c r="C10" s="13" t="s">
        <v>100</v>
      </c>
      <c r="D10" s="12" t="s">
        <v>51</v>
      </c>
      <c r="E10" s="12">
        <v>5</v>
      </c>
    </row>
    <row r="11" spans="1:5" ht="15">
      <c r="A11" s="59" t="s">
        <v>5</v>
      </c>
      <c r="B11" s="59">
        <f>3+1</f>
        <v>4</v>
      </c>
      <c r="C11" s="13" t="s">
        <v>97</v>
      </c>
      <c r="D11" s="12" t="s">
        <v>51</v>
      </c>
      <c r="E11" s="12">
        <v>1</v>
      </c>
    </row>
    <row r="12" spans="1:5" ht="15">
      <c r="A12" s="59"/>
      <c r="B12" s="59"/>
      <c r="C12" s="13" t="s">
        <v>98</v>
      </c>
      <c r="D12" s="12" t="s">
        <v>51</v>
      </c>
      <c r="E12" s="12">
        <v>3</v>
      </c>
    </row>
    <row r="13" spans="1:5" ht="15">
      <c r="A13" s="59"/>
      <c r="B13" s="59"/>
      <c r="C13" s="13" t="s">
        <v>99</v>
      </c>
      <c r="D13" s="12" t="s">
        <v>51</v>
      </c>
      <c r="E13" s="12">
        <v>9</v>
      </c>
    </row>
    <row r="14" spans="1:5" ht="15">
      <c r="A14" s="59"/>
      <c r="B14" s="59"/>
      <c r="C14" s="13" t="s">
        <v>100</v>
      </c>
      <c r="D14" s="12" t="s">
        <v>51</v>
      </c>
      <c r="E14" s="12">
        <v>9</v>
      </c>
    </row>
    <row r="15" spans="1:5" ht="15">
      <c r="A15" s="59" t="s">
        <v>6</v>
      </c>
      <c r="B15" s="59">
        <f>1+1</f>
        <v>2</v>
      </c>
      <c r="C15" s="13" t="s">
        <v>97</v>
      </c>
      <c r="D15" s="12" t="s">
        <v>51</v>
      </c>
      <c r="E15" s="12">
        <v>1</v>
      </c>
    </row>
    <row r="16" spans="1:5" ht="15">
      <c r="A16" s="59"/>
      <c r="B16" s="59"/>
      <c r="C16" s="13" t="s">
        <v>98</v>
      </c>
      <c r="D16" s="12" t="s">
        <v>51</v>
      </c>
      <c r="E16" s="12">
        <v>3</v>
      </c>
    </row>
    <row r="17" spans="1:5" ht="15">
      <c r="A17" s="59"/>
      <c r="B17" s="59"/>
      <c r="C17" s="13" t="s">
        <v>99</v>
      </c>
      <c r="D17" s="12" t="s">
        <v>51</v>
      </c>
      <c r="E17" s="12">
        <v>3</v>
      </c>
    </row>
    <row r="18" spans="1:5" ht="15">
      <c r="A18" s="59"/>
      <c r="B18" s="59"/>
      <c r="C18" s="13" t="s">
        <v>100</v>
      </c>
      <c r="D18" s="12" t="s">
        <v>51</v>
      </c>
      <c r="E18" s="12">
        <v>3</v>
      </c>
    </row>
    <row r="19" spans="1:5" ht="15">
      <c r="A19" s="59" t="s">
        <v>15</v>
      </c>
      <c r="B19" s="59">
        <v>1</v>
      </c>
      <c r="C19" s="13" t="s">
        <v>99</v>
      </c>
      <c r="D19" s="12" t="s">
        <v>51</v>
      </c>
      <c r="E19" s="12">
        <v>3</v>
      </c>
    </row>
    <row r="20" spans="1:5" ht="15">
      <c r="A20" s="59"/>
      <c r="B20" s="59"/>
      <c r="C20" s="13" t="s">
        <v>100</v>
      </c>
      <c r="D20" s="12" t="s">
        <v>51</v>
      </c>
      <c r="E20" s="12">
        <v>3</v>
      </c>
    </row>
    <row r="21" spans="1:5" ht="15">
      <c r="A21" s="59" t="s">
        <v>16</v>
      </c>
      <c r="B21" s="59">
        <v>4</v>
      </c>
      <c r="C21" s="13" t="s">
        <v>97</v>
      </c>
      <c r="D21" s="12" t="s">
        <v>51</v>
      </c>
      <c r="E21" s="12">
        <v>3</v>
      </c>
    </row>
    <row r="22" spans="1:5" ht="15">
      <c r="A22" s="59"/>
      <c r="B22" s="59"/>
      <c r="C22" s="13" t="s">
        <v>98</v>
      </c>
      <c r="D22" s="12" t="s">
        <v>51</v>
      </c>
      <c r="E22" s="12">
        <v>13</v>
      </c>
    </row>
    <row r="23" spans="1:5" ht="15">
      <c r="A23" s="59"/>
      <c r="B23" s="59"/>
      <c r="C23" s="13" t="s">
        <v>99</v>
      </c>
      <c r="D23" s="12" t="s">
        <v>51</v>
      </c>
      <c r="E23" s="12">
        <v>8</v>
      </c>
    </row>
    <row r="24" spans="1:5" ht="15">
      <c r="A24" s="59"/>
      <c r="B24" s="59"/>
      <c r="C24" s="13" t="s">
        <v>100</v>
      </c>
      <c r="D24" s="12" t="s">
        <v>51</v>
      </c>
      <c r="E24" s="12">
        <v>8</v>
      </c>
    </row>
    <row r="25" spans="1:5" ht="15">
      <c r="A25" s="59" t="s">
        <v>18</v>
      </c>
      <c r="B25" s="59">
        <v>1</v>
      </c>
      <c r="C25" s="13" t="s">
        <v>99</v>
      </c>
      <c r="D25" s="12" t="s">
        <v>51</v>
      </c>
      <c r="E25" s="12">
        <v>3</v>
      </c>
    </row>
    <row r="26" spans="1:5" ht="15">
      <c r="A26" s="59"/>
      <c r="B26" s="59"/>
      <c r="C26" s="13" t="s">
        <v>100</v>
      </c>
      <c r="D26" s="12" t="s">
        <v>51</v>
      </c>
      <c r="E26" s="12">
        <v>3</v>
      </c>
    </row>
    <row r="27" spans="1:5" ht="15">
      <c r="A27" s="59" t="s">
        <v>26</v>
      </c>
      <c r="B27" s="59">
        <f>3+1</f>
        <v>4</v>
      </c>
      <c r="C27" s="13" t="s">
        <v>97</v>
      </c>
      <c r="D27" s="12" t="s">
        <v>51</v>
      </c>
      <c r="E27" s="12">
        <v>4</v>
      </c>
    </row>
    <row r="28" spans="1:5" ht="15">
      <c r="A28" s="59"/>
      <c r="B28" s="59"/>
      <c r="C28" s="13" t="s">
        <v>98</v>
      </c>
      <c r="D28" s="12" t="s">
        <v>51</v>
      </c>
      <c r="E28" s="12">
        <v>11</v>
      </c>
    </row>
    <row r="29" spans="1:5" ht="15">
      <c r="A29" s="59" t="s">
        <v>32</v>
      </c>
      <c r="B29" s="59">
        <v>1</v>
      </c>
      <c r="C29" s="13" t="s">
        <v>99</v>
      </c>
      <c r="D29" s="12" t="s">
        <v>51</v>
      </c>
      <c r="E29" s="12">
        <v>4</v>
      </c>
    </row>
    <row r="30" spans="1:5" ht="15">
      <c r="A30" s="59"/>
      <c r="B30" s="59"/>
      <c r="C30" s="13" t="s">
        <v>100</v>
      </c>
      <c r="D30" s="12" t="s">
        <v>51</v>
      </c>
      <c r="E30" s="12">
        <v>4</v>
      </c>
    </row>
    <row r="31" spans="1:5" ht="15">
      <c r="A31" s="59" t="s">
        <v>39</v>
      </c>
      <c r="B31" s="59">
        <v>1</v>
      </c>
      <c r="C31" s="13" t="s">
        <v>99</v>
      </c>
      <c r="D31" s="12" t="s">
        <v>51</v>
      </c>
      <c r="E31" s="12">
        <v>2</v>
      </c>
    </row>
    <row r="32" spans="1:5" ht="15">
      <c r="A32" s="59"/>
      <c r="B32" s="59"/>
      <c r="C32" s="13" t="s">
        <v>100</v>
      </c>
      <c r="D32" s="12" t="s">
        <v>51</v>
      </c>
      <c r="E32" s="12">
        <v>2</v>
      </c>
    </row>
    <row r="33" spans="1:5" ht="15">
      <c r="A33" s="59" t="s">
        <v>13</v>
      </c>
      <c r="B33" s="59">
        <v>1</v>
      </c>
      <c r="C33" s="13" t="s">
        <v>97</v>
      </c>
      <c r="D33" s="12" t="s">
        <v>51</v>
      </c>
      <c r="E33" s="12">
        <v>1</v>
      </c>
    </row>
    <row r="34" spans="1:5" s="9" customFormat="1" ht="15">
      <c r="A34" s="59"/>
      <c r="B34" s="59"/>
      <c r="C34" s="13" t="s">
        <v>98</v>
      </c>
      <c r="D34" s="12" t="s">
        <v>51</v>
      </c>
      <c r="E34" s="14">
        <v>3</v>
      </c>
    </row>
    <row r="35" spans="1:5" s="9" customFormat="1" ht="15">
      <c r="A35" s="59" t="s">
        <v>89</v>
      </c>
      <c r="B35" s="59">
        <v>1</v>
      </c>
      <c r="C35" s="13" t="s">
        <v>99</v>
      </c>
      <c r="D35" s="12" t="s">
        <v>51</v>
      </c>
      <c r="E35" s="12">
        <v>3</v>
      </c>
    </row>
    <row r="36" spans="1:5" s="9" customFormat="1" ht="15">
      <c r="A36" s="59"/>
      <c r="B36" s="59"/>
      <c r="C36" s="13" t="s">
        <v>100</v>
      </c>
      <c r="D36" s="12" t="s">
        <v>51</v>
      </c>
      <c r="E36" s="14">
        <v>3</v>
      </c>
    </row>
    <row r="37" spans="1:5" s="9" customFormat="1" ht="15">
      <c r="A37" s="59" t="s">
        <v>90</v>
      </c>
      <c r="B37" s="59">
        <v>1</v>
      </c>
      <c r="C37" s="13" t="s">
        <v>97</v>
      </c>
      <c r="D37" s="12" t="s">
        <v>51</v>
      </c>
      <c r="E37" s="12">
        <v>2</v>
      </c>
    </row>
    <row r="38" spans="1:5" s="9" customFormat="1" ht="15">
      <c r="A38" s="59"/>
      <c r="B38" s="59"/>
      <c r="C38" s="13" t="s">
        <v>98</v>
      </c>
      <c r="D38" s="12" t="s">
        <v>51</v>
      </c>
      <c r="E38" s="14">
        <v>6</v>
      </c>
    </row>
    <row r="39" spans="1:5" s="9" customFormat="1" ht="15">
      <c r="A39" s="59" t="s">
        <v>91</v>
      </c>
      <c r="B39" s="59">
        <v>1</v>
      </c>
      <c r="C39" s="13" t="s">
        <v>99</v>
      </c>
      <c r="D39" s="12" t="s">
        <v>51</v>
      </c>
      <c r="E39" s="12">
        <v>3</v>
      </c>
    </row>
    <row r="40" spans="1:5" s="9" customFormat="1" ht="15">
      <c r="A40" s="59"/>
      <c r="B40" s="59"/>
      <c r="C40" s="13" t="s">
        <v>100</v>
      </c>
      <c r="D40" s="12" t="s">
        <v>51</v>
      </c>
      <c r="E40" s="14">
        <v>3</v>
      </c>
    </row>
    <row r="41" spans="1:5" s="9" customFormat="1" ht="15">
      <c r="A41" s="59" t="s">
        <v>92</v>
      </c>
      <c r="B41" s="59">
        <v>1</v>
      </c>
      <c r="C41" s="13" t="s">
        <v>99</v>
      </c>
      <c r="D41" s="12" t="s">
        <v>51</v>
      </c>
      <c r="E41" s="12">
        <v>3</v>
      </c>
    </row>
    <row r="42" spans="1:5" s="9" customFormat="1" ht="15">
      <c r="A42" s="59"/>
      <c r="B42" s="59"/>
      <c r="C42" s="13" t="s">
        <v>100</v>
      </c>
      <c r="D42" s="12" t="s">
        <v>51</v>
      </c>
      <c r="E42" s="14">
        <v>3</v>
      </c>
    </row>
    <row r="43" spans="1:5" s="9" customFormat="1" ht="15">
      <c r="A43" s="59" t="s">
        <v>93</v>
      </c>
      <c r="B43" s="59">
        <v>1</v>
      </c>
      <c r="C43" s="13" t="s">
        <v>97</v>
      </c>
      <c r="D43" s="12" t="s">
        <v>51</v>
      </c>
      <c r="E43" s="12">
        <v>1</v>
      </c>
    </row>
    <row r="44" spans="1:5" s="9" customFormat="1" ht="15">
      <c r="A44" s="59"/>
      <c r="B44" s="59"/>
      <c r="C44" s="13" t="s">
        <v>98</v>
      </c>
      <c r="D44" s="12" t="s">
        <v>51</v>
      </c>
      <c r="E44" s="14">
        <v>6</v>
      </c>
    </row>
    <row r="45" spans="1:5" s="9" customFormat="1" ht="15">
      <c r="A45" s="59" t="s">
        <v>45</v>
      </c>
      <c r="B45" s="59">
        <v>1</v>
      </c>
      <c r="C45" s="13" t="s">
        <v>99</v>
      </c>
      <c r="D45" s="12" t="s">
        <v>51</v>
      </c>
      <c r="E45" s="12">
        <v>3</v>
      </c>
    </row>
    <row r="46" spans="1:5" s="9" customFormat="1" ht="15">
      <c r="A46" s="59"/>
      <c r="B46" s="59"/>
      <c r="C46" s="13" t="s">
        <v>100</v>
      </c>
      <c r="D46" s="12" t="s">
        <v>51</v>
      </c>
      <c r="E46" s="14">
        <v>3</v>
      </c>
    </row>
    <row r="47" spans="1:5" s="9" customFormat="1" ht="15">
      <c r="A47" s="59" t="s">
        <v>94</v>
      </c>
      <c r="B47" s="59">
        <v>1</v>
      </c>
      <c r="C47" s="13" t="s">
        <v>99</v>
      </c>
      <c r="D47" s="12" t="s">
        <v>51</v>
      </c>
      <c r="E47" s="12">
        <v>3</v>
      </c>
    </row>
    <row r="48" spans="1:5" s="9" customFormat="1" ht="15">
      <c r="A48" s="59"/>
      <c r="B48" s="59"/>
      <c r="C48" s="13" t="s">
        <v>100</v>
      </c>
      <c r="D48" s="12" t="s">
        <v>51</v>
      </c>
      <c r="E48" s="14">
        <v>3</v>
      </c>
    </row>
    <row r="49" spans="1:5" s="9" customFormat="1" ht="15">
      <c r="A49" s="59" t="s">
        <v>95</v>
      </c>
      <c r="B49" s="59">
        <v>1</v>
      </c>
      <c r="C49" s="13" t="s">
        <v>99</v>
      </c>
      <c r="D49" s="12" t="s">
        <v>51</v>
      </c>
      <c r="E49" s="12">
        <v>3</v>
      </c>
    </row>
    <row r="50" spans="1:5" s="9" customFormat="1" ht="15">
      <c r="A50" s="59"/>
      <c r="B50" s="59"/>
      <c r="C50" s="13" t="s">
        <v>100</v>
      </c>
      <c r="D50" s="12" t="s">
        <v>51</v>
      </c>
      <c r="E50" s="14">
        <v>3</v>
      </c>
    </row>
    <row r="51" spans="1:5" ht="15">
      <c r="A51" s="14" t="s">
        <v>106</v>
      </c>
      <c r="B51" s="14">
        <f>SUM(B3:B50)</f>
        <v>141</v>
      </c>
      <c r="C51" s="13"/>
      <c r="D51" s="13"/>
      <c r="E51" s="13">
        <f>SUM(E3:E50)</f>
        <v>522</v>
      </c>
    </row>
  </sheetData>
  <mergeCells count="39">
    <mergeCell ref="A25:A26"/>
    <mergeCell ref="B25:B26"/>
    <mergeCell ref="A27:A28"/>
    <mergeCell ref="B27:B28"/>
    <mergeCell ref="A11:A14"/>
    <mergeCell ref="B11:B14"/>
    <mergeCell ref="A15:A18"/>
    <mergeCell ref="B15:B18"/>
    <mergeCell ref="A19:A20"/>
    <mergeCell ref="B19:B20"/>
    <mergeCell ref="A21:A24"/>
    <mergeCell ref="B21:B24"/>
    <mergeCell ref="A1:E1"/>
    <mergeCell ref="A3:A6"/>
    <mergeCell ref="B3:B6"/>
    <mergeCell ref="A7:A10"/>
    <mergeCell ref="B7:B10"/>
    <mergeCell ref="A29:A30"/>
    <mergeCell ref="B29:B30"/>
    <mergeCell ref="A31:A32"/>
    <mergeCell ref="B31:B32"/>
    <mergeCell ref="A33:A34"/>
    <mergeCell ref="B33:B34"/>
    <mergeCell ref="A35:A36"/>
    <mergeCell ref="B35:B36"/>
    <mergeCell ref="A37:A38"/>
    <mergeCell ref="B37:B38"/>
    <mergeCell ref="A39:A40"/>
    <mergeCell ref="B39:B40"/>
    <mergeCell ref="A47:A48"/>
    <mergeCell ref="B47:B48"/>
    <mergeCell ref="A49:A50"/>
    <mergeCell ref="B49:B50"/>
    <mergeCell ref="A41:A42"/>
    <mergeCell ref="B41:B42"/>
    <mergeCell ref="A43:A44"/>
    <mergeCell ref="B43:B44"/>
    <mergeCell ref="A45:A46"/>
    <mergeCell ref="B45:B4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topLeftCell="A1">
      <selection activeCell="C21" sqref="C21"/>
    </sheetView>
  </sheetViews>
  <sheetFormatPr defaultColWidth="9.140625" defaultRowHeight="15"/>
  <cols>
    <col min="1" max="1" width="13.8515625" style="8" customWidth="1"/>
    <col min="2" max="2" width="14.421875" style="8" customWidth="1"/>
    <col min="3" max="3" width="51.28125" style="8" customWidth="1"/>
    <col min="4" max="4" width="27.8515625" style="8" customWidth="1"/>
    <col min="5" max="5" width="21.140625" style="8" customWidth="1"/>
    <col min="6" max="16384" width="8.8515625" style="8" customWidth="1"/>
  </cols>
  <sheetData>
    <row r="1" spans="1:5" ht="32.25" customHeight="1">
      <c r="A1" s="62" t="s">
        <v>61</v>
      </c>
      <c r="B1" s="63"/>
      <c r="C1" s="63"/>
      <c r="D1" s="63"/>
      <c r="E1" s="64"/>
    </row>
    <row r="2" spans="1:5" ht="45" customHeight="1">
      <c r="A2" s="10" t="s">
        <v>42</v>
      </c>
      <c r="B2" s="11" t="s">
        <v>4</v>
      </c>
      <c r="C2" s="10" t="s">
        <v>96</v>
      </c>
      <c r="D2" s="11" t="s">
        <v>104</v>
      </c>
      <c r="E2" s="11" t="s">
        <v>0</v>
      </c>
    </row>
    <row r="3" spans="1:5" ht="15">
      <c r="A3" s="59" t="s">
        <v>2</v>
      </c>
      <c r="B3" s="59">
        <v>9</v>
      </c>
      <c r="C3" s="13" t="s">
        <v>97</v>
      </c>
      <c r="D3" s="12" t="s">
        <v>51</v>
      </c>
      <c r="E3" s="12">
        <v>16</v>
      </c>
    </row>
    <row r="4" spans="1:5" ht="15">
      <c r="A4" s="59"/>
      <c r="B4" s="59"/>
      <c r="C4" s="13" t="s">
        <v>98</v>
      </c>
      <c r="D4" s="12" t="s">
        <v>51</v>
      </c>
      <c r="E4" s="12">
        <v>85</v>
      </c>
    </row>
    <row r="5" spans="1:5" ht="15">
      <c r="A5" s="59"/>
      <c r="B5" s="59"/>
      <c r="C5" s="13" t="s">
        <v>99</v>
      </c>
      <c r="D5" s="12" t="s">
        <v>51</v>
      </c>
      <c r="E5" s="12">
        <v>8</v>
      </c>
    </row>
    <row r="6" spans="1:5" ht="15">
      <c r="A6" s="59"/>
      <c r="B6" s="59"/>
      <c r="C6" s="13" t="s">
        <v>100</v>
      </c>
      <c r="D6" s="12" t="s">
        <v>51</v>
      </c>
      <c r="E6" s="12">
        <v>8</v>
      </c>
    </row>
    <row r="7" spans="1:5" ht="15">
      <c r="A7" s="59"/>
      <c r="B7" s="59"/>
      <c r="C7" s="13" t="s">
        <v>101</v>
      </c>
      <c r="D7" s="12" t="s">
        <v>70</v>
      </c>
      <c r="E7" s="12">
        <v>9</v>
      </c>
    </row>
    <row r="8" spans="1:5" ht="15">
      <c r="A8" s="59" t="s">
        <v>3</v>
      </c>
      <c r="B8" s="59">
        <v>1</v>
      </c>
      <c r="C8" s="13" t="s">
        <v>97</v>
      </c>
      <c r="D8" s="12" t="s">
        <v>51</v>
      </c>
      <c r="E8" s="12">
        <v>3</v>
      </c>
    </row>
    <row r="9" spans="1:5" ht="15">
      <c r="A9" s="59"/>
      <c r="B9" s="59"/>
      <c r="C9" s="13" t="s">
        <v>98</v>
      </c>
      <c r="D9" s="12" t="s">
        <v>51</v>
      </c>
      <c r="E9" s="12">
        <v>12</v>
      </c>
    </row>
    <row r="10" spans="1:5" ht="15">
      <c r="A10" s="59"/>
      <c r="B10" s="59"/>
      <c r="C10" s="13" t="s">
        <v>99</v>
      </c>
      <c r="D10" s="12" t="s">
        <v>51</v>
      </c>
      <c r="E10" s="12">
        <v>2</v>
      </c>
    </row>
    <row r="11" spans="1:5" ht="15">
      <c r="A11" s="59"/>
      <c r="B11" s="59"/>
      <c r="C11" s="13" t="s">
        <v>100</v>
      </c>
      <c r="D11" s="12" t="s">
        <v>51</v>
      </c>
      <c r="E11" s="12">
        <v>2</v>
      </c>
    </row>
    <row r="12" spans="1:5" ht="15">
      <c r="A12" s="59"/>
      <c r="B12" s="59"/>
      <c r="C12" s="13" t="s">
        <v>101</v>
      </c>
      <c r="D12" s="12" t="s">
        <v>60</v>
      </c>
      <c r="E12" s="12">
        <v>1</v>
      </c>
    </row>
    <row r="13" spans="1:5" ht="15">
      <c r="A13" s="59" t="s">
        <v>5</v>
      </c>
      <c r="B13" s="59">
        <v>1</v>
      </c>
      <c r="C13" s="13" t="s">
        <v>97</v>
      </c>
      <c r="D13" s="12" t="s">
        <v>51</v>
      </c>
      <c r="E13" s="12">
        <v>1</v>
      </c>
    </row>
    <row r="14" spans="1:5" ht="15">
      <c r="A14" s="59"/>
      <c r="B14" s="59"/>
      <c r="C14" s="13" t="s">
        <v>98</v>
      </c>
      <c r="D14" s="12" t="s">
        <v>51</v>
      </c>
      <c r="E14" s="12">
        <v>7</v>
      </c>
    </row>
    <row r="15" spans="1:5" ht="15">
      <c r="A15" s="59"/>
      <c r="B15" s="59"/>
      <c r="C15" s="13" t="s">
        <v>99</v>
      </c>
      <c r="D15" s="12" t="s">
        <v>51</v>
      </c>
      <c r="E15" s="12">
        <v>1</v>
      </c>
    </row>
    <row r="16" spans="1:5" ht="15">
      <c r="A16" s="59"/>
      <c r="B16" s="59"/>
      <c r="C16" s="13" t="s">
        <v>100</v>
      </c>
      <c r="D16" s="12" t="s">
        <v>51</v>
      </c>
      <c r="E16" s="12">
        <v>1</v>
      </c>
    </row>
    <row r="17" spans="1:5" ht="15">
      <c r="A17" s="14" t="s">
        <v>43</v>
      </c>
      <c r="B17" s="14">
        <f>SUM(B3:B16)</f>
        <v>11</v>
      </c>
      <c r="C17" s="15"/>
      <c r="D17" s="15"/>
      <c r="E17" s="15">
        <f>SUM(E3:E16)</f>
        <v>156</v>
      </c>
    </row>
  </sheetData>
  <mergeCells count="7">
    <mergeCell ref="A1:E1"/>
    <mergeCell ref="A13:A16"/>
    <mergeCell ref="B13:B16"/>
    <mergeCell ref="A3:A7"/>
    <mergeCell ref="B3:B7"/>
    <mergeCell ref="A8:A12"/>
    <mergeCell ref="B8:B1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topLeftCell="A1">
      <selection activeCell="C20" sqref="C20"/>
    </sheetView>
  </sheetViews>
  <sheetFormatPr defaultColWidth="9.140625" defaultRowHeight="15"/>
  <cols>
    <col min="1" max="1" width="10.57421875" style="0" bestFit="1" customWidth="1"/>
    <col min="2" max="2" width="14.28125" style="0" bestFit="1" customWidth="1"/>
    <col min="3" max="3" width="53.421875" style="0" customWidth="1"/>
    <col min="4" max="4" width="21.8515625" style="0" bestFit="1" customWidth="1"/>
    <col min="5" max="5" width="25.28125" style="0" customWidth="1"/>
  </cols>
  <sheetData>
    <row r="1" spans="1:5" s="3" customFormat="1" ht="44.25" customHeight="1">
      <c r="A1" s="17" t="s">
        <v>67</v>
      </c>
      <c r="B1" s="17"/>
      <c r="C1" s="17"/>
      <c r="D1" s="17"/>
      <c r="E1" s="17"/>
    </row>
    <row r="2" spans="1:5" s="8" customFormat="1" ht="45" customHeight="1">
      <c r="A2" s="10" t="s">
        <v>42</v>
      </c>
      <c r="B2" s="11" t="s">
        <v>4</v>
      </c>
      <c r="C2" s="10" t="s">
        <v>96</v>
      </c>
      <c r="D2" s="11" t="s">
        <v>104</v>
      </c>
      <c r="E2" s="11" t="s">
        <v>0</v>
      </c>
    </row>
    <row r="3" spans="1:5" s="3" customFormat="1" ht="15">
      <c r="A3" s="59" t="s">
        <v>2</v>
      </c>
      <c r="B3" s="59">
        <v>2</v>
      </c>
      <c r="C3" s="13" t="s">
        <v>97</v>
      </c>
      <c r="D3" s="12" t="s">
        <v>51</v>
      </c>
      <c r="E3" s="12">
        <v>10</v>
      </c>
    </row>
    <row r="4" spans="1:5" s="3" customFormat="1" ht="15">
      <c r="A4" s="59"/>
      <c r="B4" s="59"/>
      <c r="C4" s="13" t="s">
        <v>98</v>
      </c>
      <c r="D4" s="12" t="s">
        <v>51</v>
      </c>
      <c r="E4" s="12">
        <v>72</v>
      </c>
    </row>
    <row r="5" spans="1:5" s="3" customFormat="1" ht="15">
      <c r="A5" s="59"/>
      <c r="B5" s="59"/>
      <c r="C5" s="13" t="s">
        <v>99</v>
      </c>
      <c r="D5" s="12" t="s">
        <v>51</v>
      </c>
      <c r="E5" s="12">
        <v>4</v>
      </c>
    </row>
    <row r="6" spans="1:5" s="3" customFormat="1" ht="15">
      <c r="A6" s="59"/>
      <c r="B6" s="59"/>
      <c r="C6" s="13" t="s">
        <v>100</v>
      </c>
      <c r="D6" s="12" t="s">
        <v>51</v>
      </c>
      <c r="E6" s="12">
        <v>4</v>
      </c>
    </row>
    <row r="7" spans="1:5" s="3" customFormat="1" ht="15">
      <c r="A7" s="59"/>
      <c r="B7" s="59"/>
      <c r="C7" s="13" t="s">
        <v>101</v>
      </c>
      <c r="D7" s="12" t="s">
        <v>70</v>
      </c>
      <c r="E7" s="12">
        <v>5</v>
      </c>
    </row>
    <row r="8" spans="1:5" s="3" customFormat="1" ht="15">
      <c r="A8" s="15" t="s">
        <v>106</v>
      </c>
      <c r="B8" s="12">
        <f>SUM(B3)</f>
        <v>2</v>
      </c>
      <c r="C8" s="15"/>
      <c r="D8" s="15"/>
      <c r="E8" s="12">
        <f>SUM(E3:E7)</f>
        <v>95</v>
      </c>
    </row>
  </sheetData>
  <mergeCells count="2">
    <mergeCell ref="A3:A7"/>
    <mergeCell ref="B3:B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topLeftCell="A1">
      <selection activeCell="E70" sqref="E70"/>
    </sheetView>
  </sheetViews>
  <sheetFormatPr defaultColWidth="9.140625" defaultRowHeight="15"/>
  <cols>
    <col min="1" max="1" width="23.28125" style="0" customWidth="1"/>
    <col min="2" max="2" width="12.7109375" style="0" customWidth="1"/>
    <col min="3" max="3" width="13.28125" style="0" bestFit="1" customWidth="1"/>
    <col min="4" max="4" width="53.28125" style="0" customWidth="1"/>
    <col min="5" max="5" width="16.7109375" style="0" bestFit="1" customWidth="1"/>
    <col min="6" max="6" width="12.57421875" style="0" bestFit="1" customWidth="1"/>
  </cols>
  <sheetData>
    <row r="1" spans="1:6" ht="31.5" customHeight="1" thickBot="1">
      <c r="A1" s="36" t="s">
        <v>108</v>
      </c>
      <c r="B1" s="36"/>
      <c r="C1" s="36"/>
      <c r="D1" s="36"/>
      <c r="E1" s="36"/>
      <c r="F1" s="37"/>
    </row>
    <row r="2" spans="1:6" s="8" customFormat="1" ht="45" customHeight="1">
      <c r="A2" s="27" t="s">
        <v>107</v>
      </c>
      <c r="B2" s="28" t="s">
        <v>42</v>
      </c>
      <c r="C2" s="29" t="s">
        <v>4</v>
      </c>
      <c r="D2" s="28" t="s">
        <v>96</v>
      </c>
      <c r="E2" s="29" t="s">
        <v>104</v>
      </c>
      <c r="F2" s="30" t="s">
        <v>0</v>
      </c>
    </row>
    <row r="3" spans="1:6" ht="15">
      <c r="A3" s="77" t="s">
        <v>62</v>
      </c>
      <c r="B3" s="59" t="s">
        <v>3</v>
      </c>
      <c r="C3" s="59">
        <v>1</v>
      </c>
      <c r="D3" s="13" t="s">
        <v>99</v>
      </c>
      <c r="E3" s="12" t="s">
        <v>51</v>
      </c>
      <c r="F3" s="25">
        <v>2</v>
      </c>
    </row>
    <row r="4" spans="1:6" ht="15">
      <c r="A4" s="78"/>
      <c r="B4" s="59"/>
      <c r="C4" s="59"/>
      <c r="D4" s="13" t="s">
        <v>100</v>
      </c>
      <c r="E4" s="12" t="s">
        <v>51</v>
      </c>
      <c r="F4" s="25">
        <v>2</v>
      </c>
    </row>
    <row r="5" spans="1:6" ht="15">
      <c r="A5" s="78"/>
      <c r="B5" s="59" t="s">
        <v>26</v>
      </c>
      <c r="C5" s="59">
        <v>1</v>
      </c>
      <c r="D5" s="13" t="s">
        <v>75</v>
      </c>
      <c r="E5" s="12" t="s">
        <v>51</v>
      </c>
      <c r="F5" s="25">
        <v>3</v>
      </c>
    </row>
    <row r="6" spans="1:6" ht="15">
      <c r="A6" s="78"/>
      <c r="B6" s="59"/>
      <c r="C6" s="59"/>
      <c r="D6" s="13" t="s">
        <v>76</v>
      </c>
      <c r="E6" s="12" t="s">
        <v>51</v>
      </c>
      <c r="F6" s="25">
        <v>1</v>
      </c>
    </row>
    <row r="7" spans="1:6" ht="15">
      <c r="A7" s="78"/>
      <c r="B7" s="59" t="s">
        <v>5</v>
      </c>
      <c r="C7" s="59">
        <v>1</v>
      </c>
      <c r="D7" s="13" t="s">
        <v>99</v>
      </c>
      <c r="E7" s="12" t="s">
        <v>51</v>
      </c>
      <c r="F7" s="25">
        <v>11</v>
      </c>
    </row>
    <row r="8" spans="1:6" ht="15">
      <c r="A8" s="78"/>
      <c r="B8" s="59"/>
      <c r="C8" s="59"/>
      <c r="D8" s="13" t="s">
        <v>100</v>
      </c>
      <c r="E8" s="12" t="s">
        <v>51</v>
      </c>
      <c r="F8" s="25">
        <v>11</v>
      </c>
    </row>
    <row r="9" spans="1:6" ht="15">
      <c r="A9" s="78"/>
      <c r="B9" s="59" t="s">
        <v>16</v>
      </c>
      <c r="C9" s="59">
        <v>1</v>
      </c>
      <c r="D9" s="13" t="s">
        <v>99</v>
      </c>
      <c r="E9" s="12" t="s">
        <v>51</v>
      </c>
      <c r="F9" s="25">
        <v>7</v>
      </c>
    </row>
    <row r="10" spans="1:6" ht="15">
      <c r="A10" s="78"/>
      <c r="B10" s="59"/>
      <c r="C10" s="59"/>
      <c r="D10" s="13" t="s">
        <v>100</v>
      </c>
      <c r="E10" s="12" t="s">
        <v>51</v>
      </c>
      <c r="F10" s="25">
        <v>7</v>
      </c>
    </row>
    <row r="11" spans="1:6" ht="15">
      <c r="A11" s="78"/>
      <c r="B11" s="59" t="s">
        <v>8</v>
      </c>
      <c r="C11" s="59">
        <v>1</v>
      </c>
      <c r="D11" s="13" t="s">
        <v>99</v>
      </c>
      <c r="E11" s="12" t="s">
        <v>51</v>
      </c>
      <c r="F11" s="25">
        <v>3</v>
      </c>
    </row>
    <row r="12" spans="1:6" ht="15">
      <c r="A12" s="78"/>
      <c r="B12" s="59"/>
      <c r="C12" s="59"/>
      <c r="D12" s="13" t="s">
        <v>100</v>
      </c>
      <c r="E12" s="12" t="s">
        <v>51</v>
      </c>
      <c r="F12" s="25">
        <v>3</v>
      </c>
    </row>
    <row r="13" spans="1:6" ht="15">
      <c r="A13" s="78"/>
      <c r="B13" s="59" t="s">
        <v>10</v>
      </c>
      <c r="C13" s="59">
        <v>1</v>
      </c>
      <c r="D13" s="13" t="s">
        <v>99</v>
      </c>
      <c r="E13" s="12" t="s">
        <v>51</v>
      </c>
      <c r="F13" s="25">
        <v>1</v>
      </c>
    </row>
    <row r="14" spans="1:6" ht="15">
      <c r="A14" s="78"/>
      <c r="B14" s="59"/>
      <c r="C14" s="59"/>
      <c r="D14" s="13" t="s">
        <v>100</v>
      </c>
      <c r="E14" s="12" t="s">
        <v>51</v>
      </c>
      <c r="F14" s="25">
        <v>1</v>
      </c>
    </row>
    <row r="15" spans="1:6" ht="15">
      <c r="A15" s="78"/>
      <c r="B15" s="59" t="s">
        <v>6</v>
      </c>
      <c r="C15" s="59">
        <v>1</v>
      </c>
      <c r="D15" s="13" t="s">
        <v>99</v>
      </c>
      <c r="E15" s="12" t="s">
        <v>51</v>
      </c>
      <c r="F15" s="25">
        <v>2</v>
      </c>
    </row>
    <row r="16" spans="1:6" ht="15">
      <c r="A16" s="78"/>
      <c r="B16" s="59"/>
      <c r="C16" s="59"/>
      <c r="D16" s="13" t="s">
        <v>100</v>
      </c>
      <c r="E16" s="12" t="s">
        <v>51</v>
      </c>
      <c r="F16" s="25">
        <v>2</v>
      </c>
    </row>
    <row r="17" spans="1:6" ht="15">
      <c r="A17" s="78"/>
      <c r="B17" s="59" t="s">
        <v>13</v>
      </c>
      <c r="C17" s="59">
        <v>1</v>
      </c>
      <c r="D17" s="13" t="s">
        <v>99</v>
      </c>
      <c r="E17" s="12" t="s">
        <v>51</v>
      </c>
      <c r="F17" s="25">
        <v>5</v>
      </c>
    </row>
    <row r="18" spans="1:6" ht="15">
      <c r="A18" s="78"/>
      <c r="B18" s="59"/>
      <c r="C18" s="59"/>
      <c r="D18" s="13" t="s">
        <v>100</v>
      </c>
      <c r="E18" s="12" t="s">
        <v>51</v>
      </c>
      <c r="F18" s="25">
        <v>5</v>
      </c>
    </row>
    <row r="19" spans="1:6" ht="15">
      <c r="A19" s="78"/>
      <c r="B19" s="59" t="s">
        <v>15</v>
      </c>
      <c r="C19" s="59">
        <v>1</v>
      </c>
      <c r="D19" s="13" t="s">
        <v>99</v>
      </c>
      <c r="E19" s="12" t="s">
        <v>51</v>
      </c>
      <c r="F19" s="25">
        <v>3</v>
      </c>
    </row>
    <row r="20" spans="1:6" ht="15">
      <c r="A20" s="78"/>
      <c r="B20" s="59"/>
      <c r="C20" s="59"/>
      <c r="D20" s="13" t="s">
        <v>100</v>
      </c>
      <c r="E20" s="12" t="s">
        <v>51</v>
      </c>
      <c r="F20" s="25">
        <v>3</v>
      </c>
    </row>
    <row r="21" spans="1:6" ht="15">
      <c r="A21" s="78"/>
      <c r="B21" s="59" t="s">
        <v>18</v>
      </c>
      <c r="C21" s="59">
        <v>1</v>
      </c>
      <c r="D21" s="13" t="s">
        <v>99</v>
      </c>
      <c r="E21" s="12" t="s">
        <v>51</v>
      </c>
      <c r="F21" s="25">
        <v>2</v>
      </c>
    </row>
    <row r="22" spans="1:6" ht="15">
      <c r="A22" s="78"/>
      <c r="B22" s="59"/>
      <c r="C22" s="59"/>
      <c r="D22" s="13" t="s">
        <v>100</v>
      </c>
      <c r="E22" s="12" t="s">
        <v>51</v>
      </c>
      <c r="F22" s="25">
        <v>2</v>
      </c>
    </row>
    <row r="23" spans="1:6" ht="15">
      <c r="A23" s="78"/>
      <c r="B23" s="59" t="s">
        <v>20</v>
      </c>
      <c r="C23" s="59">
        <v>1</v>
      </c>
      <c r="D23" s="13" t="s">
        <v>99</v>
      </c>
      <c r="E23" s="12" t="s">
        <v>51</v>
      </c>
      <c r="F23" s="25">
        <v>2</v>
      </c>
    </row>
    <row r="24" spans="1:6" ht="15">
      <c r="A24" s="78"/>
      <c r="B24" s="59"/>
      <c r="C24" s="59"/>
      <c r="D24" s="13" t="s">
        <v>100</v>
      </c>
      <c r="E24" s="12" t="s">
        <v>51</v>
      </c>
      <c r="F24" s="25">
        <v>2</v>
      </c>
    </row>
    <row r="25" spans="1:6" ht="15">
      <c r="A25" s="78"/>
      <c r="B25" s="59" t="s">
        <v>22</v>
      </c>
      <c r="C25" s="59">
        <v>1</v>
      </c>
      <c r="D25" s="13" t="s">
        <v>99</v>
      </c>
      <c r="E25" s="12" t="s">
        <v>51</v>
      </c>
      <c r="F25" s="25">
        <v>2</v>
      </c>
    </row>
    <row r="26" spans="1:6" ht="15">
      <c r="A26" s="78"/>
      <c r="B26" s="59"/>
      <c r="C26" s="59"/>
      <c r="D26" s="13" t="s">
        <v>100</v>
      </c>
      <c r="E26" s="12" t="s">
        <v>51</v>
      </c>
      <c r="F26" s="25">
        <v>2</v>
      </c>
    </row>
    <row r="27" spans="1:6" ht="15">
      <c r="A27" s="78"/>
      <c r="B27" s="59" t="s">
        <v>23</v>
      </c>
      <c r="C27" s="59">
        <v>1</v>
      </c>
      <c r="D27" s="13" t="s">
        <v>99</v>
      </c>
      <c r="E27" s="12" t="s">
        <v>51</v>
      </c>
      <c r="F27" s="25">
        <v>2</v>
      </c>
    </row>
    <row r="28" spans="1:6" ht="15">
      <c r="A28" s="78"/>
      <c r="B28" s="59"/>
      <c r="C28" s="59"/>
      <c r="D28" s="13" t="s">
        <v>100</v>
      </c>
      <c r="E28" s="12" t="s">
        <v>51</v>
      </c>
      <c r="F28" s="25">
        <v>2</v>
      </c>
    </row>
    <row r="29" spans="1:6" ht="15">
      <c r="A29" s="78"/>
      <c r="B29" s="59" t="s">
        <v>25</v>
      </c>
      <c r="C29" s="59">
        <v>1</v>
      </c>
      <c r="D29" s="13" t="s">
        <v>99</v>
      </c>
      <c r="E29" s="12" t="s">
        <v>51</v>
      </c>
      <c r="F29" s="25">
        <v>2</v>
      </c>
    </row>
    <row r="30" spans="1:6" ht="15">
      <c r="A30" s="78"/>
      <c r="B30" s="59"/>
      <c r="C30" s="59"/>
      <c r="D30" s="13" t="s">
        <v>100</v>
      </c>
      <c r="E30" s="12" t="s">
        <v>51</v>
      </c>
      <c r="F30" s="25">
        <v>2</v>
      </c>
    </row>
    <row r="31" spans="1:6" ht="15">
      <c r="A31" s="78"/>
      <c r="B31" s="59" t="s">
        <v>28</v>
      </c>
      <c r="C31" s="59">
        <v>1</v>
      </c>
      <c r="D31" s="13" t="s">
        <v>99</v>
      </c>
      <c r="E31" s="12" t="s">
        <v>51</v>
      </c>
      <c r="F31" s="25">
        <v>2</v>
      </c>
    </row>
    <row r="32" spans="1:6" ht="15">
      <c r="A32" s="78"/>
      <c r="B32" s="59"/>
      <c r="C32" s="59"/>
      <c r="D32" s="13" t="s">
        <v>100</v>
      </c>
      <c r="E32" s="12" t="s">
        <v>51</v>
      </c>
      <c r="F32" s="25">
        <v>2</v>
      </c>
    </row>
    <row r="33" spans="1:6" ht="15">
      <c r="A33" s="78"/>
      <c r="B33" s="59" t="s">
        <v>30</v>
      </c>
      <c r="C33" s="59">
        <v>1</v>
      </c>
      <c r="D33" s="13" t="s">
        <v>99</v>
      </c>
      <c r="E33" s="12" t="s">
        <v>51</v>
      </c>
      <c r="F33" s="25">
        <v>3</v>
      </c>
    </row>
    <row r="34" spans="1:6" ht="15">
      <c r="A34" s="78"/>
      <c r="B34" s="59"/>
      <c r="C34" s="59"/>
      <c r="D34" s="13" t="s">
        <v>100</v>
      </c>
      <c r="E34" s="12" t="s">
        <v>51</v>
      </c>
      <c r="F34" s="25">
        <v>3</v>
      </c>
    </row>
    <row r="35" spans="1:6" ht="15">
      <c r="A35" s="78"/>
      <c r="B35" s="59" t="s">
        <v>44</v>
      </c>
      <c r="C35" s="59">
        <v>1</v>
      </c>
      <c r="D35" s="13" t="s">
        <v>99</v>
      </c>
      <c r="E35" s="12" t="s">
        <v>51</v>
      </c>
      <c r="F35" s="25">
        <v>1</v>
      </c>
    </row>
    <row r="36" spans="1:6" ht="15">
      <c r="A36" s="78"/>
      <c r="B36" s="59"/>
      <c r="C36" s="59"/>
      <c r="D36" s="13" t="s">
        <v>100</v>
      </c>
      <c r="E36" s="12" t="s">
        <v>51</v>
      </c>
      <c r="F36" s="25">
        <v>1</v>
      </c>
    </row>
    <row r="37" spans="1:6" ht="15">
      <c r="A37" s="78"/>
      <c r="B37" s="59" t="s">
        <v>32</v>
      </c>
      <c r="C37" s="59">
        <v>1</v>
      </c>
      <c r="D37" s="13" t="s">
        <v>99</v>
      </c>
      <c r="E37" s="12" t="s">
        <v>51</v>
      </c>
      <c r="F37" s="25">
        <v>2</v>
      </c>
    </row>
    <row r="38" spans="1:6" ht="15">
      <c r="A38" s="78"/>
      <c r="B38" s="59"/>
      <c r="C38" s="59"/>
      <c r="D38" s="13" t="s">
        <v>100</v>
      </c>
      <c r="E38" s="12" t="s">
        <v>51</v>
      </c>
      <c r="F38" s="25">
        <v>2</v>
      </c>
    </row>
    <row r="39" spans="1:6" ht="15">
      <c r="A39" s="78"/>
      <c r="B39" s="59" t="s">
        <v>45</v>
      </c>
      <c r="C39" s="59">
        <v>1</v>
      </c>
      <c r="D39" s="13" t="s">
        <v>99</v>
      </c>
      <c r="E39" s="12" t="s">
        <v>51</v>
      </c>
      <c r="F39" s="25">
        <v>3</v>
      </c>
    </row>
    <row r="40" spans="1:6" ht="15">
      <c r="A40" s="78"/>
      <c r="B40" s="59"/>
      <c r="C40" s="59"/>
      <c r="D40" s="13" t="s">
        <v>100</v>
      </c>
      <c r="E40" s="12" t="s">
        <v>51</v>
      </c>
      <c r="F40" s="25">
        <v>3</v>
      </c>
    </row>
    <row r="41" spans="1:6" ht="15">
      <c r="A41" s="78"/>
      <c r="B41" s="59" t="s">
        <v>38</v>
      </c>
      <c r="C41" s="59">
        <v>1</v>
      </c>
      <c r="D41" s="13" t="s">
        <v>99</v>
      </c>
      <c r="E41" s="12" t="s">
        <v>51</v>
      </c>
      <c r="F41" s="25">
        <v>2</v>
      </c>
    </row>
    <row r="42" spans="1:6" ht="15" thickBot="1">
      <c r="A42" s="79"/>
      <c r="B42" s="69"/>
      <c r="C42" s="69"/>
      <c r="D42" s="19" t="s">
        <v>100</v>
      </c>
      <c r="E42" s="20" t="s">
        <v>51</v>
      </c>
      <c r="F42" s="26">
        <v>2</v>
      </c>
    </row>
    <row r="43" spans="1:6" ht="15">
      <c r="A43" s="73" t="s">
        <v>63</v>
      </c>
      <c r="B43" s="68" t="s">
        <v>2</v>
      </c>
      <c r="C43" s="68">
        <v>2</v>
      </c>
      <c r="D43" s="23" t="s">
        <v>97</v>
      </c>
      <c r="E43" s="18" t="s">
        <v>51</v>
      </c>
      <c r="F43" s="24">
        <f>9+3</f>
        <v>12</v>
      </c>
    </row>
    <row r="44" spans="1:6" ht="15">
      <c r="A44" s="74"/>
      <c r="B44" s="59"/>
      <c r="C44" s="59"/>
      <c r="D44" s="13" t="s">
        <v>98</v>
      </c>
      <c r="E44" s="12" t="s">
        <v>51</v>
      </c>
      <c r="F44" s="25">
        <f>80+12</f>
        <v>92</v>
      </c>
    </row>
    <row r="45" spans="1:6" ht="15">
      <c r="A45" s="74"/>
      <c r="B45" s="59"/>
      <c r="C45" s="59"/>
      <c r="D45" s="13" t="s">
        <v>99</v>
      </c>
      <c r="E45" s="12" t="s">
        <v>51</v>
      </c>
      <c r="F45" s="25">
        <f>2+1</f>
        <v>3</v>
      </c>
    </row>
    <row r="46" spans="1:6" ht="15">
      <c r="A46" s="74"/>
      <c r="B46" s="59"/>
      <c r="C46" s="59"/>
      <c r="D46" s="13" t="s">
        <v>100</v>
      </c>
      <c r="E46" s="12" t="s">
        <v>51</v>
      </c>
      <c r="F46" s="25">
        <f>2+1</f>
        <v>3</v>
      </c>
    </row>
    <row r="47" spans="1:6" ht="15">
      <c r="A47" s="74"/>
      <c r="B47" s="59"/>
      <c r="C47" s="59"/>
      <c r="D47" s="13" t="s">
        <v>101</v>
      </c>
      <c r="E47" s="12" t="s">
        <v>70</v>
      </c>
      <c r="F47" s="25">
        <f>14+2</f>
        <v>16</v>
      </c>
    </row>
    <row r="48" spans="1:6" ht="15">
      <c r="A48" s="74"/>
      <c r="B48" s="59" t="s">
        <v>5</v>
      </c>
      <c r="C48" s="59">
        <v>1</v>
      </c>
      <c r="D48" s="13" t="s">
        <v>97</v>
      </c>
      <c r="E48" s="12" t="s">
        <v>51</v>
      </c>
      <c r="F48" s="25">
        <v>2</v>
      </c>
    </row>
    <row r="49" spans="1:6" ht="15">
      <c r="A49" s="74"/>
      <c r="B49" s="59"/>
      <c r="C49" s="59"/>
      <c r="D49" s="13" t="s">
        <v>98</v>
      </c>
      <c r="E49" s="12" t="s">
        <v>51</v>
      </c>
      <c r="F49" s="25">
        <v>10</v>
      </c>
    </row>
    <row r="50" spans="1:6" ht="15">
      <c r="A50" s="74"/>
      <c r="B50" s="59"/>
      <c r="C50" s="59"/>
      <c r="D50" s="13" t="s">
        <v>99</v>
      </c>
      <c r="E50" s="12" t="s">
        <v>51</v>
      </c>
      <c r="F50" s="25">
        <v>1</v>
      </c>
    </row>
    <row r="51" spans="1:6" ht="15">
      <c r="A51" s="74"/>
      <c r="B51" s="59"/>
      <c r="C51" s="59"/>
      <c r="D51" s="13" t="s">
        <v>100</v>
      </c>
      <c r="E51" s="12" t="s">
        <v>51</v>
      </c>
      <c r="F51" s="25">
        <v>1</v>
      </c>
    </row>
    <row r="52" spans="1:6" ht="15">
      <c r="A52" s="74"/>
      <c r="B52" s="59"/>
      <c r="C52" s="59"/>
      <c r="D52" s="13" t="s">
        <v>101</v>
      </c>
      <c r="E52" s="12" t="s">
        <v>70</v>
      </c>
      <c r="F52" s="25">
        <v>1</v>
      </c>
    </row>
    <row r="53" spans="1:6" ht="15">
      <c r="A53" s="74"/>
      <c r="B53" s="59" t="s">
        <v>18</v>
      </c>
      <c r="C53" s="59">
        <v>1</v>
      </c>
      <c r="D53" s="13" t="s">
        <v>77</v>
      </c>
      <c r="E53" s="12" t="s">
        <v>51</v>
      </c>
      <c r="F53" s="25">
        <v>3</v>
      </c>
    </row>
    <row r="54" spans="1:6" ht="15">
      <c r="A54" s="74"/>
      <c r="B54" s="59"/>
      <c r="C54" s="59"/>
      <c r="D54" s="13" t="s">
        <v>78</v>
      </c>
      <c r="E54" s="12" t="s">
        <v>51</v>
      </c>
      <c r="F54" s="25">
        <v>3</v>
      </c>
    </row>
    <row r="55" spans="1:6" ht="15">
      <c r="A55" s="74"/>
      <c r="B55" s="59"/>
      <c r="C55" s="59"/>
      <c r="D55" s="13" t="s">
        <v>79</v>
      </c>
      <c r="E55" s="12" t="s">
        <v>58</v>
      </c>
      <c r="F55" s="25">
        <v>1</v>
      </c>
    </row>
    <row r="56" spans="1:6" ht="15">
      <c r="A56" s="74"/>
      <c r="B56" s="59" t="s">
        <v>6</v>
      </c>
      <c r="C56" s="59">
        <v>1</v>
      </c>
      <c r="D56" s="13" t="s">
        <v>77</v>
      </c>
      <c r="E56" s="12" t="s">
        <v>51</v>
      </c>
      <c r="F56" s="25">
        <v>3</v>
      </c>
    </row>
    <row r="57" spans="1:6" ht="15">
      <c r="A57" s="74"/>
      <c r="B57" s="59"/>
      <c r="C57" s="59"/>
      <c r="D57" s="13" t="s">
        <v>78</v>
      </c>
      <c r="E57" s="12" t="s">
        <v>51</v>
      </c>
      <c r="F57" s="25">
        <v>3</v>
      </c>
    </row>
    <row r="58" spans="1:6" ht="15" thickBot="1">
      <c r="A58" s="75"/>
      <c r="B58" s="70"/>
      <c r="C58" s="70"/>
      <c r="D58" s="21" t="s">
        <v>79</v>
      </c>
      <c r="E58" s="22" t="s">
        <v>58</v>
      </c>
      <c r="F58" s="31">
        <v>1</v>
      </c>
    </row>
    <row r="59" spans="1:6" ht="15">
      <c r="A59" s="73" t="s">
        <v>64</v>
      </c>
      <c r="B59" s="68" t="s">
        <v>2</v>
      </c>
      <c r="C59" s="76">
        <v>3</v>
      </c>
      <c r="D59" s="23" t="s">
        <v>97</v>
      </c>
      <c r="E59" s="18" t="s">
        <v>51</v>
      </c>
      <c r="F59" s="24">
        <f>5+1</f>
        <v>6</v>
      </c>
    </row>
    <row r="60" spans="1:6" ht="15">
      <c r="A60" s="74"/>
      <c r="B60" s="59"/>
      <c r="C60" s="61"/>
      <c r="D60" s="13" t="s">
        <v>98</v>
      </c>
      <c r="E60" s="12" t="s">
        <v>51</v>
      </c>
      <c r="F60" s="25">
        <f>10+9</f>
        <v>19</v>
      </c>
    </row>
    <row r="61" spans="1:6" ht="15">
      <c r="A61" s="74"/>
      <c r="B61" s="59"/>
      <c r="C61" s="61"/>
      <c r="D61" s="13" t="s">
        <v>99</v>
      </c>
      <c r="E61" s="12" t="s">
        <v>51</v>
      </c>
      <c r="F61" s="25">
        <f>1</f>
        <v>1</v>
      </c>
    </row>
    <row r="62" spans="1:6" ht="15">
      <c r="A62" s="74"/>
      <c r="B62" s="59"/>
      <c r="C62" s="61"/>
      <c r="D62" s="13" t="s">
        <v>100</v>
      </c>
      <c r="E62" s="12" t="s">
        <v>51</v>
      </c>
      <c r="F62" s="25">
        <f>1</f>
        <v>1</v>
      </c>
    </row>
    <row r="63" spans="1:6" ht="15">
      <c r="A63" s="74"/>
      <c r="B63" s="59"/>
      <c r="C63" s="61"/>
      <c r="D63" s="13" t="s">
        <v>72</v>
      </c>
      <c r="E63" s="12" t="s">
        <v>51</v>
      </c>
      <c r="F63" s="25">
        <v>1</v>
      </c>
    </row>
    <row r="64" spans="1:6" ht="15">
      <c r="A64" s="74"/>
      <c r="B64" s="59"/>
      <c r="C64" s="61"/>
      <c r="D64" s="13" t="s">
        <v>79</v>
      </c>
      <c r="E64" s="43" t="s">
        <v>126</v>
      </c>
      <c r="F64" s="25">
        <v>2</v>
      </c>
    </row>
    <row r="65" spans="1:6" ht="15">
      <c r="A65" s="74"/>
      <c r="B65" s="59"/>
      <c r="C65" s="61"/>
      <c r="D65" s="13" t="s">
        <v>127</v>
      </c>
      <c r="E65" s="43" t="s">
        <v>126</v>
      </c>
      <c r="F65" s="25">
        <v>20</v>
      </c>
    </row>
    <row r="66" spans="1:6" ht="15">
      <c r="A66" s="74"/>
      <c r="B66" s="59"/>
      <c r="C66" s="61"/>
      <c r="D66" s="13" t="s">
        <v>101</v>
      </c>
      <c r="E66" s="12" t="s">
        <v>70</v>
      </c>
      <c r="F66" s="25">
        <v>2</v>
      </c>
    </row>
    <row r="67" spans="1:6" ht="15">
      <c r="A67" s="74"/>
      <c r="B67" s="59" t="s">
        <v>3</v>
      </c>
      <c r="C67" s="59">
        <v>1</v>
      </c>
      <c r="D67" s="13" t="s">
        <v>97</v>
      </c>
      <c r="E67" s="12" t="s">
        <v>51</v>
      </c>
      <c r="F67" s="25">
        <v>2</v>
      </c>
    </row>
    <row r="68" spans="1:6" ht="15">
      <c r="A68" s="74"/>
      <c r="B68" s="59"/>
      <c r="C68" s="59"/>
      <c r="D68" s="13" t="s">
        <v>98</v>
      </c>
      <c r="E68" s="12" t="s">
        <v>51</v>
      </c>
      <c r="F68" s="25">
        <v>6</v>
      </c>
    </row>
    <row r="69" spans="1:6" ht="15">
      <c r="A69" s="74"/>
      <c r="B69" s="59"/>
      <c r="C69" s="59"/>
      <c r="D69" s="13" t="s">
        <v>99</v>
      </c>
      <c r="E69" s="12" t="s">
        <v>51</v>
      </c>
      <c r="F69" s="25">
        <v>1</v>
      </c>
    </row>
    <row r="70" spans="1:6" ht="15">
      <c r="A70" s="74"/>
      <c r="B70" s="59"/>
      <c r="C70" s="59"/>
      <c r="D70" s="13" t="s">
        <v>100</v>
      </c>
      <c r="E70" s="12" t="s">
        <v>51</v>
      </c>
      <c r="F70" s="25">
        <v>1</v>
      </c>
    </row>
    <row r="71" spans="1:6" ht="15">
      <c r="A71" s="74"/>
      <c r="B71" s="59"/>
      <c r="C71" s="59"/>
      <c r="D71" s="13" t="s">
        <v>101</v>
      </c>
      <c r="E71" s="12" t="s">
        <v>60</v>
      </c>
      <c r="F71" s="25">
        <v>1</v>
      </c>
    </row>
    <row r="72" spans="1:6" ht="15">
      <c r="A72" s="74"/>
      <c r="B72" s="59" t="s">
        <v>26</v>
      </c>
      <c r="C72" s="59">
        <v>1</v>
      </c>
      <c r="D72" s="13" t="s">
        <v>80</v>
      </c>
      <c r="E72" s="12" t="s">
        <v>51</v>
      </c>
      <c r="F72" s="25">
        <v>1</v>
      </c>
    </row>
    <row r="73" spans="1:6" ht="15">
      <c r="A73" s="74"/>
      <c r="B73" s="59"/>
      <c r="C73" s="59"/>
      <c r="D73" s="13" t="s">
        <v>81</v>
      </c>
      <c r="E73" s="12" t="s">
        <v>51</v>
      </c>
      <c r="F73" s="25">
        <v>1</v>
      </c>
    </row>
    <row r="74" spans="1:6" ht="15">
      <c r="A74" s="74"/>
      <c r="B74" s="59"/>
      <c r="C74" s="59"/>
      <c r="D74" s="13" t="s">
        <v>99</v>
      </c>
      <c r="E74" s="12" t="s">
        <v>51</v>
      </c>
      <c r="F74" s="25">
        <v>5</v>
      </c>
    </row>
    <row r="75" spans="1:6" ht="15">
      <c r="A75" s="74"/>
      <c r="B75" s="59"/>
      <c r="C75" s="59"/>
      <c r="D75" s="13" t="s">
        <v>100</v>
      </c>
      <c r="E75" s="12" t="s">
        <v>51</v>
      </c>
      <c r="F75" s="25">
        <v>5</v>
      </c>
    </row>
    <row r="76" spans="1:6" ht="15">
      <c r="A76" s="74"/>
      <c r="B76" s="59"/>
      <c r="C76" s="59"/>
      <c r="D76" s="13" t="s">
        <v>101</v>
      </c>
      <c r="E76" s="12" t="s">
        <v>60</v>
      </c>
      <c r="F76" s="25">
        <v>1</v>
      </c>
    </row>
    <row r="77" spans="1:6" ht="15">
      <c r="A77" s="74"/>
      <c r="B77" s="59" t="s">
        <v>5</v>
      </c>
      <c r="C77" s="59">
        <v>1</v>
      </c>
      <c r="D77" s="13" t="s">
        <v>99</v>
      </c>
      <c r="E77" s="12" t="s">
        <v>51</v>
      </c>
      <c r="F77" s="25">
        <v>5</v>
      </c>
    </row>
    <row r="78" spans="1:6" ht="15">
      <c r="A78" s="74"/>
      <c r="B78" s="59"/>
      <c r="C78" s="59"/>
      <c r="D78" s="13" t="s">
        <v>100</v>
      </c>
      <c r="E78" s="12" t="s">
        <v>51</v>
      </c>
      <c r="F78" s="25">
        <v>5</v>
      </c>
    </row>
    <row r="79" spans="1:6" ht="15">
      <c r="A79" s="74"/>
      <c r="B79" s="59"/>
      <c r="C79" s="59"/>
      <c r="D79" s="13" t="s">
        <v>79</v>
      </c>
      <c r="E79" s="12" t="s">
        <v>57</v>
      </c>
      <c r="F79" s="25">
        <v>1</v>
      </c>
    </row>
    <row r="80" spans="1:6" ht="15">
      <c r="A80" s="74"/>
      <c r="B80" s="59" t="s">
        <v>32</v>
      </c>
      <c r="C80" s="59">
        <v>1</v>
      </c>
      <c r="D80" s="13" t="s">
        <v>99</v>
      </c>
      <c r="E80" s="12" t="s">
        <v>51</v>
      </c>
      <c r="F80" s="25">
        <v>6</v>
      </c>
    </row>
    <row r="81" spans="1:6" ht="15">
      <c r="A81" s="74"/>
      <c r="B81" s="59"/>
      <c r="C81" s="59"/>
      <c r="D81" s="13" t="s">
        <v>100</v>
      </c>
      <c r="E81" s="12" t="s">
        <v>51</v>
      </c>
      <c r="F81" s="25">
        <v>6</v>
      </c>
    </row>
    <row r="82" spans="1:6" ht="15">
      <c r="A82" s="74"/>
      <c r="B82" s="59"/>
      <c r="C82" s="59"/>
      <c r="D82" s="13" t="s">
        <v>79</v>
      </c>
      <c r="E82" s="12" t="s">
        <v>56</v>
      </c>
      <c r="F82" s="25">
        <v>1</v>
      </c>
    </row>
    <row r="83" spans="1:6" ht="15">
      <c r="A83" s="74"/>
      <c r="B83" s="59" t="s">
        <v>18</v>
      </c>
      <c r="C83" s="59">
        <v>1</v>
      </c>
      <c r="D83" s="13" t="s">
        <v>97</v>
      </c>
      <c r="E83" s="12" t="s">
        <v>51</v>
      </c>
      <c r="F83" s="25">
        <v>1</v>
      </c>
    </row>
    <row r="84" spans="1:6" ht="15">
      <c r="A84" s="74"/>
      <c r="B84" s="59"/>
      <c r="C84" s="59"/>
      <c r="D84" s="13" t="s">
        <v>98</v>
      </c>
      <c r="E84" s="12" t="s">
        <v>51</v>
      </c>
      <c r="F84" s="25">
        <v>5</v>
      </c>
    </row>
    <row r="85" spans="1:6" ht="15">
      <c r="A85" s="74"/>
      <c r="B85" s="59"/>
      <c r="C85" s="59"/>
      <c r="D85" s="13" t="s">
        <v>99</v>
      </c>
      <c r="E85" s="12" t="s">
        <v>51</v>
      </c>
      <c r="F85" s="25">
        <v>1</v>
      </c>
    </row>
    <row r="86" spans="1:6" ht="15">
      <c r="A86" s="74"/>
      <c r="B86" s="59"/>
      <c r="C86" s="59"/>
      <c r="D86" s="13" t="s">
        <v>100</v>
      </c>
      <c r="E86" s="12" t="s">
        <v>51</v>
      </c>
      <c r="F86" s="25">
        <v>1</v>
      </c>
    </row>
    <row r="87" spans="1:6" ht="15">
      <c r="A87" s="74"/>
      <c r="B87" s="59"/>
      <c r="C87" s="59"/>
      <c r="D87" s="13" t="s">
        <v>101</v>
      </c>
      <c r="E87" s="12" t="s">
        <v>60</v>
      </c>
      <c r="F87" s="25">
        <v>1</v>
      </c>
    </row>
    <row r="88" spans="1:6" ht="15">
      <c r="A88" s="74"/>
      <c r="B88" s="59" t="s">
        <v>6</v>
      </c>
      <c r="C88" s="59">
        <v>1</v>
      </c>
      <c r="D88" s="13" t="s">
        <v>99</v>
      </c>
      <c r="E88" s="12" t="s">
        <v>51</v>
      </c>
      <c r="F88" s="25">
        <v>6</v>
      </c>
    </row>
    <row r="89" spans="1:6" ht="15" thickBot="1">
      <c r="A89" s="75"/>
      <c r="B89" s="70"/>
      <c r="C89" s="70"/>
      <c r="D89" s="21" t="s">
        <v>100</v>
      </c>
      <c r="E89" s="22" t="s">
        <v>51</v>
      </c>
      <c r="F89" s="31">
        <v>6</v>
      </c>
    </row>
    <row r="90" spans="1:6" ht="15">
      <c r="A90" s="65" t="s">
        <v>66</v>
      </c>
      <c r="B90" s="68" t="s">
        <v>2</v>
      </c>
      <c r="C90" s="68">
        <v>3</v>
      </c>
      <c r="D90" s="23" t="s">
        <v>97</v>
      </c>
      <c r="E90" s="18" t="s">
        <v>52</v>
      </c>
      <c r="F90" s="24">
        <v>12</v>
      </c>
    </row>
    <row r="91" spans="1:6" ht="15">
      <c r="A91" s="66"/>
      <c r="B91" s="59"/>
      <c r="C91" s="59"/>
      <c r="D91" s="13" t="s">
        <v>98</v>
      </c>
      <c r="E91" s="12" t="s">
        <v>52</v>
      </c>
      <c r="F91" s="25">
        <v>135</v>
      </c>
    </row>
    <row r="92" spans="1:6" ht="15">
      <c r="A92" s="66"/>
      <c r="B92" s="59"/>
      <c r="C92" s="59"/>
      <c r="D92" s="13" t="s">
        <v>99</v>
      </c>
      <c r="E92" s="12" t="s">
        <v>53</v>
      </c>
      <c r="F92" s="25">
        <v>1</v>
      </c>
    </row>
    <row r="93" spans="1:6" ht="15">
      <c r="A93" s="66"/>
      <c r="B93" s="59"/>
      <c r="C93" s="59"/>
      <c r="D93" s="13" t="s">
        <v>100</v>
      </c>
      <c r="E93" s="12" t="s">
        <v>51</v>
      </c>
      <c r="F93" s="25">
        <v>1</v>
      </c>
    </row>
    <row r="94" spans="1:6" ht="15" thickBot="1">
      <c r="A94" s="66"/>
      <c r="B94" s="70"/>
      <c r="C94" s="70"/>
      <c r="D94" s="21" t="s">
        <v>101</v>
      </c>
      <c r="E94" s="22" t="s">
        <v>70</v>
      </c>
      <c r="F94" s="31">
        <v>20</v>
      </c>
    </row>
    <row r="95" spans="1:6" ht="15">
      <c r="A95" s="71" t="s">
        <v>82</v>
      </c>
      <c r="B95" s="68" t="s">
        <v>2</v>
      </c>
      <c r="C95" s="68">
        <v>1</v>
      </c>
      <c r="D95" s="23" t="s">
        <v>83</v>
      </c>
      <c r="E95" s="18" t="s">
        <v>85</v>
      </c>
      <c r="F95" s="24">
        <v>1</v>
      </c>
    </row>
    <row r="96" spans="1:6" ht="15">
      <c r="A96" s="72"/>
      <c r="B96" s="59"/>
      <c r="C96" s="59"/>
      <c r="D96" s="13" t="s">
        <v>79</v>
      </c>
      <c r="E96" s="12" t="s">
        <v>85</v>
      </c>
      <c r="F96" s="25">
        <v>1</v>
      </c>
    </row>
    <row r="97" spans="1:6" ht="15" thickBot="1">
      <c r="A97" s="72"/>
      <c r="B97" s="70"/>
      <c r="C97" s="70"/>
      <c r="D97" s="21" t="s">
        <v>84</v>
      </c>
      <c r="E97" s="22" t="s">
        <v>85</v>
      </c>
      <c r="F97" s="31">
        <v>40</v>
      </c>
    </row>
    <row r="98" spans="1:6" ht="15">
      <c r="A98" s="73" t="s">
        <v>86</v>
      </c>
      <c r="B98" s="68" t="s">
        <v>2</v>
      </c>
      <c r="C98" s="68">
        <v>1</v>
      </c>
      <c r="D98" s="23" t="s">
        <v>112</v>
      </c>
      <c r="E98" s="18" t="s">
        <v>51</v>
      </c>
      <c r="F98" s="24">
        <v>2</v>
      </c>
    </row>
    <row r="99" spans="1:6" ht="15">
      <c r="A99" s="74"/>
      <c r="B99" s="59"/>
      <c r="C99" s="59"/>
      <c r="D99" s="13" t="s">
        <v>111</v>
      </c>
      <c r="E99" s="12" t="s">
        <v>51</v>
      </c>
      <c r="F99" s="25">
        <v>2</v>
      </c>
    </row>
    <row r="100" spans="1:6" ht="15">
      <c r="A100" s="74"/>
      <c r="B100" s="59"/>
      <c r="C100" s="59"/>
      <c r="D100" s="13" t="s">
        <v>99</v>
      </c>
      <c r="E100" s="12" t="s">
        <v>51</v>
      </c>
      <c r="F100" s="25">
        <v>9</v>
      </c>
    </row>
    <row r="101" spans="1:6" ht="15">
      <c r="A101" s="74"/>
      <c r="B101" s="59"/>
      <c r="C101" s="59"/>
      <c r="D101" s="13" t="s">
        <v>100</v>
      </c>
      <c r="E101" s="12" t="s">
        <v>51</v>
      </c>
      <c r="F101" s="25">
        <v>9</v>
      </c>
    </row>
    <row r="102" spans="1:6" ht="15">
      <c r="A102" s="74"/>
      <c r="B102" s="59"/>
      <c r="C102" s="59"/>
      <c r="D102" s="13" t="s">
        <v>110</v>
      </c>
      <c r="E102" s="12" t="s">
        <v>51</v>
      </c>
      <c r="F102" s="25">
        <v>1</v>
      </c>
    </row>
    <row r="103" spans="1:6" ht="15" thickBot="1">
      <c r="A103" s="75"/>
      <c r="B103" s="70"/>
      <c r="C103" s="70"/>
      <c r="D103" s="21" t="s">
        <v>109</v>
      </c>
      <c r="E103" s="22" t="s">
        <v>51</v>
      </c>
      <c r="F103" s="31">
        <v>1</v>
      </c>
    </row>
    <row r="104" spans="1:6" ht="15">
      <c r="A104" s="65" t="s">
        <v>87</v>
      </c>
      <c r="B104" s="68" t="s">
        <v>2</v>
      </c>
      <c r="C104" s="68">
        <v>2</v>
      </c>
      <c r="D104" s="23" t="s">
        <v>99</v>
      </c>
      <c r="E104" s="18" t="s">
        <v>51</v>
      </c>
      <c r="F104" s="24">
        <v>5</v>
      </c>
    </row>
    <row r="105" spans="1:6" ht="15">
      <c r="A105" s="66"/>
      <c r="B105" s="59"/>
      <c r="C105" s="59"/>
      <c r="D105" s="13" t="s">
        <v>100</v>
      </c>
      <c r="E105" s="12" t="s">
        <v>51</v>
      </c>
      <c r="F105" s="25">
        <v>5</v>
      </c>
    </row>
    <row r="106" spans="1:6" ht="15">
      <c r="A106" s="66"/>
      <c r="B106" s="59"/>
      <c r="C106" s="59"/>
      <c r="D106" s="13" t="s">
        <v>79</v>
      </c>
      <c r="E106" s="12" t="s">
        <v>51</v>
      </c>
      <c r="F106" s="25">
        <v>2</v>
      </c>
    </row>
    <row r="107" spans="1:6" ht="15" thickBot="1">
      <c r="A107" s="67"/>
      <c r="B107" s="69"/>
      <c r="C107" s="69"/>
      <c r="D107" s="19" t="s">
        <v>72</v>
      </c>
      <c r="E107" s="20" t="s">
        <v>70</v>
      </c>
      <c r="F107" s="26">
        <v>2</v>
      </c>
    </row>
    <row r="108" spans="1:6" ht="15" thickBot="1">
      <c r="A108" s="32" t="s">
        <v>106</v>
      </c>
      <c r="B108" s="33"/>
      <c r="C108" s="34">
        <f>SUM(C3:C107)</f>
        <v>41</v>
      </c>
      <c r="D108" s="33"/>
      <c r="E108" s="33"/>
      <c r="F108" s="35">
        <f>SUM(F3:F107)</f>
        <v>643</v>
      </c>
    </row>
  </sheetData>
  <mergeCells count="77">
    <mergeCell ref="B3:B4"/>
    <mergeCell ref="C3:C4"/>
    <mergeCell ref="B33:B34"/>
    <mergeCell ref="C33:C34"/>
    <mergeCell ref="B35:B36"/>
    <mergeCell ref="C35:C36"/>
    <mergeCell ref="B19:B20"/>
    <mergeCell ref="C19:C20"/>
    <mergeCell ref="B29:B30"/>
    <mergeCell ref="C29:C30"/>
    <mergeCell ref="B31:B32"/>
    <mergeCell ref="C31:C32"/>
    <mergeCell ref="B23:B24"/>
    <mergeCell ref="C23:C24"/>
    <mergeCell ref="B25:B26"/>
    <mergeCell ref="C25:C26"/>
    <mergeCell ref="C13:C14"/>
    <mergeCell ref="B15:B16"/>
    <mergeCell ref="B53:B55"/>
    <mergeCell ref="C15:C16"/>
    <mergeCell ref="B17:B18"/>
    <mergeCell ref="C17:C18"/>
    <mergeCell ref="B37:B38"/>
    <mergeCell ref="C37:C38"/>
    <mergeCell ref="B39:B40"/>
    <mergeCell ref="C39:C40"/>
    <mergeCell ref="B41:B42"/>
    <mergeCell ref="C41:C42"/>
    <mergeCell ref="B27:B28"/>
    <mergeCell ref="C27:C28"/>
    <mergeCell ref="B43:B47"/>
    <mergeCell ref="C43:C47"/>
    <mergeCell ref="B48:B52"/>
    <mergeCell ref="C48:C52"/>
    <mergeCell ref="A3:A42"/>
    <mergeCell ref="A43:A58"/>
    <mergeCell ref="B5:B6"/>
    <mergeCell ref="B21:B22"/>
    <mergeCell ref="C21:C22"/>
    <mergeCell ref="C5:C6"/>
    <mergeCell ref="B7:B8"/>
    <mergeCell ref="C7:C8"/>
    <mergeCell ref="B9:B10"/>
    <mergeCell ref="C9:C10"/>
    <mergeCell ref="B11:B12"/>
    <mergeCell ref="C11:C12"/>
    <mergeCell ref="B13:B14"/>
    <mergeCell ref="C77:C79"/>
    <mergeCell ref="C80:C82"/>
    <mergeCell ref="C53:C55"/>
    <mergeCell ref="B56:B58"/>
    <mergeCell ref="C56:C58"/>
    <mergeCell ref="C83:C87"/>
    <mergeCell ref="C88:C89"/>
    <mergeCell ref="B90:B94"/>
    <mergeCell ref="C90:C94"/>
    <mergeCell ref="A90:A94"/>
    <mergeCell ref="A59:A89"/>
    <mergeCell ref="B77:B79"/>
    <mergeCell ref="B80:B82"/>
    <mergeCell ref="B83:B87"/>
    <mergeCell ref="B59:B66"/>
    <mergeCell ref="B67:B71"/>
    <mergeCell ref="B72:B76"/>
    <mergeCell ref="B88:B89"/>
    <mergeCell ref="C59:C66"/>
    <mergeCell ref="C67:C71"/>
    <mergeCell ref="C72:C76"/>
    <mergeCell ref="A104:A107"/>
    <mergeCell ref="B104:B107"/>
    <mergeCell ref="C104:C107"/>
    <mergeCell ref="B95:B97"/>
    <mergeCell ref="C95:C97"/>
    <mergeCell ref="A95:A97"/>
    <mergeCell ref="B98:B103"/>
    <mergeCell ref="C98:C103"/>
    <mergeCell ref="A98:A10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topLeftCell="A1">
      <selection activeCell="B28" sqref="B28"/>
    </sheetView>
  </sheetViews>
  <sheetFormatPr defaultColWidth="9.140625" defaultRowHeight="15"/>
  <cols>
    <col min="1" max="1" width="10.57421875" style="0" bestFit="1" customWidth="1"/>
    <col min="2" max="2" width="13.140625" style="0" customWidth="1"/>
    <col min="3" max="3" width="78.140625" style="0" customWidth="1"/>
    <col min="4" max="4" width="17.00390625" style="0" customWidth="1"/>
    <col min="5" max="5" width="18.00390625" style="0" customWidth="1"/>
  </cols>
  <sheetData>
    <row r="1" spans="1:5" s="3" customFormat="1" ht="28.2" customHeight="1">
      <c r="A1" s="38" t="s">
        <v>65</v>
      </c>
      <c r="B1" s="39"/>
      <c r="C1" s="39"/>
      <c r="D1" s="39"/>
      <c r="E1" s="40"/>
    </row>
    <row r="2" spans="1:5" s="9" customFormat="1" ht="45" customHeight="1">
      <c r="A2" s="10" t="s">
        <v>42</v>
      </c>
      <c r="B2" s="11" t="s">
        <v>4</v>
      </c>
      <c r="C2" s="10" t="s">
        <v>96</v>
      </c>
      <c r="D2" s="11" t="s">
        <v>104</v>
      </c>
      <c r="E2" s="11" t="s">
        <v>0</v>
      </c>
    </row>
    <row r="3" spans="1:5" s="3" customFormat="1" ht="15">
      <c r="A3" s="59" t="s">
        <v>2</v>
      </c>
      <c r="B3" s="59">
        <v>1</v>
      </c>
      <c r="C3" s="13" t="s">
        <v>113</v>
      </c>
      <c r="D3" s="12" t="s">
        <v>51</v>
      </c>
      <c r="E3" s="12">
        <v>3</v>
      </c>
    </row>
    <row r="4" spans="1:5" s="3" customFormat="1" ht="15">
      <c r="A4" s="59"/>
      <c r="B4" s="59"/>
      <c r="C4" s="13" t="s">
        <v>114</v>
      </c>
      <c r="D4" s="12" t="s">
        <v>51</v>
      </c>
      <c r="E4" s="12">
        <v>8</v>
      </c>
    </row>
    <row r="5" spans="1:5" s="3" customFormat="1" ht="15">
      <c r="A5" s="59"/>
      <c r="B5" s="59"/>
      <c r="C5" s="13" t="s">
        <v>115</v>
      </c>
      <c r="D5" s="12" t="s">
        <v>51</v>
      </c>
      <c r="E5" s="12">
        <v>3</v>
      </c>
    </row>
    <row r="6" spans="1:5" s="3" customFormat="1" ht="15">
      <c r="A6" s="59"/>
      <c r="B6" s="59"/>
      <c r="C6" s="13" t="s">
        <v>116</v>
      </c>
      <c r="D6" s="12" t="s">
        <v>51</v>
      </c>
      <c r="E6" s="12">
        <v>3</v>
      </c>
    </row>
    <row r="7" spans="1:5" s="3" customFormat="1" ht="15">
      <c r="A7" s="59"/>
      <c r="B7" s="59"/>
      <c r="C7" s="13" t="s">
        <v>117</v>
      </c>
      <c r="D7" s="12" t="s">
        <v>51</v>
      </c>
      <c r="E7" s="12">
        <v>4</v>
      </c>
    </row>
    <row r="8" spans="1:5" s="3" customFormat="1" ht="15">
      <c r="A8" s="59"/>
      <c r="B8" s="59"/>
      <c r="C8" s="13" t="s">
        <v>118</v>
      </c>
      <c r="D8" s="12" t="s">
        <v>51</v>
      </c>
      <c r="E8" s="12">
        <v>4</v>
      </c>
    </row>
    <row r="9" spans="1:5" s="3" customFormat="1" ht="15">
      <c r="A9" s="59"/>
      <c r="B9" s="59"/>
      <c r="C9" s="13" t="s">
        <v>119</v>
      </c>
      <c r="D9" s="12" t="s">
        <v>54</v>
      </c>
      <c r="E9" s="12">
        <v>4</v>
      </c>
    </row>
    <row r="10" spans="1:5" s="3" customFormat="1" ht="15">
      <c r="A10" s="59"/>
      <c r="B10" s="59"/>
      <c r="C10" s="13" t="s">
        <v>83</v>
      </c>
      <c r="D10" s="12" t="s">
        <v>54</v>
      </c>
      <c r="E10" s="12">
        <v>2</v>
      </c>
    </row>
    <row r="11" spans="1:5" s="3" customFormat="1" ht="15">
      <c r="A11" s="59"/>
      <c r="B11" s="59"/>
      <c r="C11" s="13" t="s">
        <v>76</v>
      </c>
      <c r="D11" s="12" t="s">
        <v>51</v>
      </c>
      <c r="E11" s="12">
        <v>1</v>
      </c>
    </row>
    <row r="12" spans="1:5" s="3" customFormat="1" ht="15">
      <c r="A12" s="59"/>
      <c r="B12" s="59"/>
      <c r="C12" s="13" t="s">
        <v>75</v>
      </c>
      <c r="D12" s="12" t="s">
        <v>51</v>
      </c>
      <c r="E12" s="12">
        <v>3</v>
      </c>
    </row>
    <row r="13" spans="1:5" s="3" customFormat="1" ht="15">
      <c r="A13" s="59"/>
      <c r="B13" s="59"/>
      <c r="C13" s="13" t="s">
        <v>79</v>
      </c>
      <c r="D13" s="12" t="s">
        <v>55</v>
      </c>
      <c r="E13" s="12">
        <v>2</v>
      </c>
    </row>
    <row r="14" spans="1:5" s="3" customFormat="1" ht="15">
      <c r="A14" s="15" t="s">
        <v>106</v>
      </c>
      <c r="B14" s="14">
        <v>1</v>
      </c>
      <c r="C14" s="15"/>
      <c r="D14" s="15"/>
      <c r="E14" s="14">
        <f>SUM(E3:E13)</f>
        <v>37</v>
      </c>
    </row>
    <row r="15" s="3" customFormat="1" ht="15"/>
  </sheetData>
  <mergeCells count="2">
    <mergeCell ref="A3:A13"/>
    <mergeCell ref="B3:B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2021-07-22T13:03:59Z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BOG0\mnakashidze</vt:lpwstr>
  </property>
  <property fmtid="{D5CDD505-2E9C-101B-9397-08002B2CF9AE}" pid="4" name="DLPManualFileClassificationLastModificationDate">
    <vt:lpwstr>1579101312</vt:lpwstr>
  </property>
  <property fmtid="{D5CDD505-2E9C-101B-9397-08002B2CF9AE}" pid="5" name="DLPManualFileClassificationVersion">
    <vt:lpwstr>11.3.2.8</vt:lpwstr>
  </property>
</Properties>
</file>