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shvilin.PORT\Desktop\СТРАХОВАНИЕ\2022.01.01 ავტოდაზღვევა\"/>
    </mc:Choice>
  </mc:AlternateContent>
  <bookViews>
    <workbookView xWindow="90" yWindow="30" windowWidth="15300" windowHeight="6120"/>
  </bookViews>
  <sheets>
    <sheet name="Ком.Предложения" sheetId="9" r:id="rId1"/>
    <sheet name="Тех.задание" sheetId="8" r:id="rId2"/>
  </sheets>
  <calcPr calcId="162913"/>
</workbook>
</file>

<file path=xl/calcChain.xml><?xml version="1.0" encoding="utf-8"?>
<calcChain xmlns="http://schemas.openxmlformats.org/spreadsheetml/2006/main">
  <c r="K18" i="8" l="1"/>
  <c r="K11" i="8"/>
  <c r="K6" i="8"/>
  <c r="K28" i="8" s="1"/>
  <c r="J18" i="8"/>
  <c r="J11" i="8"/>
  <c r="J6" i="8"/>
  <c r="J28" i="8" s="1"/>
  <c r="D9" i="9" l="1"/>
  <c r="B10" i="9"/>
  <c r="H10" i="9" s="1"/>
  <c r="B9" i="9"/>
  <c r="B8" i="9"/>
  <c r="D8" i="9"/>
  <c r="I8" i="9" l="1"/>
  <c r="I11" i="9" s="1"/>
  <c r="G8" i="9"/>
  <c r="F9" i="9"/>
  <c r="E9" i="9"/>
  <c r="H9" i="9"/>
  <c r="H11" i="9" s="1"/>
  <c r="E8" i="9"/>
  <c r="J8" i="9" s="1"/>
  <c r="F8" i="9"/>
  <c r="G9" i="9" l="1"/>
  <c r="G10" i="9" s="1"/>
  <c r="G11" i="9" l="1"/>
  <c r="B11" i="9"/>
  <c r="K8" i="9" l="1"/>
  <c r="K9" i="9"/>
  <c r="J9" i="9"/>
  <c r="D10" i="9" l="1"/>
  <c r="D11" i="9" s="1"/>
  <c r="E10" i="9" l="1"/>
  <c r="F10" i="9"/>
  <c r="D7" i="9"/>
  <c r="K10" i="9" l="1"/>
  <c r="F11" i="9"/>
  <c r="J10" i="9"/>
  <c r="E11" i="9"/>
  <c r="J7" i="9" l="1"/>
  <c r="J11" i="9"/>
  <c r="K7" i="9"/>
  <c r="K11" i="9"/>
</calcChain>
</file>

<file path=xl/sharedStrings.xml><?xml version="1.0" encoding="utf-8"?>
<sst xmlns="http://schemas.openxmlformats.org/spreadsheetml/2006/main" count="128" uniqueCount="108">
  <si>
    <t>SS-561-ZZ</t>
  </si>
  <si>
    <t>SS-581-ZZ</t>
  </si>
  <si>
    <t>UU-318-PP</t>
  </si>
  <si>
    <t>MN-158-GG</t>
  </si>
  <si>
    <t>№</t>
  </si>
  <si>
    <t>27+1</t>
  </si>
  <si>
    <t>OTOKAR TEMPO</t>
  </si>
  <si>
    <t>FORD TRANSIT BAS</t>
  </si>
  <si>
    <t>HYUNDAI COUNTRY</t>
  </si>
  <si>
    <t>FORD CARGO CDL 1</t>
  </si>
  <si>
    <t>FORD CARGO 1826DC/12000</t>
  </si>
  <si>
    <t>FORD CARGO 2526</t>
  </si>
  <si>
    <t>FORD TRANSIT</t>
  </si>
  <si>
    <t>FORD TRANSIT 100 DL</t>
  </si>
  <si>
    <t>MITSUBISHI L200 2.5D</t>
  </si>
  <si>
    <t>TOYOTA CAMRY</t>
  </si>
  <si>
    <t>QQ-815-XX</t>
  </si>
  <si>
    <t>TOYOTA COROLLA</t>
  </si>
  <si>
    <t>TOYOTA LAND CRUISER PRADO LC151</t>
  </si>
  <si>
    <t>чел.</t>
  </si>
  <si>
    <t>год</t>
  </si>
  <si>
    <t>дата</t>
  </si>
  <si>
    <t>$</t>
  </si>
  <si>
    <t>შეძენის თარიღი / Дата ввода в эксплуатацию</t>
  </si>
  <si>
    <t>ავტომანქანის შეძენისას გადახდილი თანხა/Начальная стоймость</t>
  </si>
  <si>
    <t>GG-831-YY</t>
  </si>
  <si>
    <t>XX-138-YY</t>
  </si>
  <si>
    <t>ადგილების რაოდენობა მძღოლის ჩათვლით/ количество пассажиров с водителем</t>
  </si>
  <si>
    <t>სს-ის რაოდენობა /Количество ТС</t>
  </si>
  <si>
    <t>ავტობუსები და მიკროავტობუსები /Автобусы и микроавтобусы</t>
  </si>
  <si>
    <t>ძარის ტიპი /типа кузова</t>
  </si>
  <si>
    <t>სატვირთო სს /Грузовые ТС</t>
  </si>
  <si>
    <t>მსუბუქი სს /Легковые ТС</t>
  </si>
  <si>
    <t>საბაზრო ღირებ-ბა  აშშ.დოლარში /Рыночная стоимость в долларах США</t>
  </si>
  <si>
    <t>15÷29</t>
  </si>
  <si>
    <t>2÷6</t>
  </si>
  <si>
    <t>ფრანშიზა /франшиза 0%</t>
  </si>
  <si>
    <t xml:space="preserve">ფრანშიზა /франшиза ЧУ -1%   ПУ -5% </t>
  </si>
  <si>
    <r>
      <t>₾იმიტი/Лимит -</t>
    </r>
    <r>
      <rPr>
        <sz val="9"/>
        <color theme="1"/>
        <rFont val="Calibri"/>
        <family val="2"/>
        <charset val="204"/>
        <scheme val="minor"/>
      </rPr>
      <t xml:space="preserve">                                                       სს ღირებულება/стоимость Т</t>
    </r>
    <r>
      <rPr>
        <b/>
        <sz val="9"/>
        <color theme="1"/>
        <rFont val="Calibri"/>
        <family val="2"/>
        <charset val="204"/>
        <scheme val="minor"/>
      </rPr>
      <t>С</t>
    </r>
  </si>
  <si>
    <t>ЧУ -ნაწილობრივი ზიანი/ частичный ущерб</t>
  </si>
  <si>
    <t>ПУ - სრული განადგურება/полное уничтожение</t>
  </si>
  <si>
    <r>
      <t xml:space="preserve">ლიმიტი/Лимит </t>
    </r>
    <r>
      <rPr>
        <sz val="8"/>
        <color theme="1"/>
        <rFont val="Calibri"/>
        <family val="2"/>
        <charset val="204"/>
        <scheme val="minor"/>
      </rPr>
      <t>- $50'000</t>
    </r>
  </si>
  <si>
    <r>
      <t xml:space="preserve">  სსშ, ავარიის, ხანძრის, ელვის დაცემის, სეტყვის,  მიწისძვრის, საგნების დაცე-მის, აფეთქების, ძარცვის, ქურდობის  და სხვა. უბედუ-რი შემთხვევის გამო ავტო-მობილის ძარის დაზღვევის </t>
    </r>
    <r>
      <rPr>
        <b/>
        <sz val="8"/>
        <color theme="1"/>
        <rFont val="Calibri"/>
        <family val="2"/>
        <charset val="204"/>
        <scheme val="minor"/>
      </rPr>
      <t>პრემია</t>
    </r>
    <r>
      <rPr>
        <sz val="8"/>
        <color theme="1"/>
        <rFont val="Calibri"/>
        <family val="2"/>
        <charset val="204"/>
        <scheme val="minor"/>
      </rPr>
      <t xml:space="preserve"> /</t>
    </r>
    <r>
      <rPr>
        <b/>
        <sz val="8"/>
        <color theme="1"/>
        <rFont val="Calibri"/>
        <family val="2"/>
        <charset val="204"/>
        <scheme val="minor"/>
      </rPr>
      <t>ПРЕМИЯ</t>
    </r>
    <r>
      <rPr>
        <sz val="8"/>
        <color theme="1"/>
        <rFont val="Calibri"/>
        <family val="2"/>
        <charset val="204"/>
        <scheme val="minor"/>
      </rPr>
      <t xml:space="preserve"> на Страхование кузова автомобиля от различных повреждении из-за  ДТП, аварии, пожара, молния, град, землетрясения,  падение предметов, взрыв, угон, ограбление и др. несч/случаях.</t>
    </r>
  </si>
  <si>
    <r>
      <rPr>
        <b/>
        <sz val="10"/>
        <color theme="1"/>
        <rFont val="Calibri"/>
        <family val="2"/>
        <charset val="204"/>
        <scheme val="minor"/>
      </rPr>
      <t>Вариант I</t>
    </r>
    <r>
      <rPr>
        <sz val="10"/>
        <color theme="1"/>
        <rFont val="Calibri"/>
        <family val="2"/>
        <charset val="204"/>
        <scheme val="minor"/>
      </rPr>
      <t xml:space="preserve"> CASCO+  MTPL</t>
    </r>
    <r>
      <rPr>
        <b/>
        <sz val="8"/>
        <color theme="1"/>
        <rFont val="Calibri"/>
        <family val="2"/>
        <charset val="204"/>
        <scheme val="minor"/>
      </rPr>
      <t xml:space="preserve">(Лимит - $30'000) </t>
    </r>
    <r>
      <rPr>
        <sz val="10"/>
        <color theme="1"/>
        <rFont val="Calibri"/>
        <family val="2"/>
        <charset val="204"/>
        <scheme val="minor"/>
      </rPr>
      <t>+MPA</t>
    </r>
    <r>
      <rPr>
        <b/>
        <sz val="8"/>
        <color theme="1"/>
        <rFont val="Calibri"/>
        <family val="2"/>
        <charset val="204"/>
        <scheme val="minor"/>
      </rPr>
      <t>(Лимит -$30'000 )</t>
    </r>
    <r>
      <rPr>
        <sz val="10"/>
        <color theme="1"/>
        <rFont val="Calibri"/>
        <family val="2"/>
        <charset val="204"/>
        <scheme val="minor"/>
      </rPr>
      <t xml:space="preserve">  </t>
    </r>
  </si>
  <si>
    <r>
      <rPr>
        <b/>
        <sz val="12"/>
        <color theme="1"/>
        <rFont val="Calibri"/>
        <family val="2"/>
        <charset val="204"/>
        <scheme val="minor"/>
      </rPr>
      <t xml:space="preserve">MTPL            </t>
    </r>
    <r>
      <rPr>
        <sz val="10"/>
        <color theme="1"/>
        <rFont val="Calibri"/>
        <family val="2"/>
        <charset val="204"/>
        <scheme val="minor"/>
      </rPr>
      <t xml:space="preserve">        ავტომფლობელთა ნებაყოფლობითი პასუხისმგებლობის დაზღვევის </t>
    </r>
    <r>
      <rPr>
        <b/>
        <sz val="10"/>
        <color theme="1"/>
        <rFont val="Calibri"/>
        <family val="2"/>
        <charset val="204"/>
        <scheme val="minor"/>
      </rPr>
      <t>პრემია/ПРЕМИЯ</t>
    </r>
    <r>
      <rPr>
        <sz val="10"/>
        <color theme="1"/>
        <rFont val="Calibri"/>
        <family val="2"/>
        <charset val="204"/>
        <scheme val="minor"/>
      </rPr>
      <t xml:space="preserve"> на добровольное Страхование Авто Гражданской Ответственности.</t>
    </r>
  </si>
  <si>
    <r>
      <rPr>
        <b/>
        <sz val="12"/>
        <color theme="1"/>
        <rFont val="Calibri"/>
        <family val="2"/>
        <charset val="204"/>
        <scheme val="minor"/>
      </rPr>
      <t xml:space="preserve">MPA           </t>
    </r>
    <r>
      <rPr>
        <sz val="10"/>
        <color theme="1"/>
        <rFont val="Calibri"/>
        <family val="2"/>
        <charset val="204"/>
        <scheme val="minor"/>
      </rPr>
      <t xml:space="preserve">                    მძღოლისა და მგზავრების უბედური შემთხვევისაგან დაზღვევის </t>
    </r>
    <r>
      <rPr>
        <b/>
        <sz val="10"/>
        <color theme="1"/>
        <rFont val="Calibri"/>
        <family val="2"/>
        <charset val="204"/>
        <scheme val="minor"/>
      </rPr>
      <t>პრემია/ПРЕМИЯ</t>
    </r>
    <r>
      <rPr>
        <sz val="10"/>
        <color theme="1"/>
        <rFont val="Calibri"/>
        <family val="2"/>
        <charset val="204"/>
        <scheme val="minor"/>
      </rPr>
      <t xml:space="preserve"> на Страхование от несчастного случая водителя и пассажиров</t>
    </r>
  </si>
  <si>
    <t>Cамосвал FORD CARGO 2526D LR(6х2)        (GLG-071)</t>
  </si>
  <si>
    <t>Ford Transit VIN:NMODXXTTFDAJ35808        (КТО - 015) (GY-681-YG)</t>
  </si>
  <si>
    <t>MITSUBISHI  L 200 4х2  MT INVITE   ( BAA - 003 )</t>
  </si>
  <si>
    <t>TOYOTA  CAMRY          ( KZ - 100  KZ ) БНТ QQ-817-XX</t>
  </si>
  <si>
    <t>TOYOTA  CAMRY       ( KZ  - 373 - KZ ) БНТ QQ-814-XX</t>
  </si>
  <si>
    <t>TOYOTA  CAMRY    ( KZ - 077 - KZ  старый ) QQ-816-XX</t>
  </si>
  <si>
    <t>TOYOTA  COROLLA         ( SS - 561 - ZZ)</t>
  </si>
  <si>
    <t>TOYOTA  COROLLA         ( SS - 581 - ZZ)</t>
  </si>
  <si>
    <t>TOYOTA  COROLLA   MM - 158 - GG</t>
  </si>
  <si>
    <t>TOYOTA  LAND CRUISER LC 150  ( 035D035 ) GG - 831 - YY</t>
  </si>
  <si>
    <t>TOYOTA CAMRY    ( KAZ - 088  старый )    QQ-815-XX</t>
  </si>
  <si>
    <t>Автобус HYUNDAI COUNTY BUS    ( WWW - 843 )</t>
  </si>
  <si>
    <t>Автобус OTOKAR TEMPO      ( LLZ - 641)</t>
  </si>
  <si>
    <t>Бензовоз  FORD CARGO 1826DC/12000 (4x2)      (GLG-172)</t>
  </si>
  <si>
    <t>Микроавтобус Toyota Haice   ( UU - 318 - PP)</t>
  </si>
  <si>
    <t>Осенизационная автомашина FORD CARGO 2526      (LLS - 680)</t>
  </si>
  <si>
    <t>Пикап полугруз. Форд-транзит         (BBS - 136)</t>
  </si>
  <si>
    <t>Пикап полугруз. Форд-транзит        ( ХХ - 138 - УУ )</t>
  </si>
  <si>
    <t>Авт. Тр. Средства по ОС на 1С</t>
  </si>
  <si>
    <r>
      <rPr>
        <b/>
        <sz val="10"/>
        <color theme="1"/>
        <rFont val="Calibri"/>
        <family val="2"/>
        <charset val="204"/>
        <scheme val="minor"/>
      </rPr>
      <t>Вариант II</t>
    </r>
    <r>
      <rPr>
        <sz val="10"/>
        <color theme="1"/>
        <rFont val="Calibri"/>
        <family val="2"/>
        <charset val="204"/>
        <scheme val="minor"/>
      </rPr>
      <t xml:space="preserve"> CASCO+  MTPL(Лимит - $50'000) +MPA(Лимит - $50'000на автобусы,остальное  $30'000 )  </t>
    </r>
  </si>
  <si>
    <t xml:space="preserve">Примечание: </t>
  </si>
  <si>
    <t>სად.პრემიის გამოთვლა/расч. Стр. премии</t>
  </si>
  <si>
    <t>QQ-813-XX</t>
  </si>
  <si>
    <t xml:space="preserve">ПРИЛОЖЕНИЕ </t>
  </si>
  <si>
    <t>к коммерческому предложению на услуги страхования автотранспортных средств</t>
  </si>
  <si>
    <t>მაგ.:დოლლარის გაცვ. კურსი/напр.:расч. Курс. Доллара</t>
  </si>
  <si>
    <r>
      <t xml:space="preserve">ლიმიტი/Лимит </t>
    </r>
    <r>
      <rPr>
        <sz val="8"/>
        <color theme="1"/>
        <rFont val="Calibri"/>
        <family val="2"/>
        <charset val="204"/>
        <scheme val="minor"/>
      </rPr>
      <t>- $100'000</t>
    </r>
  </si>
  <si>
    <r>
      <t>ძარის</t>
    </r>
    <r>
      <rPr>
        <b/>
        <sz val="8"/>
        <color theme="1"/>
        <rFont val="Arial"/>
        <family val="2"/>
        <charset val="204"/>
      </rPr>
      <t xml:space="preserve"> </t>
    </r>
    <r>
      <rPr>
        <b/>
        <sz val="8"/>
        <color theme="1"/>
        <rFont val="Sylfaen"/>
        <family val="1"/>
        <charset val="204"/>
      </rPr>
      <t>ტიპი</t>
    </r>
    <r>
      <rPr>
        <b/>
        <sz val="8"/>
        <color theme="1"/>
        <rFont val="Arial"/>
        <family val="2"/>
        <charset val="204"/>
      </rPr>
      <t>/типа кузова</t>
    </r>
  </si>
  <si>
    <r>
      <t>ავტომობილის</t>
    </r>
    <r>
      <rPr>
        <b/>
        <sz val="8"/>
        <color theme="1"/>
        <rFont val="Arial"/>
        <family val="2"/>
        <charset val="204"/>
      </rPr>
      <t xml:space="preserve"> </t>
    </r>
    <r>
      <rPr>
        <b/>
        <sz val="8"/>
        <color theme="1"/>
        <rFont val="Sylfaen"/>
        <family val="1"/>
        <charset val="204"/>
      </rPr>
      <t>მარკა</t>
    </r>
    <r>
      <rPr>
        <b/>
        <sz val="8"/>
        <color theme="1"/>
        <rFont val="Calibri"/>
        <family val="2"/>
        <charset val="204"/>
      </rPr>
      <t>&amp;</t>
    </r>
    <r>
      <rPr>
        <b/>
        <sz val="8"/>
        <color theme="1"/>
        <rFont val="Sylfaen"/>
        <family val="1"/>
        <charset val="204"/>
      </rPr>
      <t>მოდელი</t>
    </r>
    <r>
      <rPr>
        <b/>
        <sz val="8"/>
        <color theme="1"/>
        <rFont val="Arial"/>
        <family val="2"/>
        <charset val="204"/>
      </rPr>
      <t>/ Марка&amp;модель автомобиля</t>
    </r>
  </si>
  <si>
    <r>
      <t>სარეგისტრაციო</t>
    </r>
    <r>
      <rPr>
        <b/>
        <sz val="8"/>
        <color theme="1"/>
        <rFont val="Arial"/>
        <family val="2"/>
        <charset val="204"/>
      </rPr>
      <t xml:space="preserve"> </t>
    </r>
    <r>
      <rPr>
        <b/>
        <sz val="8"/>
        <color theme="1"/>
        <rFont val="Sylfaen"/>
        <family val="1"/>
        <charset val="204"/>
      </rPr>
      <t>ნომერი</t>
    </r>
    <r>
      <rPr>
        <b/>
        <sz val="8"/>
        <color theme="1"/>
        <rFont val="Arial"/>
        <family val="2"/>
        <charset val="204"/>
      </rPr>
      <t>/ Регистрационный номер</t>
    </r>
  </si>
  <si>
    <r>
      <t>ადგილების რაოდენობა მძღოლის ჩათვლით</t>
    </r>
    <r>
      <rPr>
        <b/>
        <sz val="8"/>
        <color theme="1"/>
        <rFont val="Arial"/>
        <family val="2"/>
        <charset val="204"/>
      </rPr>
      <t>/</t>
    </r>
    <r>
      <rPr>
        <b/>
        <sz val="8"/>
        <color theme="1"/>
        <rFont val="Sylfaen"/>
        <family val="1"/>
        <charset val="204"/>
      </rPr>
      <t xml:space="preserve"> </t>
    </r>
    <r>
      <rPr>
        <b/>
        <sz val="8"/>
        <color theme="1"/>
        <rFont val="Arial"/>
        <family val="2"/>
        <charset val="204"/>
      </rPr>
      <t>количество пассажиров с водителем</t>
    </r>
  </si>
  <si>
    <r>
      <t>ზრავის მოცულობა</t>
    </r>
    <r>
      <rPr>
        <b/>
        <sz val="8"/>
        <color theme="1"/>
        <rFont val="Arial"/>
        <family val="2"/>
        <charset val="204"/>
      </rPr>
      <t>/ объем двигателя</t>
    </r>
  </si>
  <si>
    <r>
      <t>გამოშვების</t>
    </r>
    <r>
      <rPr>
        <b/>
        <sz val="8"/>
        <color theme="1"/>
        <rFont val="Arial"/>
        <family val="2"/>
        <charset val="204"/>
      </rPr>
      <t xml:space="preserve"> </t>
    </r>
    <r>
      <rPr>
        <b/>
        <sz val="8"/>
        <color theme="1"/>
        <rFont val="Sylfaen"/>
        <family val="1"/>
        <charset val="204"/>
      </rPr>
      <t>წელი</t>
    </r>
    <r>
      <rPr>
        <b/>
        <sz val="8"/>
        <color theme="1"/>
        <rFont val="Arial"/>
        <family val="2"/>
        <charset val="204"/>
      </rPr>
      <t xml:space="preserve"> /года выпуска</t>
    </r>
  </si>
  <si>
    <r>
      <t>საბაზრო</t>
    </r>
    <r>
      <rPr>
        <b/>
        <sz val="8"/>
        <color theme="1"/>
        <rFont val="Arial"/>
        <family val="2"/>
        <charset val="204"/>
      </rPr>
      <t xml:space="preserve"> </t>
    </r>
    <r>
      <rPr>
        <b/>
        <sz val="8"/>
        <color theme="1"/>
        <rFont val="Sylfaen"/>
        <family val="1"/>
        <charset val="204"/>
      </rPr>
      <t>ღირებ</t>
    </r>
    <r>
      <rPr>
        <b/>
        <sz val="8"/>
        <color theme="1"/>
        <rFont val="Arial"/>
        <family val="2"/>
        <charset val="204"/>
      </rPr>
      <t>-</t>
    </r>
    <r>
      <rPr>
        <b/>
        <sz val="8"/>
        <color theme="1"/>
        <rFont val="Sylfaen"/>
        <family val="1"/>
        <charset val="204"/>
      </rPr>
      <t>ბა</t>
    </r>
    <r>
      <rPr>
        <b/>
        <sz val="8"/>
        <color theme="1"/>
        <rFont val="Arial"/>
        <family val="2"/>
        <charset val="204"/>
      </rPr>
      <t>  /Рыночная стоимость в долларах США</t>
    </r>
  </si>
  <si>
    <t>кол-во</t>
  </si>
  <si>
    <r>
      <t>м</t>
    </r>
    <r>
      <rPr>
        <vertAlign val="superscript"/>
        <sz val="11"/>
        <color theme="1"/>
        <rFont val="Calibri"/>
        <family val="2"/>
        <charset val="204"/>
      </rPr>
      <t>3</t>
    </r>
  </si>
  <si>
    <r>
      <t>ავტობუსები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Sylfaen"/>
        <family val="1"/>
        <charset val="204"/>
      </rPr>
      <t>და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Sylfaen"/>
        <family val="1"/>
        <charset val="204"/>
      </rPr>
      <t>მიკროავტობუსები</t>
    </r>
    <r>
      <rPr>
        <b/>
        <sz val="9"/>
        <color theme="1"/>
        <rFont val="Arial"/>
        <family val="2"/>
        <charset val="204"/>
      </rPr>
      <t xml:space="preserve"> /Автобусы и микроавтобусы</t>
    </r>
  </si>
  <si>
    <r>
      <t>ავტობუსი</t>
    </r>
    <r>
      <rPr>
        <sz val="8"/>
        <color theme="1"/>
        <rFont val="Arial"/>
        <family val="2"/>
        <charset val="204"/>
      </rPr>
      <t xml:space="preserve"> /Автобус</t>
    </r>
  </si>
  <si>
    <t> PP-421-GP</t>
  </si>
  <si>
    <r>
      <t>მიკროავტობუსი</t>
    </r>
    <r>
      <rPr>
        <sz val="8"/>
        <color theme="1"/>
        <rFont val="Arial"/>
        <family val="2"/>
        <charset val="204"/>
      </rPr>
      <t xml:space="preserve"> /Микроавтобус</t>
    </r>
  </si>
  <si>
    <t xml:space="preserve">GY-681-YG </t>
  </si>
  <si>
    <r>
      <t>ავტობუსი</t>
    </r>
    <r>
      <rPr>
        <sz val="8"/>
        <color theme="1"/>
        <rFont val="Arial"/>
        <family val="2"/>
        <charset val="204"/>
      </rPr>
      <t>/ Автобус</t>
    </r>
  </si>
  <si>
    <t xml:space="preserve">  PP-431-GP</t>
  </si>
  <si>
    <t>TOYOTA  HAICE</t>
  </si>
  <si>
    <r>
      <t>სატვირთო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Sylfaen"/>
        <family val="1"/>
        <charset val="204"/>
      </rPr>
      <t>სს</t>
    </r>
    <r>
      <rPr>
        <b/>
        <sz val="9"/>
        <color theme="1"/>
        <rFont val="Arial"/>
        <family val="2"/>
        <charset val="204"/>
      </rPr>
      <t xml:space="preserve"> /Грузовые ТС</t>
    </r>
  </si>
  <si>
    <r>
      <t>თვითმცლელი</t>
    </r>
    <r>
      <rPr>
        <sz val="8"/>
        <color theme="1"/>
        <rFont val="Arial"/>
        <family val="2"/>
        <charset val="204"/>
      </rPr>
      <t xml:space="preserve"> /самосвал</t>
    </r>
  </si>
  <si>
    <t>   PP-281-GP</t>
  </si>
  <si>
    <r>
      <t>ცისტერნა</t>
    </r>
    <r>
      <rPr>
        <sz val="8"/>
        <color theme="1"/>
        <rFont val="Arial"/>
        <family val="2"/>
        <charset val="204"/>
      </rPr>
      <t xml:space="preserve"> /Бензовоз</t>
    </r>
  </si>
  <si>
    <t>   PP-430-GP</t>
  </si>
  <si>
    <r>
      <t>ჩამდინარე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წყლების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ავტომანქანა</t>
    </r>
    <r>
      <rPr>
        <sz val="8"/>
        <color theme="1"/>
        <rFont val="Arial"/>
        <family val="2"/>
        <charset val="204"/>
      </rPr>
      <t xml:space="preserve"> /Ассенизационная автомашина</t>
    </r>
  </si>
  <si>
    <t> PP-420-GP</t>
  </si>
  <si>
    <r>
      <t>ნახევრად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სატვირთო</t>
    </r>
    <r>
      <rPr>
        <sz val="8"/>
        <color theme="1"/>
        <rFont val="Arial"/>
        <family val="2"/>
        <charset val="204"/>
      </rPr>
      <t xml:space="preserve"> /Пикап полу грузовой</t>
    </r>
  </si>
  <si>
    <t xml:space="preserve">  PP-361-GP</t>
  </si>
  <si>
    <t>   PO-003-RT</t>
  </si>
  <si>
    <r>
      <t>მსუბუქი</t>
    </r>
    <r>
      <rPr>
        <b/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Sylfaen"/>
        <family val="1"/>
        <charset val="204"/>
      </rPr>
      <t>სს</t>
    </r>
    <r>
      <rPr>
        <b/>
        <sz val="9"/>
        <color theme="1"/>
        <rFont val="Arial"/>
        <family val="2"/>
        <charset val="204"/>
      </rPr>
      <t xml:space="preserve"> /Легковые ТС</t>
    </r>
  </si>
  <si>
    <r>
      <t>სედანი</t>
    </r>
    <r>
      <rPr>
        <sz val="8"/>
        <color theme="1"/>
        <rFont val="Arial"/>
        <family val="2"/>
        <charset val="204"/>
      </rPr>
      <t>/Седан</t>
    </r>
  </si>
  <si>
    <t>TOYOTA   COROLLA</t>
  </si>
  <si>
    <t>QQ-814-XX</t>
  </si>
  <si>
    <t>QQ-816-XX</t>
  </si>
  <si>
    <t>QQ-817-XX</t>
  </si>
  <si>
    <r>
      <t>მაღალი</t>
    </r>
    <r>
      <rPr>
        <sz val="8"/>
        <color theme="1"/>
        <rFont val="Arial"/>
        <family val="2"/>
        <charset val="204"/>
      </rPr>
      <t xml:space="preserve"> </t>
    </r>
    <r>
      <rPr>
        <sz val="8"/>
        <color theme="1"/>
        <rFont val="Sylfaen"/>
        <family val="1"/>
        <charset val="204"/>
      </rPr>
      <t>გამავლობის</t>
    </r>
    <r>
      <rPr>
        <sz val="8"/>
        <color theme="1"/>
        <rFont val="Arial"/>
        <family val="2"/>
        <charset val="204"/>
      </rPr>
      <t>  /Внедорожник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</si>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</sst>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Sylfae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</font>
    <font>
      <b/>
      <sz val="9"/>
      <color theme="0" tint="-0.249977111117893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vertAlign val="superscript"/>
      <sz val="11"/>
      <color theme="1"/>
      <name val="Calibri"/>
      <family val="2"/>
      <charset val="204"/>
    </font>
    <font>
      <sz val="11"/>
      <color theme="1"/>
      <name val="Sylfaen"/>
      <family val="1"/>
      <charset val="204"/>
    </font>
    <font>
      <b/>
      <i/>
      <sz val="8"/>
      <color theme="1"/>
      <name val="Arial"/>
      <family val="2"/>
      <charset val="204"/>
    </font>
    <font>
      <b/>
      <sz val="9"/>
      <color theme="1"/>
      <name val="Sylfaen"/>
      <family val="1"/>
      <charset val="204"/>
    </font>
    <font>
      <b/>
      <sz val="9"/>
      <color theme="1"/>
      <name val="Arial"/>
      <family val="2"/>
      <charset val="204"/>
    </font>
    <font>
      <sz val="8"/>
      <color theme="1"/>
      <name val="Sylfaen"/>
      <family val="1"/>
      <charset val="204"/>
    </font>
    <font>
      <sz val="8"/>
      <color theme="1"/>
      <name val="AcadNusx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003366"/>
      </left>
      <right style="double">
        <color rgb="FF003366"/>
      </right>
      <top style="double">
        <color rgb="FF003366"/>
      </top>
      <bottom style="double">
        <color rgb="FF003366"/>
      </bottom>
      <diagonal/>
    </border>
    <border>
      <left style="double">
        <color rgb="FF003366"/>
      </left>
      <right style="double">
        <color rgb="FF003366"/>
      </right>
      <top/>
      <bottom style="double">
        <color rgb="FF003366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 style="double">
        <color rgb="FF003366"/>
      </right>
      <top/>
      <bottom style="double">
        <color rgb="FF003366"/>
      </bottom>
      <diagonal/>
    </border>
    <border>
      <left/>
      <right style="double">
        <color rgb="FF000000"/>
      </right>
      <top/>
      <bottom style="double">
        <color rgb="FF003366"/>
      </bottom>
      <diagonal/>
    </border>
    <border>
      <left/>
      <right/>
      <top/>
      <bottom style="double">
        <color rgb="FF003366"/>
      </bottom>
      <diagonal/>
    </border>
    <border>
      <left style="double">
        <color indexed="64"/>
      </left>
      <right/>
      <top style="double">
        <color rgb="FF003366"/>
      </top>
      <bottom style="double">
        <color indexed="64"/>
      </bottom>
      <diagonal/>
    </border>
    <border>
      <left/>
      <right/>
      <top style="double">
        <color rgb="FF003366"/>
      </top>
      <bottom style="double">
        <color indexed="64"/>
      </bottom>
      <diagonal/>
    </border>
    <border>
      <left/>
      <right style="double">
        <color rgb="FF000000"/>
      </right>
      <top style="double">
        <color rgb="FF003366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23" fillId="0" borderId="0"/>
  </cellStyleXfs>
  <cellXfs count="95"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15" fillId="0" borderId="0" xfId="0" applyFont="1"/>
    <xf numFmtId="0" fontId="0" fillId="0" borderId="0" xfId="0"/>
    <xf numFmtId="0" fontId="0" fillId="0" borderId="0" xfId="0"/>
    <xf numFmtId="0" fontId="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4" fontId="22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4" fillId="0" borderId="0" xfId="1" applyNumberFormat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0" fillId="0" borderId="0" xfId="0"/>
    <xf numFmtId="0" fontId="11" fillId="0" borderId="2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 wrapText="1"/>
    </xf>
    <xf numFmtId="4" fontId="22" fillId="5" borderId="3" xfId="0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4" fontId="32" fillId="0" borderId="12" xfId="0" applyNumberFormat="1" applyFont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3" fontId="27" fillId="6" borderId="17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37" fillId="0" borderId="17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7" fillId="6" borderId="21" xfId="0" applyFont="1" applyFill="1" applyBorder="1" applyAlignment="1">
      <alignment horizontal="center" vertical="center" wrapText="1"/>
    </xf>
    <xf numFmtId="3" fontId="27" fillId="6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3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textRotation="90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textRotation="90" wrapText="1"/>
    </xf>
    <xf numFmtId="3" fontId="17" fillId="3" borderId="7" xfId="0" applyNumberFormat="1" applyFont="1" applyFill="1" applyBorder="1" applyAlignment="1">
      <alignment horizontal="center" vertical="center" textRotation="90" wrapText="1"/>
    </xf>
    <xf numFmtId="3" fontId="17" fillId="3" borderId="4" xfId="0" applyNumberFormat="1" applyFont="1" applyFill="1" applyBorder="1" applyAlignment="1">
      <alignment horizontal="center" vertical="center" textRotation="90" wrapText="1"/>
    </xf>
    <xf numFmtId="0" fontId="16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vertical="center"/>
    </xf>
    <xf numFmtId="0" fontId="33" fillId="6" borderId="20" xfId="0" applyFont="1" applyFill="1" applyBorder="1" applyAlignment="1">
      <alignment vertical="center"/>
    </xf>
    <xf numFmtId="0" fontId="33" fillId="6" borderId="21" xfId="0" applyFont="1" applyFill="1" applyBorder="1" applyAlignment="1">
      <alignment vertical="center"/>
    </xf>
    <xf numFmtId="0" fontId="33" fillId="6" borderId="19" xfId="0" applyFont="1" applyFill="1" applyBorder="1" applyAlignment="1">
      <alignment horizontal="right" vertical="center"/>
    </xf>
    <xf numFmtId="0" fontId="33" fillId="6" borderId="20" xfId="0" applyFont="1" applyFill="1" applyBorder="1" applyAlignment="1">
      <alignment horizontal="right" vertical="center"/>
    </xf>
    <xf numFmtId="0" fontId="33" fillId="6" borderId="21" xfId="0" applyFont="1" applyFill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3" fillId="6" borderId="13" xfId="0" applyFont="1" applyFill="1" applyBorder="1" applyAlignment="1">
      <alignment vertical="center"/>
    </xf>
    <xf numFmtId="0" fontId="33" fillId="6" borderId="14" xfId="0" applyFont="1" applyFill="1" applyBorder="1" applyAlignment="1">
      <alignment vertical="center"/>
    </xf>
    <xf numFmtId="0" fontId="33" fillId="6" borderId="15" xfId="0" applyFont="1" applyFill="1" applyBorder="1" applyAlignment="1">
      <alignment vertical="center"/>
    </xf>
  </cellXfs>
  <cellStyles count="4">
    <cellStyle name="Обычный" xfId="0" builtinId="0"/>
    <cellStyle name="Обычный 102" xfId="3"/>
    <cellStyle name="Обычный_Лист1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L8" sqref="L8"/>
    </sheetView>
  </sheetViews>
  <sheetFormatPr defaultColWidth="8.85546875" defaultRowHeight="15" x14ac:dyDescent="0.25"/>
  <cols>
    <col min="1" max="1" width="23.7109375" style="3" customWidth="1"/>
    <col min="2" max="2" width="4.28515625" style="3" customWidth="1"/>
    <col min="3" max="3" width="10" style="3" customWidth="1"/>
    <col min="4" max="4" width="8.28515625" style="3" customWidth="1"/>
    <col min="5" max="5" width="12.28515625" style="3" customWidth="1"/>
    <col min="6" max="6" width="13.140625" style="3" customWidth="1"/>
    <col min="7" max="7" width="20.140625" style="4" customWidth="1"/>
    <col min="8" max="8" width="10.5703125" style="4" customWidth="1"/>
    <col min="9" max="9" width="12.85546875" style="3" customWidth="1"/>
    <col min="10" max="10" width="11" style="3" customWidth="1"/>
    <col min="11" max="11" width="12" style="3" customWidth="1"/>
    <col min="12" max="12" width="21.140625" style="3" customWidth="1"/>
    <col min="13" max="16384" width="8.85546875" style="3"/>
  </cols>
  <sheetData>
    <row r="1" spans="1:12" x14ac:dyDescent="0.25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23" customFormat="1" ht="15.75" thickBot="1" x14ac:dyDescent="0.3"/>
    <row r="4" spans="1:12" ht="177" customHeight="1" thickTop="1" thickBot="1" x14ac:dyDescent="0.3">
      <c r="A4" s="73" t="s">
        <v>30</v>
      </c>
      <c r="B4" s="76" t="s">
        <v>28</v>
      </c>
      <c r="C4" s="66" t="s">
        <v>27</v>
      </c>
      <c r="D4" s="66" t="s">
        <v>33</v>
      </c>
      <c r="E4" s="71" t="s">
        <v>42</v>
      </c>
      <c r="F4" s="72"/>
      <c r="G4" s="24" t="s">
        <v>44</v>
      </c>
      <c r="H4" s="80" t="s">
        <v>45</v>
      </c>
      <c r="I4" s="81"/>
      <c r="J4" s="12" t="s">
        <v>43</v>
      </c>
      <c r="K4" s="12" t="s">
        <v>65</v>
      </c>
      <c r="L4" s="12" t="s">
        <v>66</v>
      </c>
    </row>
    <row r="5" spans="1:12" ht="25.15" customHeight="1" thickTop="1" thickBot="1" x14ac:dyDescent="0.3">
      <c r="A5" s="74"/>
      <c r="B5" s="77"/>
      <c r="C5" s="67"/>
      <c r="D5" s="67"/>
      <c r="E5" s="69" t="s">
        <v>38</v>
      </c>
      <c r="F5" s="70"/>
      <c r="G5" s="6" t="s">
        <v>72</v>
      </c>
      <c r="H5" s="6" t="s">
        <v>41</v>
      </c>
      <c r="I5" s="6" t="s">
        <v>72</v>
      </c>
      <c r="J5" s="79" t="s">
        <v>36</v>
      </c>
      <c r="K5" s="79" t="s">
        <v>37</v>
      </c>
      <c r="L5" s="63" t="s">
        <v>71</v>
      </c>
    </row>
    <row r="6" spans="1:12" ht="34.9" customHeight="1" thickTop="1" thickBot="1" x14ac:dyDescent="0.3">
      <c r="A6" s="75"/>
      <c r="B6" s="78"/>
      <c r="C6" s="68"/>
      <c r="D6" s="68"/>
      <c r="E6" s="7" t="s">
        <v>36</v>
      </c>
      <c r="F6" s="7" t="s">
        <v>37</v>
      </c>
      <c r="G6" s="25" t="s">
        <v>36</v>
      </c>
      <c r="H6" s="82" t="s">
        <v>36</v>
      </c>
      <c r="I6" s="83"/>
      <c r="J6" s="79"/>
      <c r="K6" s="79"/>
      <c r="L6" s="63"/>
    </row>
    <row r="7" spans="1:12" s="4" customFormat="1" ht="16.5" thickTop="1" thickBot="1" x14ac:dyDescent="0.3">
      <c r="A7" s="64" t="s">
        <v>67</v>
      </c>
      <c r="B7" s="64"/>
      <c r="C7" s="65"/>
      <c r="D7" s="14">
        <f>SUM(D8:D10)</f>
        <v>365000</v>
      </c>
      <c r="E7" s="30">
        <v>9.9999999999999994E-12</v>
      </c>
      <c r="F7" s="30">
        <v>9.9999999999999994E-12</v>
      </c>
      <c r="G7" s="30">
        <v>0</v>
      </c>
      <c r="H7" s="30">
        <v>0</v>
      </c>
      <c r="I7" s="30">
        <v>0</v>
      </c>
      <c r="J7" s="31">
        <f>SUM(J8:J10)</f>
        <v>3.6499999999999998E-6</v>
      </c>
      <c r="K7" s="31">
        <f>SUM(K8:K10)</f>
        <v>3.6499999999999998E-6</v>
      </c>
      <c r="L7" s="33"/>
    </row>
    <row r="8" spans="1:12" s="4" customFormat="1" ht="36" customHeight="1" thickTop="1" thickBot="1" x14ac:dyDescent="0.3">
      <c r="A8" s="5" t="s">
        <v>29</v>
      </c>
      <c r="B8" s="26">
        <f>Тех.задание!E6</f>
        <v>4</v>
      </c>
      <c r="C8" s="9" t="s">
        <v>34</v>
      </c>
      <c r="D8" s="8">
        <f>Тех.задание!K6</f>
        <v>90000</v>
      </c>
      <c r="E8" s="10">
        <f t="shared" ref="E8:F10" si="0">$D8*E$7</f>
        <v>8.9999999999999996E-7</v>
      </c>
      <c r="F8" s="10">
        <f t="shared" si="0"/>
        <v>8.9999999999999996E-7</v>
      </c>
      <c r="G8" s="28">
        <f>$B8*G7</f>
        <v>0</v>
      </c>
      <c r="H8" s="27"/>
      <c r="I8" s="11">
        <f>$B8*I$7</f>
        <v>0</v>
      </c>
      <c r="J8" s="11">
        <f>SUM(E8,G8,H8:I8)</f>
        <v>8.9999999999999996E-7</v>
      </c>
      <c r="K8" s="11">
        <f>SUM(F8,G8,H8:I8)</f>
        <v>8.9999999999999996E-7</v>
      </c>
      <c r="L8" s="34"/>
    </row>
    <row r="9" spans="1:12" s="4" customFormat="1" ht="14.45" customHeight="1" thickTop="1" thickBot="1" x14ac:dyDescent="0.3">
      <c r="A9" s="5" t="s">
        <v>31</v>
      </c>
      <c r="B9" s="26">
        <f>Тех.задание!E11</f>
        <v>6</v>
      </c>
      <c r="C9" s="9" t="s">
        <v>35</v>
      </c>
      <c r="D9" s="8">
        <f>Тех.задание!K11</f>
        <v>163000</v>
      </c>
      <c r="E9" s="10">
        <f t="shared" si="0"/>
        <v>1.6299999999999999E-6</v>
      </c>
      <c r="F9" s="10">
        <f t="shared" si="0"/>
        <v>1.6299999999999999E-6</v>
      </c>
      <c r="G9" s="28">
        <f t="shared" ref="G9:G10" si="1">$B9*G8</f>
        <v>0</v>
      </c>
      <c r="H9" s="15">
        <f>$B9*H$7</f>
        <v>0</v>
      </c>
      <c r="I9" s="27"/>
      <c r="J9" s="11">
        <f t="shared" ref="J9:J10" si="2">SUM(E9,G9,H9:I9)</f>
        <v>1.6299999999999999E-6</v>
      </c>
      <c r="K9" s="11">
        <f t="shared" ref="K9:K10" si="3">SUM(F9,G9,H9:I9)</f>
        <v>1.6299999999999999E-6</v>
      </c>
      <c r="L9" s="34"/>
    </row>
    <row r="10" spans="1:12" s="4" customFormat="1" ht="14.45" customHeight="1" thickTop="1" thickBot="1" x14ac:dyDescent="0.3">
      <c r="A10" s="5" t="s">
        <v>32</v>
      </c>
      <c r="B10" s="26">
        <f>Тех.задание!E18</f>
        <v>9</v>
      </c>
      <c r="C10" s="9">
        <v>5</v>
      </c>
      <c r="D10" s="8">
        <f>Тех.задание!K18</f>
        <v>112000</v>
      </c>
      <c r="E10" s="10">
        <f t="shared" si="0"/>
        <v>1.1199999999999999E-6</v>
      </c>
      <c r="F10" s="10">
        <f t="shared" si="0"/>
        <v>1.1199999999999999E-6</v>
      </c>
      <c r="G10" s="28">
        <f t="shared" si="1"/>
        <v>0</v>
      </c>
      <c r="H10" s="15">
        <f>$B10*H$7</f>
        <v>0</v>
      </c>
      <c r="I10" s="27"/>
      <c r="J10" s="11">
        <f t="shared" si="2"/>
        <v>1.1199999999999999E-6</v>
      </c>
      <c r="K10" s="11">
        <f t="shared" si="3"/>
        <v>1.1199999999999999E-6</v>
      </c>
      <c r="L10" s="34"/>
    </row>
    <row r="11" spans="1:12" ht="16.5" thickTop="1" thickBot="1" x14ac:dyDescent="0.3">
      <c r="A11" s="13"/>
      <c r="B11" s="13">
        <f>SUM(B8:B10)</f>
        <v>19</v>
      </c>
      <c r="C11" s="13"/>
      <c r="D11" s="32">
        <f>SUM(D8:D10)</f>
        <v>365000</v>
      </c>
      <c r="E11" s="29">
        <f t="shared" ref="E11:K11" si="4">SUM(E8:E10)</f>
        <v>3.6499999999999998E-6</v>
      </c>
      <c r="F11" s="29">
        <f t="shared" si="4"/>
        <v>3.6499999999999998E-6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3.6499999999999998E-6</v>
      </c>
      <c r="K11" s="29">
        <f t="shared" si="4"/>
        <v>3.6499999999999998E-6</v>
      </c>
      <c r="L11" s="35"/>
    </row>
    <row r="12" spans="1:12" ht="15.75" thickTop="1" x14ac:dyDescent="0.25">
      <c r="A12" s="2" t="s">
        <v>39</v>
      </c>
      <c r="D12" s="2" t="s">
        <v>40</v>
      </c>
    </row>
  </sheetData>
  <mergeCells count="14">
    <mergeCell ref="A1:L1"/>
    <mergeCell ref="A2:L2"/>
    <mergeCell ref="L5:L6"/>
    <mergeCell ref="A7:C7"/>
    <mergeCell ref="C4:C6"/>
    <mergeCell ref="D4:D6"/>
    <mergeCell ref="E5:F5"/>
    <mergeCell ref="E4:F4"/>
    <mergeCell ref="A4:A6"/>
    <mergeCell ref="B4:B6"/>
    <mergeCell ref="K5:K6"/>
    <mergeCell ref="H4:I4"/>
    <mergeCell ref="H6:I6"/>
    <mergeCell ref="J5:J6"/>
  </mergeCells>
  <printOptions horizontalCentered="1"/>
  <pageMargins left="0.23622047244094491" right="0.23622047244094491" top="0.15748031496062992" bottom="0.15748031496062992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B16" workbookViewId="0">
      <selection activeCell="K11" sqref="K11"/>
    </sheetView>
  </sheetViews>
  <sheetFormatPr defaultRowHeight="15" x14ac:dyDescent="0.25"/>
  <cols>
    <col min="1" max="1" width="34" style="2" hidden="1" customWidth="1"/>
    <col min="2" max="2" width="3.42578125" customWidth="1"/>
    <col min="3" max="3" width="26.7109375" customWidth="1"/>
    <col min="4" max="4" width="27.28515625" customWidth="1"/>
    <col min="6" max="6" width="9" customWidth="1"/>
    <col min="7" max="7" width="5.7109375" customWidth="1"/>
    <col min="8" max="8" width="6.42578125" customWidth="1"/>
    <col min="10" max="10" width="9.140625" customWidth="1"/>
    <col min="11" max="11" width="11.5703125" style="23" customWidth="1"/>
  </cols>
  <sheetData>
    <row r="1" spans="1:11" s="23" customFormat="1" x14ac:dyDescent="0.25">
      <c r="A1" s="2"/>
    </row>
    <row r="2" spans="1:11" s="23" customFormat="1" x14ac:dyDescent="0.25">
      <c r="A2" s="2"/>
    </row>
    <row r="3" spans="1:11" ht="15.75" thickBot="1" x14ac:dyDescent="0.3"/>
    <row r="4" spans="1:11" ht="130.5" customHeight="1" thickTop="1" thickBot="1" x14ac:dyDescent="0.3">
      <c r="A4" s="21" t="s">
        <v>64</v>
      </c>
      <c r="B4" s="90" t="s">
        <v>4</v>
      </c>
      <c r="C4" s="90" t="s">
        <v>73</v>
      </c>
      <c r="D4" s="90" t="s">
        <v>74</v>
      </c>
      <c r="E4" s="36" t="s">
        <v>75</v>
      </c>
      <c r="F4" s="37" t="s">
        <v>76</v>
      </c>
      <c r="G4" s="37" t="s">
        <v>77</v>
      </c>
      <c r="H4" s="37" t="s">
        <v>78</v>
      </c>
      <c r="I4" s="38" t="s">
        <v>23</v>
      </c>
      <c r="J4" s="38" t="s">
        <v>24</v>
      </c>
      <c r="K4" s="38" t="s">
        <v>79</v>
      </c>
    </row>
    <row r="5" spans="1:11" ht="18.75" thickTop="1" thickBot="1" x14ac:dyDescent="0.3">
      <c r="A5" s="21"/>
      <c r="B5" s="91"/>
      <c r="C5" s="91"/>
      <c r="D5" s="91"/>
      <c r="E5" s="39" t="s">
        <v>80</v>
      </c>
      <c r="F5" s="40" t="s">
        <v>19</v>
      </c>
      <c r="G5" s="40" t="s">
        <v>81</v>
      </c>
      <c r="H5" s="40" t="s">
        <v>20</v>
      </c>
      <c r="I5" s="40" t="s">
        <v>21</v>
      </c>
      <c r="J5" s="41" t="s">
        <v>22</v>
      </c>
      <c r="K5" s="42">
        <v>44501</v>
      </c>
    </row>
    <row r="6" spans="1:11" s="23" customFormat="1" ht="17.25" customHeight="1" thickTop="1" thickBot="1" x14ac:dyDescent="0.3">
      <c r="A6" s="1"/>
      <c r="B6" s="92" t="s">
        <v>82</v>
      </c>
      <c r="C6" s="93"/>
      <c r="D6" s="94"/>
      <c r="E6" s="43">
        <v>4</v>
      </c>
      <c r="F6" s="44"/>
      <c r="G6" s="44"/>
      <c r="H6" s="44"/>
      <c r="I6" s="44"/>
      <c r="J6" s="45">
        <f>SUM(J7:J10)</f>
        <v>168477</v>
      </c>
      <c r="K6" s="45">
        <f t="shared" ref="K6" si="0">SUM(K7:K10)</f>
        <v>90000</v>
      </c>
    </row>
    <row r="7" spans="1:11" ht="16.5" thickTop="1" thickBot="1" x14ac:dyDescent="0.3">
      <c r="A7" s="19" t="s">
        <v>58</v>
      </c>
      <c r="B7" s="46">
        <v>1</v>
      </c>
      <c r="C7" s="47" t="s">
        <v>83</v>
      </c>
      <c r="D7" s="48" t="s">
        <v>6</v>
      </c>
      <c r="E7" s="49" t="s">
        <v>84</v>
      </c>
      <c r="F7" s="50" t="s">
        <v>5</v>
      </c>
      <c r="G7" s="51">
        <v>3.2</v>
      </c>
      <c r="H7" s="51">
        <v>2014</v>
      </c>
      <c r="I7" s="52">
        <v>41729</v>
      </c>
      <c r="J7" s="53">
        <v>60212</v>
      </c>
      <c r="K7" s="54">
        <v>35000</v>
      </c>
    </row>
    <row r="8" spans="1:11" ht="24" thickTop="1" thickBot="1" x14ac:dyDescent="0.3">
      <c r="A8" s="19" t="s">
        <v>47</v>
      </c>
      <c r="B8" s="46">
        <v>2</v>
      </c>
      <c r="C8" s="47" t="s">
        <v>85</v>
      </c>
      <c r="D8" s="48" t="s">
        <v>7</v>
      </c>
      <c r="E8" s="49" t="s">
        <v>86</v>
      </c>
      <c r="F8" s="55">
        <v>17</v>
      </c>
      <c r="G8" s="51">
        <v>2.4</v>
      </c>
      <c r="H8" s="51">
        <v>2010</v>
      </c>
      <c r="I8" s="52">
        <v>40392</v>
      </c>
      <c r="J8" s="53">
        <v>33280</v>
      </c>
      <c r="K8" s="54">
        <v>10000</v>
      </c>
    </row>
    <row r="9" spans="1:11" ht="24" thickTop="1" thickBot="1" x14ac:dyDescent="0.3">
      <c r="A9" s="19" t="s">
        <v>57</v>
      </c>
      <c r="B9" s="46">
        <v>3</v>
      </c>
      <c r="C9" s="47" t="s">
        <v>87</v>
      </c>
      <c r="D9" s="48" t="s">
        <v>8</v>
      </c>
      <c r="E9" s="49" t="s">
        <v>88</v>
      </c>
      <c r="F9" s="55">
        <v>29</v>
      </c>
      <c r="G9" s="51">
        <v>3.9</v>
      </c>
      <c r="H9" s="51">
        <v>2012</v>
      </c>
      <c r="I9" s="52">
        <v>41313</v>
      </c>
      <c r="J9" s="53">
        <v>39985</v>
      </c>
      <c r="K9" s="54">
        <v>20000</v>
      </c>
    </row>
    <row r="10" spans="1:11" ht="16.5" thickTop="1" thickBot="1" x14ac:dyDescent="0.3">
      <c r="A10" s="19" t="s">
        <v>60</v>
      </c>
      <c r="B10" s="46">
        <v>4</v>
      </c>
      <c r="C10" s="47" t="s">
        <v>85</v>
      </c>
      <c r="D10" s="48" t="s">
        <v>89</v>
      </c>
      <c r="E10" s="49" t="s">
        <v>2</v>
      </c>
      <c r="F10" s="55">
        <v>15</v>
      </c>
      <c r="G10" s="51">
        <v>2.5</v>
      </c>
      <c r="H10" s="51">
        <v>2016</v>
      </c>
      <c r="I10" s="52">
        <v>42781</v>
      </c>
      <c r="J10" s="53">
        <v>35000</v>
      </c>
      <c r="K10" s="54">
        <v>25000</v>
      </c>
    </row>
    <row r="11" spans="1:11" s="23" customFormat="1" ht="17.25" customHeight="1" thickTop="1" thickBot="1" x14ac:dyDescent="0.3">
      <c r="A11" s="1"/>
      <c r="B11" s="84" t="s">
        <v>90</v>
      </c>
      <c r="C11" s="85"/>
      <c r="D11" s="86"/>
      <c r="E11" s="56">
        <v>6</v>
      </c>
      <c r="F11" s="44"/>
      <c r="G11" s="44"/>
      <c r="H11" s="44"/>
      <c r="I11" s="44"/>
      <c r="J11" s="45">
        <f>SUM(J12:J17)</f>
        <v>294013</v>
      </c>
      <c r="K11" s="45">
        <f t="shared" ref="K11" si="1">SUM(K12:K17)</f>
        <v>163000</v>
      </c>
    </row>
    <row r="12" spans="1:11" ht="24" thickTop="1" thickBot="1" x14ac:dyDescent="0.3">
      <c r="A12" s="19" t="s">
        <v>46</v>
      </c>
      <c r="B12" s="46">
        <v>5</v>
      </c>
      <c r="C12" s="47" t="s">
        <v>91</v>
      </c>
      <c r="D12" s="48" t="s">
        <v>9</v>
      </c>
      <c r="E12" s="49" t="s">
        <v>92</v>
      </c>
      <c r="F12" s="55">
        <v>2</v>
      </c>
      <c r="G12" s="51">
        <v>7.3</v>
      </c>
      <c r="H12" s="51">
        <v>2010</v>
      </c>
      <c r="I12" s="52">
        <v>40451</v>
      </c>
      <c r="J12" s="53">
        <v>72963</v>
      </c>
      <c r="K12" s="54">
        <v>45000</v>
      </c>
    </row>
    <row r="13" spans="1:11" ht="24" thickTop="1" thickBot="1" x14ac:dyDescent="0.3">
      <c r="A13" s="19" t="s">
        <v>59</v>
      </c>
      <c r="B13" s="46">
        <v>6</v>
      </c>
      <c r="C13" s="47" t="s">
        <v>93</v>
      </c>
      <c r="D13" s="48" t="s">
        <v>10</v>
      </c>
      <c r="E13" s="49" t="s">
        <v>94</v>
      </c>
      <c r="F13" s="55">
        <v>2</v>
      </c>
      <c r="G13" s="51">
        <v>7.3</v>
      </c>
      <c r="H13" s="51">
        <v>2010</v>
      </c>
      <c r="I13" s="52">
        <v>40457</v>
      </c>
      <c r="J13" s="53">
        <v>74137</v>
      </c>
      <c r="K13" s="54">
        <v>48000</v>
      </c>
    </row>
    <row r="14" spans="1:11" ht="35.25" thickTop="1" thickBot="1" x14ac:dyDescent="0.3">
      <c r="A14" s="19" t="s">
        <v>61</v>
      </c>
      <c r="B14" s="46">
        <v>7</v>
      </c>
      <c r="C14" s="47" t="s">
        <v>95</v>
      </c>
      <c r="D14" s="48" t="s">
        <v>11</v>
      </c>
      <c r="E14" s="49" t="s">
        <v>96</v>
      </c>
      <c r="F14" s="55">
        <v>2</v>
      </c>
      <c r="G14" s="51">
        <v>7.3</v>
      </c>
      <c r="H14" s="51">
        <v>2011</v>
      </c>
      <c r="I14" s="52">
        <v>40651</v>
      </c>
      <c r="J14" s="53">
        <v>85300</v>
      </c>
      <c r="K14" s="54">
        <v>50000</v>
      </c>
    </row>
    <row r="15" spans="1:11" ht="24" thickTop="1" thickBot="1" x14ac:dyDescent="0.3">
      <c r="A15" s="19" t="s">
        <v>62</v>
      </c>
      <c r="B15" s="46">
        <v>8</v>
      </c>
      <c r="C15" s="47" t="s">
        <v>97</v>
      </c>
      <c r="D15" s="48" t="s">
        <v>12</v>
      </c>
      <c r="E15" s="49" t="s">
        <v>98</v>
      </c>
      <c r="F15" s="55">
        <v>6</v>
      </c>
      <c r="G15" s="51">
        <v>2.4</v>
      </c>
      <c r="H15" s="51">
        <v>2005</v>
      </c>
      <c r="I15" s="52">
        <v>38353</v>
      </c>
      <c r="J15" s="53">
        <v>19324</v>
      </c>
      <c r="K15" s="54">
        <v>3500</v>
      </c>
    </row>
    <row r="16" spans="1:11" ht="24" thickTop="1" thickBot="1" x14ac:dyDescent="0.3">
      <c r="A16" s="19" t="s">
        <v>63</v>
      </c>
      <c r="B16" s="46">
        <v>9</v>
      </c>
      <c r="C16" s="47" t="s">
        <v>97</v>
      </c>
      <c r="D16" s="48" t="s">
        <v>13</v>
      </c>
      <c r="E16" s="49" t="s">
        <v>26</v>
      </c>
      <c r="F16" s="55">
        <v>6</v>
      </c>
      <c r="G16" s="51">
        <v>2.4</v>
      </c>
      <c r="H16" s="51">
        <v>2005</v>
      </c>
      <c r="I16" s="52">
        <v>38353</v>
      </c>
      <c r="J16" s="53">
        <v>19324</v>
      </c>
      <c r="K16" s="54">
        <v>3500</v>
      </c>
    </row>
    <row r="17" spans="1:13" ht="24" thickTop="1" thickBot="1" x14ac:dyDescent="0.3">
      <c r="A17" s="19" t="s">
        <v>48</v>
      </c>
      <c r="B17" s="46">
        <v>10</v>
      </c>
      <c r="C17" s="47" t="s">
        <v>97</v>
      </c>
      <c r="D17" s="48" t="s">
        <v>14</v>
      </c>
      <c r="E17" s="49" t="s">
        <v>99</v>
      </c>
      <c r="F17" s="50">
        <v>5</v>
      </c>
      <c r="G17" s="51">
        <v>2.5</v>
      </c>
      <c r="H17" s="51">
        <v>2012</v>
      </c>
      <c r="I17" s="52">
        <v>41428</v>
      </c>
      <c r="J17" s="53">
        <v>22965</v>
      </c>
      <c r="K17" s="54">
        <v>13000</v>
      </c>
    </row>
    <row r="18" spans="1:13" s="23" customFormat="1" ht="17.25" customHeight="1" thickTop="1" thickBot="1" x14ac:dyDescent="0.3">
      <c r="A18" s="1"/>
      <c r="B18" s="84" t="s">
        <v>100</v>
      </c>
      <c r="C18" s="85"/>
      <c r="D18" s="86"/>
      <c r="E18" s="56">
        <v>9</v>
      </c>
      <c r="F18" s="44"/>
      <c r="G18" s="44"/>
      <c r="H18" s="44"/>
      <c r="I18" s="44"/>
      <c r="J18" s="45">
        <f>SUM(J19:J27)</f>
        <v>226932</v>
      </c>
      <c r="K18" s="45">
        <f t="shared" ref="K18" si="2">SUM(K19:K27)</f>
        <v>112000</v>
      </c>
    </row>
    <row r="19" spans="1:13" ht="25.5" thickTop="1" thickBot="1" x14ac:dyDescent="0.3">
      <c r="A19" s="17" t="s">
        <v>56</v>
      </c>
      <c r="B19" s="46">
        <v>11</v>
      </c>
      <c r="C19" s="47" t="s">
        <v>101</v>
      </c>
      <c r="D19" s="48" t="s">
        <v>102</v>
      </c>
      <c r="E19" s="51" t="s">
        <v>3</v>
      </c>
      <c r="F19" s="50">
        <v>5</v>
      </c>
      <c r="G19" s="51">
        <v>1.6</v>
      </c>
      <c r="H19" s="51">
        <v>2016</v>
      </c>
      <c r="I19" s="52">
        <v>42731</v>
      </c>
      <c r="J19" s="53">
        <v>16000</v>
      </c>
      <c r="K19" s="54">
        <v>8000</v>
      </c>
    </row>
    <row r="20" spans="1:13" ht="16.5" thickTop="1" thickBot="1" x14ac:dyDescent="0.3">
      <c r="A20" s="17" t="s">
        <v>53</v>
      </c>
      <c r="B20" s="46">
        <v>12</v>
      </c>
      <c r="C20" s="47" t="s">
        <v>101</v>
      </c>
      <c r="D20" s="48" t="s">
        <v>17</v>
      </c>
      <c r="E20" s="49" t="s">
        <v>1</v>
      </c>
      <c r="F20" s="50">
        <v>5</v>
      </c>
      <c r="G20" s="51">
        <v>1.6</v>
      </c>
      <c r="H20" s="51">
        <v>2013</v>
      </c>
      <c r="I20" s="52">
        <v>42212</v>
      </c>
      <c r="J20" s="53">
        <v>12500</v>
      </c>
      <c r="K20" s="54">
        <v>6000</v>
      </c>
      <c r="M20" s="23"/>
    </row>
    <row r="21" spans="1:13" ht="16.5" thickTop="1" thickBot="1" x14ac:dyDescent="0.3">
      <c r="A21" s="17" t="s">
        <v>52</v>
      </c>
      <c r="B21" s="46">
        <v>13</v>
      </c>
      <c r="C21" s="47" t="s">
        <v>101</v>
      </c>
      <c r="D21" s="48" t="s">
        <v>17</v>
      </c>
      <c r="E21" s="51" t="s">
        <v>0</v>
      </c>
      <c r="F21" s="50">
        <v>5</v>
      </c>
      <c r="G21" s="51">
        <v>1.6</v>
      </c>
      <c r="H21" s="51">
        <v>2013</v>
      </c>
      <c r="I21" s="52">
        <v>42212</v>
      </c>
      <c r="J21" s="53">
        <v>12500</v>
      </c>
      <c r="K21" s="54">
        <v>6000</v>
      </c>
      <c r="L21" s="23"/>
      <c r="M21" s="23"/>
    </row>
    <row r="22" spans="1:13" s="23" customFormat="1" ht="16.5" thickTop="1" thickBot="1" x14ac:dyDescent="0.3">
      <c r="A22" s="17"/>
      <c r="B22" s="46">
        <v>14</v>
      </c>
      <c r="C22" s="57" t="s">
        <v>101</v>
      </c>
      <c r="D22" s="58" t="s">
        <v>15</v>
      </c>
      <c r="E22" s="51" t="s">
        <v>68</v>
      </c>
      <c r="F22" s="50">
        <v>5</v>
      </c>
      <c r="G22" s="51">
        <v>2.5</v>
      </c>
      <c r="H22" s="51">
        <v>2012</v>
      </c>
      <c r="I22" s="52">
        <v>41389</v>
      </c>
      <c r="J22" s="53">
        <v>30400</v>
      </c>
      <c r="K22" s="54">
        <v>8000</v>
      </c>
    </row>
    <row r="23" spans="1:13" ht="25.5" thickTop="1" thickBot="1" x14ac:dyDescent="0.3">
      <c r="A23" s="17" t="s">
        <v>50</v>
      </c>
      <c r="B23" s="46">
        <v>15</v>
      </c>
      <c r="C23" s="47" t="s">
        <v>101</v>
      </c>
      <c r="D23" s="48" t="s">
        <v>15</v>
      </c>
      <c r="E23" s="51" t="s">
        <v>103</v>
      </c>
      <c r="F23" s="50">
        <v>5</v>
      </c>
      <c r="G23" s="51">
        <v>2.5</v>
      </c>
      <c r="H23" s="51">
        <v>2015</v>
      </c>
      <c r="I23" s="52">
        <v>42275</v>
      </c>
      <c r="J23" s="53">
        <v>30400</v>
      </c>
      <c r="K23" s="54">
        <v>16000</v>
      </c>
      <c r="L23" s="23"/>
      <c r="M23" s="23"/>
    </row>
    <row r="24" spans="1:13" ht="25.5" thickTop="1" thickBot="1" x14ac:dyDescent="0.3">
      <c r="A24" s="18" t="s">
        <v>49</v>
      </c>
      <c r="B24" s="46">
        <v>16</v>
      </c>
      <c r="C24" s="47" t="s">
        <v>101</v>
      </c>
      <c r="D24" s="48" t="s">
        <v>15</v>
      </c>
      <c r="E24" s="49" t="s">
        <v>16</v>
      </c>
      <c r="F24" s="50">
        <v>5</v>
      </c>
      <c r="G24" s="51">
        <v>2.5</v>
      </c>
      <c r="H24" s="51">
        <v>2012</v>
      </c>
      <c r="I24" s="52">
        <v>41389</v>
      </c>
      <c r="J24" s="53">
        <v>30400</v>
      </c>
      <c r="K24" s="54">
        <v>8000</v>
      </c>
      <c r="L24" s="23"/>
      <c r="M24" s="23"/>
    </row>
    <row r="25" spans="1:13" ht="25.5" thickTop="1" thickBot="1" x14ac:dyDescent="0.3">
      <c r="A25" s="17" t="s">
        <v>51</v>
      </c>
      <c r="B25" s="46">
        <v>17</v>
      </c>
      <c r="C25" s="47" t="s">
        <v>101</v>
      </c>
      <c r="D25" s="48" t="s">
        <v>15</v>
      </c>
      <c r="E25" s="51" t="s">
        <v>104</v>
      </c>
      <c r="F25" s="50">
        <v>5</v>
      </c>
      <c r="G25" s="51">
        <v>2.5</v>
      </c>
      <c r="H25" s="51">
        <v>2015</v>
      </c>
      <c r="I25" s="52">
        <v>42275</v>
      </c>
      <c r="J25" s="53">
        <v>30400</v>
      </c>
      <c r="K25" s="54">
        <v>16000</v>
      </c>
    </row>
    <row r="26" spans="1:13" ht="16.5" thickTop="1" thickBot="1" x14ac:dyDescent="0.3">
      <c r="A26" s="17" t="s">
        <v>54</v>
      </c>
      <c r="B26" s="46">
        <v>18</v>
      </c>
      <c r="C26" s="47" t="s">
        <v>101</v>
      </c>
      <c r="D26" s="48" t="s">
        <v>15</v>
      </c>
      <c r="E26" s="51" t="s">
        <v>105</v>
      </c>
      <c r="F26" s="50">
        <v>5</v>
      </c>
      <c r="G26" s="51">
        <v>2.5</v>
      </c>
      <c r="H26" s="51">
        <v>2015</v>
      </c>
      <c r="I26" s="52">
        <v>42275</v>
      </c>
      <c r="J26" s="53">
        <v>30400</v>
      </c>
      <c r="K26" s="54">
        <v>16000</v>
      </c>
    </row>
    <row r="27" spans="1:13" ht="25.5" thickTop="1" thickBot="1" x14ac:dyDescent="0.3">
      <c r="A27" s="17" t="s">
        <v>55</v>
      </c>
      <c r="B27" s="46">
        <v>19</v>
      </c>
      <c r="C27" s="47" t="s">
        <v>106</v>
      </c>
      <c r="D27" s="48" t="s">
        <v>18</v>
      </c>
      <c r="E27" s="51" t="s">
        <v>25</v>
      </c>
      <c r="F27" s="50">
        <v>5</v>
      </c>
      <c r="G27" s="51">
        <v>3</v>
      </c>
      <c r="H27" s="51">
        <v>2014</v>
      </c>
      <c r="I27" s="52">
        <v>42178</v>
      </c>
      <c r="J27" s="53">
        <v>33932</v>
      </c>
      <c r="K27" s="54">
        <v>28000</v>
      </c>
    </row>
    <row r="28" spans="1:13" ht="16.5" thickTop="1" thickBot="1" x14ac:dyDescent="0.3">
      <c r="A28" s="16"/>
      <c r="B28" s="87" t="s">
        <v>107</v>
      </c>
      <c r="C28" s="88"/>
      <c r="D28" s="88"/>
      <c r="E28" s="88"/>
      <c r="F28" s="88"/>
      <c r="G28" s="88"/>
      <c r="H28" s="89"/>
      <c r="I28" s="59"/>
      <c r="J28" s="60">
        <f t="shared" ref="J28" si="3">SUM(J6,J11,J18)</f>
        <v>689422</v>
      </c>
      <c r="K28" s="60">
        <f>SUM(K6,K11,K18)</f>
        <v>365000</v>
      </c>
    </row>
    <row r="29" spans="1:13" ht="15.75" thickTop="1" x14ac:dyDescent="0.25">
      <c r="A29" s="22"/>
      <c r="B29" s="23"/>
      <c r="C29" s="23"/>
    </row>
    <row r="30" spans="1:13" x14ac:dyDescent="0.25">
      <c r="A30" s="22"/>
    </row>
    <row r="31" spans="1:13" x14ac:dyDescent="0.25">
      <c r="A31" s="22"/>
    </row>
    <row r="32" spans="1:13" x14ac:dyDescent="0.25">
      <c r="A32" s="22"/>
    </row>
    <row r="33" spans="1:1" x14ac:dyDescent="0.25">
      <c r="A33" s="20"/>
    </row>
    <row r="34" spans="1:1" x14ac:dyDescent="0.25">
      <c r="A34" s="20"/>
    </row>
  </sheetData>
  <mergeCells count="7">
    <mergeCell ref="B18:D18"/>
    <mergeCell ref="B28:H28"/>
    <mergeCell ref="B4:B5"/>
    <mergeCell ref="C4:C5"/>
    <mergeCell ref="D4:D5"/>
    <mergeCell ref="B6:D6"/>
    <mergeCell ref="B11:D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Ком.Предложения</vt:lpstr>
      <vt:lpstr>Тех.задание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Ramishvili</dc:creator>
  <cp:lastModifiedBy>Nino Ramishvili</cp:lastModifiedBy>
  <cp:lastPrinted>2019-11-26T10:55:46Z</cp:lastPrinted>
  <dcterms:created xsi:type="dcterms:W3CDTF">2017-06-21T05:47:37Z</dcterms:created>
  <dcterms:modified xsi:type="dcterms:W3CDTF">2021-11-11T08:31:48Z</dcterms:modified>
</cp:coreProperties>
</file>