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6BA817-039E-4B50-9F11-C13FBA23C1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oof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2" i="1" l="1"/>
  <c r="F33" i="1" l="1"/>
  <c r="F32" i="1" l="1"/>
  <c r="F31" i="1"/>
  <c r="F30" i="1"/>
  <c r="F27" i="1"/>
  <c r="F25" i="1"/>
  <c r="F24" i="1"/>
  <c r="F23" i="1"/>
  <c r="F22" i="1"/>
  <c r="F28" i="1" s="1"/>
  <c r="F15" i="1"/>
  <c r="F14" i="1"/>
  <c r="F16" i="1"/>
  <c r="F13" i="1" l="1"/>
  <c r="F11" i="1" l="1"/>
  <c r="A29" i="1" l="1"/>
  <c r="F17" i="1"/>
  <c r="F20" i="1" s="1"/>
  <c r="F18" i="1" l="1"/>
  <c r="L35" i="1"/>
  <c r="J35" i="1" l="1"/>
  <c r="H35" i="1" l="1"/>
  <c r="M36" i="1" s="1"/>
  <c r="M35" i="1"/>
  <c r="M37" i="1" l="1"/>
  <c r="M38" i="1" s="1"/>
  <c r="M39" i="1" s="1"/>
  <c r="M40" i="1" s="1"/>
  <c r="M41" i="1" s="1"/>
  <c r="M42" i="1" l="1"/>
  <c r="M43" i="1" s="1"/>
</calcChain>
</file>

<file path=xl/sharedStrings.xml><?xml version="1.0" encoding="utf-8"?>
<sst xmlns="http://schemas.openxmlformats.org/spreadsheetml/2006/main" count="112" uniqueCount="73">
  <si>
    <t>Roofing works</t>
  </si>
  <si>
    <t>#</t>
  </si>
  <si>
    <t>სამუშაოთა დასახელება</t>
  </si>
  <si>
    <t>Description</t>
  </si>
  <si>
    <t>Material</t>
  </si>
  <si>
    <t>Salary</t>
  </si>
  <si>
    <t>Technique</t>
  </si>
  <si>
    <t>SUM</t>
  </si>
  <si>
    <t>ერთ.ფასი
unit price</t>
  </si>
  <si>
    <t>სულ
total</t>
  </si>
  <si>
    <t xml:space="preserve">4. სახურავი </t>
  </si>
  <si>
    <t>Roof</t>
  </si>
  <si>
    <t>შრომის დანახარჯი</t>
  </si>
  <si>
    <t>labor cost</t>
  </si>
  <si>
    <t>წებო ცემენტი</t>
  </si>
  <si>
    <t>Glue cement</t>
  </si>
  <si>
    <t>სხვა მასალა</t>
  </si>
  <si>
    <t>Other material</t>
  </si>
  <si>
    <t>ორი ფენა  ჰიდროიზოლაციის მოწყობა(პარაპეტის შიდა კედლებით)</t>
  </si>
  <si>
    <t>Arrangement of two layers of hydroinsulation (with inner walls of the parapet)</t>
  </si>
  <si>
    <t>შრომის დანახარჯები</t>
  </si>
  <si>
    <t>Labor costs</t>
  </si>
  <si>
    <t xml:space="preserve"> I ფენა უნიფლექსი</t>
  </si>
  <si>
    <t xml:space="preserve">  I layer Uniflex</t>
  </si>
  <si>
    <t xml:space="preserve"> II ფენა უნიფლექსი</t>
  </si>
  <si>
    <t xml:space="preserve">  II layer Uniflex</t>
  </si>
  <si>
    <t>ბითუმის მასტიკა ბენზინის ბაზაზე</t>
  </si>
  <si>
    <t>Primer</t>
  </si>
  <si>
    <t>საჰაეროების  მოწყობა</t>
  </si>
  <si>
    <t>Aerators</t>
  </si>
  <si>
    <t>გაზი</t>
  </si>
  <si>
    <t>Gas</t>
  </si>
  <si>
    <t>პარაპეტის ქუდის შეფუთვა დაფერილი თუნუქით სისქით 0,5 მმ.</t>
  </si>
  <si>
    <t>თუნუქი ფურცლოვანი  სისქით 0,5 მმ.</t>
  </si>
  <si>
    <t>Tin with a sheet thickness of 0.5 mm.</t>
  </si>
  <si>
    <t>ხის მასალა</t>
  </si>
  <si>
    <t>wood material</t>
  </si>
  <si>
    <t>ჯამი</t>
  </si>
  <si>
    <t xml:space="preserve">სატრანსპორტო ხარჯი </t>
  </si>
  <si>
    <t>Transport expencies</t>
  </si>
  <si>
    <t>ზედნადები ხარჯები</t>
  </si>
  <si>
    <t>Overhead costs</t>
  </si>
  <si>
    <t>გეგმიური დაგროვება</t>
  </si>
  <si>
    <t>Profit</t>
  </si>
  <si>
    <t>დღგ</t>
  </si>
  <si>
    <t>VAT</t>
  </si>
  <si>
    <t>TOTAL</t>
  </si>
  <si>
    <t>ორთქლიზოლაციის ფენის მოწყობა</t>
  </si>
  <si>
    <t xml:space="preserve">Arrangement of Vaporization layer </t>
  </si>
  <si>
    <t>აბ-2 კორპუსის სახურავის ჰიდროიზოლაცია</t>
  </si>
  <si>
    <t>Normative Resources</t>
  </si>
  <si>
    <t>Unit</t>
  </si>
  <si>
    <t>unit</t>
  </si>
  <si>
    <t>total</t>
  </si>
  <si>
    <r>
      <t>m</t>
    </r>
    <r>
      <rPr>
        <b/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</si>
  <si>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</si>
  <si>
    <r>
      <t>სახურავზე თბოიზოლაციის მოწყობა</t>
    </r>
    <r>
      <rPr>
        <b/>
        <sz val="11"/>
        <rFont val="Arial"/>
        <family val="2"/>
      </rPr>
      <t xml:space="preserve">  </t>
    </r>
    <r>
      <rPr>
        <b/>
        <sz val="11"/>
        <rFont val="Calibri Light"/>
        <family val="2"/>
        <scheme val="major"/>
      </rPr>
      <t>10 სმ</t>
    </r>
  </si>
  <si>
    <t>Arrangement of thermal insulation of the roof with 10 cm XPS</t>
  </si>
  <si>
    <t>XPS 5+5 სმ (მაღალი დაპრესვით მოწითალო)</t>
  </si>
  <si>
    <t>XPS 5 + 5 cm (with high pressure; reddish )</t>
  </si>
  <si>
    <t>kg</t>
  </si>
  <si>
    <t>სახურავზე მოჭიმვის მოწყობა ქვიშა-ცემენტის ხსნარით 100-150 მმ-ზე ქანობით</t>
  </si>
  <si>
    <t>Arranging the roof with sand-cement solution with a slope of 100-150 mm</t>
  </si>
  <si>
    <t>მავთულბადე 20X20</t>
  </si>
  <si>
    <t>Wire mesh 20X20</t>
  </si>
  <si>
    <t>gel</t>
  </si>
  <si>
    <t>piece</t>
  </si>
  <si>
    <t>NA</t>
  </si>
  <si>
    <t>m</t>
  </si>
  <si>
    <t>Sand-cement solution m150</t>
  </si>
  <si>
    <t>ქვიშა-ცემენტის ხსნარი მ150</t>
  </si>
  <si>
    <t>Wrapping the parapet  with painted tin thickness of 0.5 mm. (Korea)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</si>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</sst>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GEL]\ * #,##0.00_);_([$GEL]\ * \(#,##0.00\);_([$GEL]\ * &quot;-&quot;??_);_(@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u val="double"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u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b/>
      <u val="singleAccounting"/>
      <sz val="11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1"/>
      <color theme="1"/>
      <name val="Calibri Light"/>
      <family val="2"/>
      <scheme val="major"/>
    </font>
    <font>
      <b/>
      <sz val="11"/>
      <name val="Arial"/>
      <family val="2"/>
    </font>
    <font>
      <sz val="11"/>
      <name val="Calibri Light"/>
      <family val="2"/>
      <charset val="204"/>
      <scheme val="major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3" xfId="5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9" fontId="6" fillId="0" borderId="3" xfId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/>
    </xf>
    <xf numFmtId="0" fontId="13" fillId="0" borderId="12" xfId="2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 vertical="center"/>
    </xf>
    <xf numFmtId="2" fontId="4" fillId="0" borderId="3" xfId="2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4" fillId="0" borderId="0" xfId="0" applyNumberFormat="1" applyFont="1"/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3" xfId="4" applyNumberFormat="1" applyFont="1" applyFill="1" applyBorder="1" applyAlignment="1">
      <alignment horizontal="center" vertical="center"/>
    </xf>
    <xf numFmtId="164" fontId="6" fillId="0" borderId="3" xfId="4" applyNumberFormat="1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5" xfId="2" applyNumberFormat="1" applyFont="1" applyFill="1" applyBorder="1" applyAlignment="1">
      <alignment horizontal="center" vertical="center"/>
    </xf>
    <xf numFmtId="164" fontId="6" fillId="0" borderId="3" xfId="4" applyNumberFormat="1" applyFont="1" applyBorder="1" applyAlignment="1">
      <alignment horizontal="center" vertical="center" wrapText="1"/>
    </xf>
  </cellXfs>
  <cellStyles count="6">
    <cellStyle name="Comma 17" xfId="4" xr:uid="{00000000-0005-0000-0000-000000000000}"/>
    <cellStyle name="Normal" xfId="0" builtinId="0"/>
    <cellStyle name="Normal_gare wyalsadfenigagarini 10" xfId="5" xr:uid="{00000000-0005-0000-0000-000002000000}"/>
    <cellStyle name="Normal_gare wyalsadfenigagarini 2_SMSH2008-IIkv ." xfId="2" xr:uid="{00000000-0005-0000-0000-000003000000}"/>
    <cellStyle name="Percent" xfId="1" builtinId="5"/>
    <cellStyle name="Percent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62" zoomScaleNormal="85" workbookViewId="0">
      <selection activeCell="F19" sqref="F19"/>
    </sheetView>
  </sheetViews>
  <sheetFormatPr defaultColWidth="9.1796875" defaultRowHeight="14.5" x14ac:dyDescent="0.35"/>
  <cols>
    <col min="1" max="1" width="4.7265625" style="2" customWidth="1"/>
    <col min="2" max="2" width="43.26953125" style="2" customWidth="1"/>
    <col min="3" max="3" width="42.7265625" style="2" customWidth="1"/>
    <col min="4" max="4" width="14.54296875" style="2" customWidth="1"/>
    <col min="5" max="5" width="12.54296875" style="41" customWidth="1"/>
    <col min="6" max="6" width="13.26953125" style="2" customWidth="1"/>
    <col min="7" max="7" width="15.7265625" style="30" customWidth="1"/>
    <col min="8" max="8" width="18.54296875" style="30" customWidth="1"/>
    <col min="9" max="9" width="15.7265625" style="30" customWidth="1"/>
    <col min="10" max="10" width="16.26953125" style="30" bestFit="1" customWidth="1"/>
    <col min="11" max="12" width="15.7265625" style="30" customWidth="1"/>
    <col min="13" max="13" width="20.81640625" style="31" customWidth="1"/>
    <col min="14" max="14" width="12.54296875" style="2" bestFit="1" customWidth="1"/>
    <col min="15" max="16384" width="9.1796875" style="2"/>
  </cols>
  <sheetData>
    <row r="1" spans="1:13" ht="15.5" x14ac:dyDescent="0.3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15.5" x14ac:dyDescent="0.3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</row>
    <row r="3" spans="1:13" ht="16" x14ac:dyDescent="0.35">
      <c r="A3" s="4"/>
      <c r="B3" s="5"/>
      <c r="C3" s="5"/>
      <c r="D3" s="6"/>
      <c r="E3" s="36"/>
      <c r="F3" s="5"/>
      <c r="G3" s="7"/>
      <c r="H3" s="7"/>
      <c r="I3" s="7"/>
      <c r="J3" s="7"/>
      <c r="K3" s="3"/>
      <c r="L3" s="8"/>
      <c r="M3" s="9"/>
    </row>
    <row r="4" spans="1:13" ht="14.5" customHeight="1" x14ac:dyDescent="0.35">
      <c r="A4" s="50" t="s">
        <v>1</v>
      </c>
      <c r="B4" s="53" t="s">
        <v>2</v>
      </c>
      <c r="C4" s="53" t="s">
        <v>3</v>
      </c>
      <c r="D4" s="58" t="s">
        <v>50</v>
      </c>
      <c r="E4" s="59"/>
      <c r="F4" s="60"/>
      <c r="G4" s="56" t="s">
        <v>4</v>
      </c>
      <c r="H4" s="56"/>
      <c r="I4" s="56" t="s">
        <v>5</v>
      </c>
      <c r="J4" s="56"/>
      <c r="K4" s="57" t="s">
        <v>6</v>
      </c>
      <c r="L4" s="57"/>
      <c r="M4" s="56" t="s">
        <v>7</v>
      </c>
    </row>
    <row r="5" spans="1:13" x14ac:dyDescent="0.35">
      <c r="A5" s="51"/>
      <c r="B5" s="54"/>
      <c r="C5" s="54"/>
      <c r="D5" s="61"/>
      <c r="E5" s="62"/>
      <c r="F5" s="63"/>
      <c r="G5" s="56"/>
      <c r="H5" s="56"/>
      <c r="I5" s="56"/>
      <c r="J5" s="56"/>
      <c r="K5" s="57"/>
      <c r="L5" s="57"/>
      <c r="M5" s="56"/>
    </row>
    <row r="6" spans="1:13" ht="14.5" customHeight="1" x14ac:dyDescent="0.35">
      <c r="A6" s="51"/>
      <c r="B6" s="54"/>
      <c r="C6" s="54"/>
      <c r="D6" s="64" t="s">
        <v>51</v>
      </c>
      <c r="E6" s="66" t="s">
        <v>52</v>
      </c>
      <c r="F6" s="64" t="s">
        <v>53</v>
      </c>
      <c r="G6" s="68" t="s">
        <v>8</v>
      </c>
      <c r="H6" s="68" t="s">
        <v>9</v>
      </c>
      <c r="I6" s="68" t="s">
        <v>8</v>
      </c>
      <c r="J6" s="68" t="s">
        <v>9</v>
      </c>
      <c r="K6" s="68" t="s">
        <v>8</v>
      </c>
      <c r="L6" s="68" t="s">
        <v>9</v>
      </c>
      <c r="M6" s="56"/>
    </row>
    <row r="7" spans="1:13" x14ac:dyDescent="0.35">
      <c r="A7" s="52"/>
      <c r="B7" s="55"/>
      <c r="C7" s="55"/>
      <c r="D7" s="65"/>
      <c r="E7" s="67"/>
      <c r="F7" s="65"/>
      <c r="G7" s="68"/>
      <c r="H7" s="68"/>
      <c r="I7" s="68"/>
      <c r="J7" s="68"/>
      <c r="K7" s="68"/>
      <c r="L7" s="68"/>
      <c r="M7" s="56"/>
    </row>
    <row r="8" spans="1:13" x14ac:dyDescent="0.35">
      <c r="A8" s="10"/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x14ac:dyDescent="0.35">
      <c r="A9" s="11"/>
      <c r="B9" s="10" t="s">
        <v>10</v>
      </c>
      <c r="C9" s="10" t="s">
        <v>11</v>
      </c>
      <c r="D9" s="34"/>
      <c r="E9" s="37"/>
      <c r="F9" s="35"/>
      <c r="G9" s="13"/>
      <c r="H9" s="14"/>
      <c r="I9" s="14"/>
      <c r="J9" s="14"/>
      <c r="K9" s="14"/>
      <c r="L9" s="14"/>
      <c r="M9" s="14"/>
    </row>
    <row r="10" spans="1:13" ht="29" x14ac:dyDescent="0.35">
      <c r="A10" s="10">
        <v>3</v>
      </c>
      <c r="B10" s="15" t="s">
        <v>56</v>
      </c>
      <c r="C10" s="15" t="s">
        <v>57</v>
      </c>
      <c r="D10" s="46" t="s">
        <v>54</v>
      </c>
      <c r="E10" s="32"/>
      <c r="F10" s="32">
        <v>652</v>
      </c>
      <c r="G10" s="42"/>
      <c r="H10" s="33"/>
      <c r="I10" s="42"/>
      <c r="J10" s="33"/>
      <c r="K10" s="42"/>
      <c r="L10" s="33"/>
      <c r="M10" s="33"/>
    </row>
    <row r="11" spans="1:13" ht="16.5" x14ac:dyDescent="0.35">
      <c r="A11" s="12"/>
      <c r="B11" s="17" t="s">
        <v>12</v>
      </c>
      <c r="C11" s="17" t="s">
        <v>13</v>
      </c>
      <c r="D11" s="47" t="s">
        <v>55</v>
      </c>
      <c r="E11" s="45">
        <v>1</v>
      </c>
      <c r="F11" s="45">
        <f>F10</f>
        <v>652</v>
      </c>
      <c r="G11" s="33"/>
      <c r="H11" s="33"/>
      <c r="I11" s="33"/>
      <c r="J11" s="33"/>
      <c r="K11" s="33"/>
      <c r="L11" s="33"/>
      <c r="M11" s="33"/>
    </row>
    <row r="12" spans="1:13" ht="24" customHeight="1" x14ac:dyDescent="0.35">
      <c r="A12" s="12"/>
      <c r="B12" s="43" t="s">
        <v>47</v>
      </c>
      <c r="C12" s="43" t="s">
        <v>48</v>
      </c>
      <c r="D12" s="47" t="s">
        <v>55</v>
      </c>
      <c r="E12" s="45">
        <v>1.05</v>
      </c>
      <c r="F12" s="45">
        <f>F10*E12</f>
        <v>684.6</v>
      </c>
      <c r="G12" s="33"/>
      <c r="H12" s="33"/>
      <c r="I12" s="33"/>
      <c r="J12" s="33"/>
      <c r="K12" s="33"/>
      <c r="L12" s="33"/>
      <c r="M12" s="33"/>
    </row>
    <row r="13" spans="1:13" ht="16.5" x14ac:dyDescent="0.35">
      <c r="A13" s="12"/>
      <c r="B13" s="43" t="s">
        <v>58</v>
      </c>
      <c r="C13" s="43" t="s">
        <v>59</v>
      </c>
      <c r="D13" s="47" t="s">
        <v>55</v>
      </c>
      <c r="E13" s="45">
        <v>1.05</v>
      </c>
      <c r="F13" s="45">
        <f>F10*E13</f>
        <v>684.6</v>
      </c>
      <c r="G13" s="33"/>
      <c r="H13" s="33"/>
      <c r="I13" s="33"/>
      <c r="J13" s="33"/>
      <c r="K13" s="33"/>
      <c r="L13" s="33"/>
      <c r="M13" s="33"/>
    </row>
    <row r="14" spans="1:13" ht="24.75" customHeight="1" x14ac:dyDescent="0.35">
      <c r="A14" s="12"/>
      <c r="B14" s="17" t="s">
        <v>14</v>
      </c>
      <c r="C14" s="17" t="s">
        <v>15</v>
      </c>
      <c r="D14" s="47" t="s">
        <v>60</v>
      </c>
      <c r="E14" s="45">
        <v>2</v>
      </c>
      <c r="F14" s="45">
        <f>F10*E14</f>
        <v>1304</v>
      </c>
      <c r="G14" s="33"/>
      <c r="H14" s="33"/>
      <c r="I14" s="33"/>
      <c r="J14" s="33"/>
      <c r="K14" s="33"/>
      <c r="L14" s="33"/>
      <c r="M14" s="33"/>
    </row>
    <row r="15" spans="1:13" ht="24" customHeight="1" x14ac:dyDescent="0.35">
      <c r="A15" s="12"/>
      <c r="B15" s="43" t="s">
        <v>63</v>
      </c>
      <c r="C15" s="43" t="s">
        <v>64</v>
      </c>
      <c r="D15" s="47" t="s">
        <v>55</v>
      </c>
      <c r="E15" s="45">
        <v>1.02</v>
      </c>
      <c r="F15" s="45">
        <f>F10*E15</f>
        <v>665.04</v>
      </c>
      <c r="G15" s="33"/>
      <c r="H15" s="33"/>
      <c r="I15" s="33"/>
      <c r="J15" s="33"/>
      <c r="K15" s="33"/>
      <c r="L15" s="33"/>
      <c r="M15" s="33"/>
    </row>
    <row r="16" spans="1:13" ht="24" customHeight="1" x14ac:dyDescent="0.35">
      <c r="A16" s="12"/>
      <c r="B16" s="17" t="s">
        <v>16</v>
      </c>
      <c r="C16" s="17" t="s">
        <v>17</v>
      </c>
      <c r="D16" s="44" t="s">
        <v>65</v>
      </c>
      <c r="E16" s="45">
        <v>1</v>
      </c>
      <c r="F16" s="45">
        <f>F10*E16</f>
        <v>652</v>
      </c>
      <c r="G16" s="33"/>
      <c r="H16" s="33"/>
      <c r="I16" s="33"/>
      <c r="J16" s="33"/>
      <c r="K16" s="33"/>
      <c r="L16" s="33"/>
      <c r="M16" s="33"/>
    </row>
    <row r="17" spans="1:14" ht="29" x14ac:dyDescent="0.35">
      <c r="A17" s="10">
        <v>4</v>
      </c>
      <c r="B17" s="15" t="s">
        <v>61</v>
      </c>
      <c r="C17" s="15" t="s">
        <v>62</v>
      </c>
      <c r="D17" s="46" t="s">
        <v>54</v>
      </c>
      <c r="E17" s="32"/>
      <c r="F17" s="32">
        <f>F10</f>
        <v>652</v>
      </c>
      <c r="G17" s="42"/>
      <c r="H17" s="33"/>
      <c r="I17" s="42"/>
      <c r="J17" s="33"/>
      <c r="K17" s="42"/>
      <c r="L17" s="33"/>
      <c r="M17" s="33"/>
      <c r="N17" s="30"/>
    </row>
    <row r="18" spans="1:14" ht="23.25" customHeight="1" x14ac:dyDescent="0.35">
      <c r="A18" s="12"/>
      <c r="B18" s="17" t="s">
        <v>12</v>
      </c>
      <c r="C18" s="17" t="s">
        <v>13</v>
      </c>
      <c r="D18" s="47" t="s">
        <v>55</v>
      </c>
      <c r="E18" s="45">
        <v>1</v>
      </c>
      <c r="F18" s="45">
        <f>F17*E18</f>
        <v>652</v>
      </c>
      <c r="G18" s="33"/>
      <c r="H18" s="33"/>
      <c r="I18" s="33"/>
      <c r="J18" s="33"/>
      <c r="K18" s="33"/>
      <c r="L18" s="33"/>
      <c r="M18" s="33"/>
    </row>
    <row r="19" spans="1:14" ht="24.75" customHeight="1" x14ac:dyDescent="0.35">
      <c r="A19" s="12"/>
      <c r="B19" s="17" t="s">
        <v>70</v>
      </c>
      <c r="C19" s="17" t="s">
        <v>69</v>
      </c>
      <c r="D19" s="47" t="s">
        <v>72</v>
      </c>
      <c r="E19" s="45">
        <v>0.15</v>
      </c>
      <c r="F19" s="32">
        <f>F17*E19</f>
        <v>97.8</v>
      </c>
      <c r="G19" s="33"/>
      <c r="H19" s="33"/>
      <c r="I19" s="33"/>
      <c r="J19" s="33"/>
      <c r="K19" s="33"/>
      <c r="L19" s="33"/>
      <c r="M19" s="33"/>
    </row>
    <row r="20" spans="1:14" ht="24.75" customHeight="1" x14ac:dyDescent="0.35">
      <c r="A20" s="12"/>
      <c r="B20" s="17" t="s">
        <v>16</v>
      </c>
      <c r="C20" s="17" t="s">
        <v>17</v>
      </c>
      <c r="D20" s="44" t="s">
        <v>65</v>
      </c>
      <c r="E20" s="45">
        <v>1</v>
      </c>
      <c r="F20" s="45">
        <f>F17*E20</f>
        <v>652</v>
      </c>
      <c r="G20" s="33"/>
      <c r="H20" s="33"/>
      <c r="I20" s="33"/>
      <c r="J20" s="33"/>
      <c r="K20" s="33"/>
      <c r="L20" s="33"/>
      <c r="M20" s="33"/>
      <c r="N20" s="30"/>
    </row>
    <row r="21" spans="1:14" ht="29" x14ac:dyDescent="0.35">
      <c r="A21" s="10">
        <v>5</v>
      </c>
      <c r="B21" s="15" t="s">
        <v>18</v>
      </c>
      <c r="C21" s="15" t="s">
        <v>19</v>
      </c>
      <c r="D21" s="46" t="s">
        <v>54</v>
      </c>
      <c r="E21" s="32"/>
      <c r="F21" s="32">
        <v>741</v>
      </c>
      <c r="G21" s="42"/>
      <c r="H21" s="33"/>
      <c r="I21" s="42"/>
      <c r="J21" s="33"/>
      <c r="K21" s="42"/>
      <c r="L21" s="33"/>
      <c r="M21" s="33"/>
    </row>
    <row r="22" spans="1:14" ht="23.25" customHeight="1" x14ac:dyDescent="0.35">
      <c r="A22" s="20"/>
      <c r="B22" s="18" t="s">
        <v>20</v>
      </c>
      <c r="C22" s="18" t="s">
        <v>21</v>
      </c>
      <c r="D22" s="47" t="s">
        <v>55</v>
      </c>
      <c r="E22" s="45">
        <v>1</v>
      </c>
      <c r="F22" s="45">
        <f>F21*E22</f>
        <v>741</v>
      </c>
      <c r="G22" s="33"/>
      <c r="H22" s="33"/>
      <c r="I22" s="33"/>
      <c r="J22" s="33"/>
      <c r="K22" s="33"/>
      <c r="L22" s="33"/>
      <c r="M22" s="33"/>
    </row>
    <row r="23" spans="1:14" ht="16.5" x14ac:dyDescent="0.35">
      <c r="A23" s="20"/>
      <c r="B23" s="18" t="s">
        <v>22</v>
      </c>
      <c r="C23" s="18" t="s">
        <v>23</v>
      </c>
      <c r="D23" s="47" t="s">
        <v>55</v>
      </c>
      <c r="E23" s="45">
        <v>1.18</v>
      </c>
      <c r="F23" s="45">
        <f>F21*E23</f>
        <v>874.38</v>
      </c>
      <c r="G23" s="33"/>
      <c r="H23" s="33"/>
      <c r="I23" s="33"/>
      <c r="J23" s="33"/>
      <c r="K23" s="33"/>
      <c r="L23" s="33"/>
      <c r="M23" s="33"/>
    </row>
    <row r="24" spans="1:14" ht="16.5" x14ac:dyDescent="0.35">
      <c r="A24" s="20"/>
      <c r="B24" s="18" t="s">
        <v>24</v>
      </c>
      <c r="C24" s="18" t="s">
        <v>25</v>
      </c>
      <c r="D24" s="47" t="s">
        <v>55</v>
      </c>
      <c r="E24" s="45">
        <v>1.18</v>
      </c>
      <c r="F24" s="45">
        <f>F21*E24</f>
        <v>874.38</v>
      </c>
      <c r="G24" s="33"/>
      <c r="H24" s="33"/>
      <c r="I24" s="33"/>
      <c r="J24" s="33"/>
      <c r="K24" s="33"/>
      <c r="L24" s="33"/>
      <c r="M24" s="33"/>
    </row>
    <row r="25" spans="1:14" ht="23.25" customHeight="1" x14ac:dyDescent="0.35">
      <c r="A25" s="20"/>
      <c r="B25" s="18" t="s">
        <v>26</v>
      </c>
      <c r="C25" s="18" t="s">
        <v>27</v>
      </c>
      <c r="D25" s="47" t="s">
        <v>60</v>
      </c>
      <c r="E25" s="45">
        <v>0.4</v>
      </c>
      <c r="F25" s="45">
        <f>F21*E25</f>
        <v>296.40000000000003</v>
      </c>
      <c r="G25" s="33"/>
      <c r="H25" s="33"/>
      <c r="I25" s="33"/>
      <c r="J25" s="33"/>
      <c r="K25" s="33"/>
      <c r="L25" s="33"/>
      <c r="M25" s="33"/>
    </row>
    <row r="26" spans="1:14" ht="23.25" customHeight="1" x14ac:dyDescent="0.35">
      <c r="A26" s="20"/>
      <c r="B26" s="18" t="s">
        <v>28</v>
      </c>
      <c r="C26" s="18" t="s">
        <v>29</v>
      </c>
      <c r="D26" s="44" t="s">
        <v>66</v>
      </c>
      <c r="E26" s="45" t="s">
        <v>67</v>
      </c>
      <c r="F26" s="45">
        <v>12</v>
      </c>
      <c r="G26" s="33"/>
      <c r="H26" s="33"/>
      <c r="I26" s="33"/>
      <c r="J26" s="33"/>
      <c r="K26" s="33"/>
      <c r="L26" s="33"/>
      <c r="M26" s="33"/>
    </row>
    <row r="27" spans="1:14" ht="23.25" customHeight="1" x14ac:dyDescent="0.35">
      <c r="A27" s="20"/>
      <c r="B27" s="18" t="s">
        <v>30</v>
      </c>
      <c r="C27" s="18" t="s">
        <v>31</v>
      </c>
      <c r="D27" s="47" t="s">
        <v>55</v>
      </c>
      <c r="E27" s="45">
        <v>2</v>
      </c>
      <c r="F27" s="45">
        <f>F21*E27</f>
        <v>1482</v>
      </c>
      <c r="G27" s="33"/>
      <c r="H27" s="33"/>
      <c r="I27" s="33"/>
      <c r="J27" s="33"/>
      <c r="K27" s="33"/>
      <c r="L27" s="33"/>
      <c r="M27" s="33"/>
    </row>
    <row r="28" spans="1:14" ht="24.75" customHeight="1" x14ac:dyDescent="0.35">
      <c r="A28" s="12"/>
      <c r="B28" s="17" t="s">
        <v>16</v>
      </c>
      <c r="C28" s="17" t="s">
        <v>17</v>
      </c>
      <c r="D28" s="44" t="s">
        <v>65</v>
      </c>
      <c r="E28" s="45">
        <v>1</v>
      </c>
      <c r="F28" s="45">
        <f>F22*E28</f>
        <v>741</v>
      </c>
      <c r="G28" s="33"/>
      <c r="H28" s="33"/>
      <c r="I28" s="33"/>
      <c r="J28" s="33"/>
      <c r="K28" s="33"/>
      <c r="L28" s="33"/>
      <c r="M28" s="33"/>
      <c r="N28" s="30"/>
    </row>
    <row r="29" spans="1:14" ht="39" customHeight="1" x14ac:dyDescent="0.35">
      <c r="A29" s="10">
        <f>A21+1</f>
        <v>6</v>
      </c>
      <c r="B29" s="15" t="s">
        <v>32</v>
      </c>
      <c r="C29" s="15" t="s">
        <v>71</v>
      </c>
      <c r="D29" s="47" t="s">
        <v>68</v>
      </c>
      <c r="E29" s="32"/>
      <c r="F29" s="32">
        <v>193</v>
      </c>
      <c r="G29" s="33"/>
      <c r="H29" s="33"/>
      <c r="I29" s="33"/>
      <c r="J29" s="33"/>
      <c r="K29" s="33"/>
      <c r="L29" s="33"/>
      <c r="M29" s="33"/>
    </row>
    <row r="30" spans="1:14" ht="24.75" customHeight="1" x14ac:dyDescent="0.35">
      <c r="A30" s="12"/>
      <c r="B30" s="17" t="s">
        <v>20</v>
      </c>
      <c r="C30" s="17" t="s">
        <v>21</v>
      </c>
      <c r="D30" s="47" t="s">
        <v>68</v>
      </c>
      <c r="E30" s="45">
        <v>1</v>
      </c>
      <c r="F30" s="45">
        <f>F29*E30</f>
        <v>193</v>
      </c>
      <c r="G30" s="33"/>
      <c r="H30" s="33"/>
      <c r="I30" s="33"/>
      <c r="J30" s="33"/>
      <c r="K30" s="33"/>
      <c r="L30" s="33"/>
      <c r="M30" s="33"/>
    </row>
    <row r="31" spans="1:14" ht="24.75" customHeight="1" x14ac:dyDescent="0.35">
      <c r="A31" s="12"/>
      <c r="B31" s="17" t="s">
        <v>33</v>
      </c>
      <c r="C31" s="17" t="s">
        <v>34</v>
      </c>
      <c r="D31" s="47" t="s">
        <v>55</v>
      </c>
      <c r="E31" s="45">
        <v>1.45</v>
      </c>
      <c r="F31" s="45">
        <f>F29*E31</f>
        <v>279.84999999999997</v>
      </c>
      <c r="G31" s="33"/>
      <c r="H31" s="33"/>
      <c r="I31" s="33"/>
      <c r="J31" s="33"/>
      <c r="K31" s="33"/>
      <c r="L31" s="33"/>
      <c r="M31" s="33"/>
    </row>
    <row r="32" spans="1:14" ht="23.25" customHeight="1" x14ac:dyDescent="0.35">
      <c r="A32" s="12"/>
      <c r="B32" s="17" t="s">
        <v>35</v>
      </c>
      <c r="C32" s="17" t="s">
        <v>36</v>
      </c>
      <c r="D32" s="47" t="s">
        <v>55</v>
      </c>
      <c r="E32" s="45">
        <v>0.45</v>
      </c>
      <c r="F32" s="45">
        <f>F29*E32</f>
        <v>86.850000000000009</v>
      </c>
      <c r="G32" s="33"/>
      <c r="H32" s="33"/>
      <c r="I32" s="33"/>
      <c r="J32" s="33"/>
      <c r="K32" s="33"/>
      <c r="L32" s="33"/>
      <c r="M32" s="33"/>
    </row>
    <row r="33" spans="1:13" ht="25.5" customHeight="1" x14ac:dyDescent="0.35">
      <c r="A33" s="12"/>
      <c r="B33" s="17" t="s">
        <v>16</v>
      </c>
      <c r="C33" s="17" t="s">
        <v>17</v>
      </c>
      <c r="D33" s="44" t="s">
        <v>65</v>
      </c>
      <c r="E33" s="45">
        <v>1</v>
      </c>
      <c r="F33" s="45">
        <f>F29*E33</f>
        <v>193</v>
      </c>
      <c r="G33" s="33"/>
      <c r="H33" s="33"/>
      <c r="I33" s="33"/>
      <c r="J33" s="33"/>
      <c r="K33" s="33"/>
      <c r="L33" s="33"/>
      <c r="M33" s="33"/>
    </row>
    <row r="34" spans="1:13" x14ac:dyDescent="0.35">
      <c r="A34" s="12"/>
      <c r="B34" s="17"/>
      <c r="C34" s="17"/>
      <c r="D34" s="12"/>
      <c r="E34" s="19"/>
      <c r="F34" s="19"/>
      <c r="G34" s="14"/>
      <c r="H34" s="14"/>
      <c r="I34" s="14"/>
      <c r="J34" s="14"/>
      <c r="K34" s="14"/>
      <c r="L34" s="14"/>
      <c r="M34" s="14"/>
    </row>
    <row r="35" spans="1:13" s="21" customFormat="1" x14ac:dyDescent="0.35">
      <c r="A35" s="10"/>
      <c r="B35" s="15" t="s">
        <v>37</v>
      </c>
      <c r="C35" s="15" t="s">
        <v>7</v>
      </c>
      <c r="D35" s="10"/>
      <c r="E35" s="38"/>
      <c r="F35" s="10"/>
      <c r="G35" s="16"/>
      <c r="H35" s="16">
        <f>SUM(H9:H33)</f>
        <v>0</v>
      </c>
      <c r="I35" s="16"/>
      <c r="J35" s="16">
        <f>SUM(J9:J33)</f>
        <v>0</v>
      </c>
      <c r="K35" s="16"/>
      <c r="L35" s="16">
        <f>SUM(L9:L33)</f>
        <v>0</v>
      </c>
      <c r="M35" s="16">
        <f>SUM(M9:M33)</f>
        <v>0</v>
      </c>
    </row>
    <row r="36" spans="1:13" s="21" customFormat="1" x14ac:dyDescent="0.35">
      <c r="A36" s="22"/>
      <c r="B36" s="15" t="s">
        <v>38</v>
      </c>
      <c r="C36" s="15" t="s">
        <v>39</v>
      </c>
      <c r="D36" s="23"/>
      <c r="E36" s="39"/>
      <c r="F36" s="22"/>
      <c r="G36" s="24"/>
      <c r="H36" s="16"/>
      <c r="I36" s="24"/>
      <c r="J36" s="24"/>
      <c r="K36" s="25"/>
      <c r="L36" s="25"/>
      <c r="M36" s="25">
        <f>H35*D36</f>
        <v>0</v>
      </c>
    </row>
    <row r="37" spans="1:13" x14ac:dyDescent="0.35">
      <c r="A37" s="20"/>
      <c r="B37" s="15" t="s">
        <v>37</v>
      </c>
      <c r="C37" s="15" t="s">
        <v>7</v>
      </c>
      <c r="D37" s="22"/>
      <c r="E37" s="39"/>
      <c r="F37" s="22"/>
      <c r="G37" s="25"/>
      <c r="H37" s="25"/>
      <c r="I37" s="25"/>
      <c r="J37" s="25"/>
      <c r="K37" s="25"/>
      <c r="L37" s="25"/>
      <c r="M37" s="26">
        <f>M35+M36</f>
        <v>0</v>
      </c>
    </row>
    <row r="38" spans="1:13" s="21" customFormat="1" x14ac:dyDescent="0.35">
      <c r="A38" s="22"/>
      <c r="B38" s="27" t="s">
        <v>40</v>
      </c>
      <c r="C38" s="27" t="s">
        <v>41</v>
      </c>
      <c r="D38" s="28"/>
      <c r="E38" s="40"/>
      <c r="F38" s="22"/>
      <c r="G38" s="25"/>
      <c r="H38" s="25"/>
      <c r="I38" s="25"/>
      <c r="J38" s="25"/>
      <c r="K38" s="25"/>
      <c r="L38" s="25"/>
      <c r="M38" s="25">
        <f>M37*D38</f>
        <v>0</v>
      </c>
    </row>
    <row r="39" spans="1:13" x14ac:dyDescent="0.35">
      <c r="A39" s="20"/>
      <c r="B39" s="15" t="s">
        <v>37</v>
      </c>
      <c r="C39" s="15" t="s">
        <v>7</v>
      </c>
      <c r="D39" s="22"/>
      <c r="E39" s="39"/>
      <c r="F39" s="22"/>
      <c r="G39" s="25"/>
      <c r="H39" s="25"/>
      <c r="I39" s="25"/>
      <c r="J39" s="25"/>
      <c r="K39" s="25"/>
      <c r="L39" s="25"/>
      <c r="M39" s="26">
        <f>SUM(M37:M38)</f>
        <v>0</v>
      </c>
    </row>
    <row r="40" spans="1:13" s="21" customFormat="1" x14ac:dyDescent="0.35">
      <c r="A40" s="22"/>
      <c r="B40" s="27" t="s">
        <v>42</v>
      </c>
      <c r="C40" s="27" t="s">
        <v>43</v>
      </c>
      <c r="D40" s="23"/>
      <c r="E40" s="39"/>
      <c r="F40" s="22"/>
      <c r="G40" s="25"/>
      <c r="H40" s="25"/>
      <c r="I40" s="25"/>
      <c r="J40" s="25"/>
      <c r="K40" s="25"/>
      <c r="L40" s="25"/>
      <c r="M40" s="25">
        <f>M39*D40</f>
        <v>0</v>
      </c>
    </row>
    <row r="41" spans="1:13" x14ac:dyDescent="0.35">
      <c r="A41" s="20"/>
      <c r="B41" s="15" t="s">
        <v>37</v>
      </c>
      <c r="C41" s="15" t="s">
        <v>7</v>
      </c>
      <c r="F41" s="22"/>
      <c r="G41" s="25"/>
      <c r="H41" s="25"/>
      <c r="I41" s="25"/>
      <c r="J41" s="25"/>
      <c r="K41" s="25"/>
      <c r="L41" s="25"/>
      <c r="M41" s="26">
        <f>M39+M40</f>
        <v>0</v>
      </c>
    </row>
    <row r="42" spans="1:13" s="21" customFormat="1" x14ac:dyDescent="0.35">
      <c r="A42" s="22"/>
      <c r="B42" s="15" t="s">
        <v>44</v>
      </c>
      <c r="C42" s="15" t="s">
        <v>45</v>
      </c>
      <c r="D42" s="23">
        <v>0.18</v>
      </c>
      <c r="E42" s="39"/>
      <c r="F42" s="22"/>
      <c r="G42" s="24"/>
      <c r="H42" s="16"/>
      <c r="I42" s="24"/>
      <c r="J42" s="24"/>
      <c r="K42" s="25"/>
      <c r="L42" s="25"/>
      <c r="M42" s="16">
        <f>M41*D42</f>
        <v>0</v>
      </c>
    </row>
    <row r="43" spans="1:13" s="21" customFormat="1" x14ac:dyDescent="0.35">
      <c r="A43" s="22"/>
      <c r="B43" s="15" t="s">
        <v>37</v>
      </c>
      <c r="C43" s="15" t="s">
        <v>46</v>
      </c>
      <c r="D43" s="22"/>
      <c r="E43" s="39"/>
      <c r="F43" s="22"/>
      <c r="G43" s="24"/>
      <c r="H43" s="16"/>
      <c r="I43" s="24"/>
      <c r="J43" s="24"/>
      <c r="K43" s="25"/>
      <c r="L43" s="25"/>
      <c r="M43" s="29">
        <f>M41+M42</f>
        <v>0</v>
      </c>
    </row>
  </sheetData>
  <mergeCells count="19">
    <mergeCell ref="M4:M7"/>
    <mergeCell ref="G6:G7"/>
    <mergeCell ref="H6:H7"/>
    <mergeCell ref="I6:I7"/>
    <mergeCell ref="J6:J7"/>
    <mergeCell ref="K6:K7"/>
    <mergeCell ref="L6:L7"/>
    <mergeCell ref="A1:L1"/>
    <mergeCell ref="A2:L2"/>
    <mergeCell ref="A4:A7"/>
    <mergeCell ref="B4:B7"/>
    <mergeCell ref="C4:C7"/>
    <mergeCell ref="G4:H5"/>
    <mergeCell ref="I4:J5"/>
    <mergeCell ref="K4:L5"/>
    <mergeCell ref="D4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FAD24F9FCDE4CAA07BF9D87B71993" ma:contentTypeVersion="5" ma:contentTypeDescription="Create a new document." ma:contentTypeScope="" ma:versionID="fab5a8abd367f58103bc7bfb40c0ae1b">
  <xsd:schema xmlns:xsd="http://www.w3.org/2001/XMLSchema" xmlns:xs="http://www.w3.org/2001/XMLSchema" xmlns:p="http://schemas.microsoft.com/office/2006/metadata/properties" xmlns:ns3="06520139-3fe8-447f-a597-27523c9f651b" xmlns:ns4="9ba67cd5-969c-47f4-950c-440dd82b75c1" targetNamespace="http://schemas.microsoft.com/office/2006/metadata/properties" ma:root="true" ma:fieldsID="11c46c5bd94173944587b9cb7a05a4dc" ns3:_="" ns4:_="">
    <xsd:import namespace="06520139-3fe8-447f-a597-27523c9f651b"/>
    <xsd:import namespace="9ba67cd5-969c-47f4-950c-440dd82b75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20139-3fe8-447f-a597-27523c9f6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67cd5-969c-47f4-950c-440dd82b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6415A-7D24-4CBB-8D4F-96F4E0A10A63}">
  <ds:schemaRefs>
    <ds:schemaRef ds:uri="06520139-3fe8-447f-a597-27523c9f651b"/>
    <ds:schemaRef ds:uri="http://schemas.microsoft.com/office/2006/documentManagement/types"/>
    <ds:schemaRef ds:uri="http://schemas.microsoft.com/office/infopath/2007/PartnerControls"/>
    <ds:schemaRef ds:uri="http://purl.org/dc/dcmitype/"/>
    <ds:schemaRef ds:uri="9ba67cd5-969c-47f4-950c-440dd82b75c1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538F4F-0937-4C14-90E9-64C0DB3E8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20139-3fe8-447f-a597-27523c9f651b"/>
    <ds:schemaRef ds:uri="9ba67cd5-969c-47f4-950c-440dd82b7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5F43F-0E5C-4E8E-ABBB-6038E6FA8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Roofing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2022-05-05T09:26:19Z</dcterms:created>
  <dcterms:modified xsi:type="dcterms:W3CDTF">2023-02-24T13:54:50Z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0x0101009B0FAD24F9FCDE4CAA07BF9D87B71993</vt:lpwstr>
  </property>
</Properties>
</file>