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N11" i="2" l="1"/>
  <c r="T5" i="2" l="1"/>
  <c r="T6" i="2"/>
  <c r="T7" i="2"/>
  <c r="T8" i="2"/>
  <c r="Q11" i="2" l="1"/>
  <c r="U5" i="2" l="1"/>
  <c r="U6" i="2"/>
  <c r="U7" i="2"/>
  <c r="U8" i="2"/>
  <c r="R11" i="2" l="1"/>
  <c r="O11" i="2"/>
</calcChain>
</file>

<file path=xl/sharedStrings.xml><?xml version="1.0" encoding="utf-8"?>
<sst xmlns="http://schemas.openxmlformats.org/spreadsheetml/2006/main" count="142" uniqueCount="80">
  <si>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</si>
  <si>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</si>
  <si>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</si>
  <si>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</si>
  <si>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</si>
  <si>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</si>
  <si>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</si>
  <si>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</si>
  <si>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</si>
  <si>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</si>
  <si>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</si>
  <si>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</si>
  <si>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</si>
  <si>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</si>
  <si>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</si>
  <si>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</si>
  <si>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</si>
  <si>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</si>
  <si>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</si>
  <si>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</si>
  <si>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</si>
  <si>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</si>
  <si>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</si>
  <si>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</si>
  <si>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</si>
  <si>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</si>
  <si>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</si>
  <si>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</si>
  <si>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</si>
  <si>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</si>
  <si>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</si>
  <si>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</si>
  <si>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</si>
  <si>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</si>
  <si>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</si>
  <si>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</si>
  <si>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</si>
  <si>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</si>
  <si>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</si>
  <si>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</si>
  <si>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</si>
  <si>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</si>
  <si>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</si>
  <si>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</si>
  <si>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</si>
  <si>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</si>
  <si>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</si>
  <si>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</si>
  <si>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</si>
  <si>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</si>
  <si>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</si>
  <si>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</si>
  <si>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</si>
  <si>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</si>
  <si>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</si>
  <si>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</si>
  <si>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</si>
  <si>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</si>
  <si>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</si>
  <si>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</si>
  <si>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GWP_Capex_WS01</t>
  </si>
  <si>
    <t>GWP_Capex_COM01RST</t>
  </si>
  <si>
    <t>GWP-037993</t>
  </si>
  <si>
    <t>GWP_Capex_COM01RDT</t>
  </si>
  <si>
    <t>GWP-033356</t>
  </si>
  <si>
    <t>იალბუზის ქუჩა №18, ს.კ 01.17.13.043.010 წყალსადენი</t>
  </si>
  <si>
    <t>GWP-025930</t>
  </si>
  <si>
    <t>ისანი-სამგორი</t>
  </si>
  <si>
    <t>აჰმედ ჯავადის ქ. 4, ს.კ.01.17.14.003.048, ნათია მახარაშვილი, წყალი</t>
  </si>
  <si>
    <t>ტრასნშენი</t>
  </si>
  <si>
    <t>გლობალი</t>
  </si>
  <si>
    <t>გლობალ ქონსთრაქშენი 2022</t>
  </si>
  <si>
    <t>კორექტირებული ფასი, ლარი</t>
  </si>
  <si>
    <t>GWP-033866</t>
  </si>
  <si>
    <t>მამისაშვილის ქუჩა წყალარინება</t>
  </si>
  <si>
    <t xml:space="preserve">მახათას შესახვევი წყალსადენი </t>
  </si>
  <si>
    <t>GWP-038245</t>
  </si>
  <si>
    <t>რომან გვენცაძის 22 მიმდებარედ ს.კ.01.17.08.016.125, ბორის ხვედელიძე, წყალი</t>
  </si>
  <si>
    <t xml:space="preserve">GWP-028324 </t>
  </si>
  <si>
    <t>ბეღლეთის 61ა-61 ს.კ.01.17.02.006.114, ციური  ფირცხალაიშვილი, 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</si>
</sst>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/>
    <xf numFmtId="0" fontId="2" fillId="0" borderId="0" xfId="0" applyFont="1" applyAlignment="1">
      <alignment horizontal="center" vertical="center"/>
    </xf>
    <xf numFmtId="165" fontId="1" fillId="0" borderId="0" xfId="0" applyNumberFormat="1" applyFont="1" applyFill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2" applyFont="1" applyBorder="1" applyAlignment="1">
      <alignment wrapText="1"/>
    </xf>
    <xf numFmtId="0" fontId="1" fillId="0" borderId="4" xfId="0" applyFont="1" applyBorder="1" applyAlignment="1">
      <alignment wrapText="1"/>
    </xf>
    <xf numFmtId="10" fontId="1" fillId="0" borderId="4" xfId="5" applyNumberFormat="1" applyFont="1" applyBorder="1" applyAlignment="1">
      <alignment horizontal="right"/>
    </xf>
    <xf numFmtId="164" fontId="0" fillId="0" borderId="0" xfId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4" xfId="1" applyFont="1" applyFill="1" applyBorder="1" applyAlignment="1">
      <alignment horizontal="right"/>
    </xf>
  </cellXfs>
  <cellStyles count="6">
    <cellStyle name="Comma" xfId="1" builtinId="3"/>
    <cellStyle name="Comma 2" xfId="3"/>
    <cellStyle name="Normal" xfId="0" builtinId="0"/>
    <cellStyle name="Normal 2" xfId="2"/>
    <cellStyle name="Normal 3 2" xfId="4"/>
    <cellStyle name="Percent" xfId="5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G1" zoomScale="70" zoomScaleNormal="70" workbookViewId="0">
      <selection activeCell="K15" sqref="K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4.81640625" style="1" customWidth="1"/>
    <col min="5" max="5" width="58.453125" style="40" customWidth="1"/>
    <col min="6" max="6" width="15.54296875" style="1" bestFit="1" customWidth="1"/>
    <col min="7" max="7" width="16.36328125" style="1" bestFit="1" customWidth="1"/>
    <col min="8" max="9" width="24.81640625" style="1" customWidth="1"/>
    <col min="10" max="10" width="22.36328125" style="1" customWidth="1"/>
    <col min="11" max="11" width="26.26953125" style="1" customWidth="1"/>
    <col min="12" max="12" width="1.81640625" style="1" customWidth="1"/>
    <col min="13" max="14" width="21.81640625" style="1" customWidth="1"/>
    <col min="15" max="15" width="22.1796875" style="1" hidden="1" customWidth="1"/>
    <col min="16" max="16" width="1.90625" style="1" hidden="1" customWidth="1"/>
    <col min="17" max="18" width="22.1796875" style="1" hidden="1" customWidth="1"/>
    <col min="19" max="19" width="2.453125" style="1" hidden="1" customWidth="1"/>
    <col min="20" max="20" width="14.36328125" style="1" hidden="1" customWidth="1"/>
    <col min="21" max="21" width="13.26953125" style="1" hidden="1" customWidth="1"/>
    <col min="22" max="16384" width="9.1796875" style="1"/>
  </cols>
  <sheetData>
    <row r="1" spans="1:21" x14ac:dyDescent="0.45">
      <c r="A1" s="2" t="s">
        <v>0</v>
      </c>
      <c r="B1" s="2"/>
    </row>
    <row r="2" spans="1:21" ht="15.75" customHeight="1" thickBot="1" x14ac:dyDescent="0.5">
      <c r="A2" s="4" t="s">
        <v>6</v>
      </c>
      <c r="B2" s="4"/>
      <c r="C2" s="5"/>
      <c r="D2" s="5"/>
      <c r="E2" s="41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</row>
    <row r="3" spans="1:21" x14ac:dyDescent="0.45">
      <c r="M3" s="48"/>
      <c r="N3" s="48"/>
      <c r="O3" s="48"/>
      <c r="P3" s="35"/>
      <c r="Q3" s="47" t="s">
        <v>71</v>
      </c>
      <c r="R3" s="47"/>
    </row>
    <row r="4" spans="1:21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72</v>
      </c>
      <c r="O4" s="8" t="s">
        <v>41</v>
      </c>
      <c r="P4" s="36"/>
      <c r="Q4" s="8" t="s">
        <v>57</v>
      </c>
      <c r="R4" s="8" t="s">
        <v>41</v>
      </c>
      <c r="T4" s="38" t="s">
        <v>69</v>
      </c>
      <c r="U4" s="38" t="s">
        <v>70</v>
      </c>
    </row>
    <row r="5" spans="1:21" x14ac:dyDescent="0.45">
      <c r="B5" s="19">
        <v>1</v>
      </c>
      <c r="C5" s="20" t="s">
        <v>58</v>
      </c>
      <c r="D5" s="21" t="s">
        <v>73</v>
      </c>
      <c r="E5" s="42" t="s">
        <v>74</v>
      </c>
      <c r="F5" s="19" t="s">
        <v>59</v>
      </c>
      <c r="G5" s="22" t="s">
        <v>67</v>
      </c>
      <c r="H5" s="27">
        <v>949924.26198965427</v>
      </c>
      <c r="I5" s="23">
        <v>90</v>
      </c>
      <c r="J5" s="29">
        <v>45008</v>
      </c>
      <c r="K5" s="29">
        <v>45015</v>
      </c>
      <c r="L5" s="24"/>
      <c r="M5" s="46"/>
      <c r="N5" s="30"/>
      <c r="O5" s="25">
        <v>18</v>
      </c>
      <c r="P5" s="25"/>
      <c r="Q5" s="30"/>
      <c r="R5" s="39"/>
      <c r="T5" s="34">
        <f>N5-H5</f>
        <v>-949924.26198965427</v>
      </c>
      <c r="U5" s="34">
        <f>Q5-H5</f>
        <v>-949924.26198965427</v>
      </c>
    </row>
    <row r="6" spans="1:21" x14ac:dyDescent="0.45">
      <c r="B6" s="19">
        <v>2</v>
      </c>
      <c r="C6" s="20" t="s">
        <v>60</v>
      </c>
      <c r="D6" s="21" t="s">
        <v>66</v>
      </c>
      <c r="E6" s="43" t="s">
        <v>75</v>
      </c>
      <c r="F6" s="19" t="s">
        <v>7</v>
      </c>
      <c r="G6" s="22" t="s">
        <v>67</v>
      </c>
      <c r="H6" s="27">
        <v>88107.225711667765</v>
      </c>
      <c r="I6" s="23">
        <v>15</v>
      </c>
      <c r="J6" s="29">
        <v>45008</v>
      </c>
      <c r="K6" s="29">
        <v>45015</v>
      </c>
      <c r="L6" s="24"/>
      <c r="M6" s="30"/>
      <c r="N6" s="30"/>
      <c r="O6" s="25">
        <v>26</v>
      </c>
      <c r="P6" s="25"/>
      <c r="Q6" s="30"/>
      <c r="R6" s="39"/>
      <c r="T6" s="34">
        <f>N6-H6</f>
        <v>-88107.225711667765</v>
      </c>
      <c r="U6" s="34">
        <f>Q6-H6</f>
        <v>-88107.225711667765</v>
      </c>
    </row>
    <row r="7" spans="1:21" ht="32" x14ac:dyDescent="0.45">
      <c r="B7" s="19">
        <v>3</v>
      </c>
      <c r="C7" s="20" t="s">
        <v>61</v>
      </c>
      <c r="D7" s="21" t="s">
        <v>62</v>
      </c>
      <c r="E7" s="43" t="s">
        <v>68</v>
      </c>
      <c r="F7" s="19" t="s">
        <v>7</v>
      </c>
      <c r="G7" s="22" t="s">
        <v>67</v>
      </c>
      <c r="H7" s="27">
        <v>144250.54321636731</v>
      </c>
      <c r="I7" s="23">
        <v>20</v>
      </c>
      <c r="J7" s="29">
        <v>45008</v>
      </c>
      <c r="K7" s="29">
        <v>45015</v>
      </c>
      <c r="L7" s="24"/>
      <c r="M7" s="30"/>
      <c r="N7" s="30"/>
      <c r="O7" s="25">
        <v>18</v>
      </c>
      <c r="P7" s="25"/>
      <c r="Q7" s="30"/>
      <c r="R7" s="39"/>
      <c r="T7" s="34">
        <f>N7-H7</f>
        <v>-144250.54321636731</v>
      </c>
      <c r="U7" s="34">
        <f>Q7-H7</f>
        <v>-144250.54321636731</v>
      </c>
    </row>
    <row r="8" spans="1:21" x14ac:dyDescent="0.45">
      <c r="B8" s="19">
        <v>4</v>
      </c>
      <c r="C8" s="20" t="s">
        <v>63</v>
      </c>
      <c r="D8" s="21" t="s">
        <v>64</v>
      </c>
      <c r="E8" s="43" t="s">
        <v>65</v>
      </c>
      <c r="F8" s="19" t="s">
        <v>7</v>
      </c>
      <c r="G8" s="22" t="s">
        <v>67</v>
      </c>
      <c r="H8" s="27">
        <v>72586.180462316886</v>
      </c>
      <c r="I8" s="23">
        <v>15</v>
      </c>
      <c r="J8" s="29">
        <v>45008</v>
      </c>
      <c r="K8" s="29">
        <v>45015</v>
      </c>
      <c r="L8" s="24"/>
      <c r="M8" s="30"/>
      <c r="N8" s="30"/>
      <c r="O8" s="25">
        <v>18</v>
      </c>
      <c r="P8" s="25"/>
      <c r="Q8" s="30"/>
      <c r="R8" s="39"/>
      <c r="T8" s="34">
        <f>N8-H8</f>
        <v>-72586.180462316886</v>
      </c>
      <c r="U8" s="34">
        <f>Q8-H8</f>
        <v>-72586.180462316886</v>
      </c>
    </row>
    <row r="9" spans="1:21" ht="32" x14ac:dyDescent="0.45">
      <c r="B9" s="19">
        <v>5</v>
      </c>
      <c r="C9" s="20" t="s">
        <v>61</v>
      </c>
      <c r="D9" s="21" t="s">
        <v>76</v>
      </c>
      <c r="E9" s="43" t="s">
        <v>77</v>
      </c>
      <c r="F9" s="19" t="s">
        <v>7</v>
      </c>
      <c r="G9" s="22" t="s">
        <v>67</v>
      </c>
      <c r="H9" s="27">
        <v>151935.59874342068</v>
      </c>
      <c r="I9" s="23">
        <v>25</v>
      </c>
      <c r="J9" s="29">
        <v>45008</v>
      </c>
      <c r="K9" s="29">
        <v>45015</v>
      </c>
      <c r="L9" s="24"/>
      <c r="M9" s="30"/>
      <c r="N9" s="23"/>
      <c r="O9" s="25"/>
      <c r="P9" s="25"/>
      <c r="Q9" s="30"/>
      <c r="R9" s="39"/>
      <c r="T9" s="34"/>
      <c r="U9" s="34"/>
    </row>
    <row r="10" spans="1:21" ht="32" x14ac:dyDescent="0.45">
      <c r="B10" s="19">
        <v>6</v>
      </c>
      <c r="C10" s="20" t="s">
        <v>61</v>
      </c>
      <c r="D10" s="21" t="s">
        <v>78</v>
      </c>
      <c r="E10" s="43" t="s">
        <v>79</v>
      </c>
      <c r="F10" s="19" t="s">
        <v>59</v>
      </c>
      <c r="G10" s="22" t="s">
        <v>67</v>
      </c>
      <c r="H10" s="27">
        <v>220196.27889624104</v>
      </c>
      <c r="I10" s="23">
        <v>25</v>
      </c>
      <c r="J10" s="29">
        <v>45008</v>
      </c>
      <c r="K10" s="29">
        <v>45015</v>
      </c>
      <c r="L10" s="24"/>
      <c r="M10" s="30"/>
      <c r="N10" s="23"/>
      <c r="O10" s="25"/>
      <c r="P10" s="25"/>
      <c r="Q10" s="30"/>
      <c r="R10" s="39"/>
      <c r="T10" s="34"/>
      <c r="U10" s="34"/>
    </row>
    <row r="11" spans="1:21" ht="16.5" thickBot="1" x14ac:dyDescent="0.5">
      <c r="B11" s="18" t="s">
        <v>46</v>
      </c>
      <c r="C11" s="17"/>
      <c r="D11" s="17"/>
      <c r="E11" s="44"/>
      <c r="F11" s="17"/>
      <c r="G11" s="17"/>
      <c r="H11" s="31">
        <f>SUM(H5:H10)</f>
        <v>1627000.0890196678</v>
      </c>
      <c r="I11" s="26"/>
      <c r="J11" s="26"/>
      <c r="K11" s="28"/>
      <c r="L11" s="24"/>
      <c r="M11" s="49"/>
      <c r="N11" s="45">
        <f>(M11-(H9+H10))/(H10+H9)</f>
        <v>-1</v>
      </c>
      <c r="O11" s="33">
        <f>(M11-H11)/H11</f>
        <v>-1</v>
      </c>
      <c r="P11" s="37"/>
      <c r="Q11" s="32">
        <f>SUM(Q5:Q9)</f>
        <v>0</v>
      </c>
      <c r="R11" s="33">
        <f>(Q11-H11)/H11</f>
        <v>-1</v>
      </c>
    </row>
    <row r="12" spans="1:21" ht="16.5" thickTop="1" x14ac:dyDescent="0.45"/>
  </sheetData>
  <mergeCells count="2">
    <mergeCell ref="M3:O3"/>
    <mergeCell ref="Q3:R3"/>
  </mergeCells>
  <conditionalFormatting sqref="D6:D10">
    <cfRule type="duplicateValues" dxfId="4" priority="18"/>
  </conditionalFormatting>
  <conditionalFormatting sqref="D5">
    <cfRule type="duplicateValues" dxfId="3" priority="15"/>
  </conditionalFormatting>
  <conditionalFormatting sqref="D8">
    <cfRule type="duplicateValues" dxfId="2" priority="20"/>
  </conditionalFormatting>
  <conditionalFormatting sqref="D6">
    <cfRule type="duplicateValues" dxfId="1" priority="12"/>
  </conditionalFormatting>
  <conditionalFormatting sqref="D9">
    <cfRule type="duplicateValues" dxfId="0" priority="1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2023-03-22T20:13:29Z</dcterms:modified>
</cp:coreProperties>
</file>