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19B77B98-60F8-443A-B161-50F569EBC66B}" xr6:coauthVersionLast="36" xr6:coauthVersionMax="36" xr10:uidLastSave="{00000000-0000-0000-0000-000000000000}"/>
  <bookViews>
    <workbookView xWindow="-105" yWindow="-105" windowWidth="19425" windowHeight="10425" tabRatio="701" activeTab="1" xr2:uid="{00000000-000D-0000-FFFF-FFFF00000000}"/>
  </bookViews>
  <sheets>
    <sheet name="ნაკრები" sheetId="5" r:id="rId1"/>
    <sheet name=" სამშენებლო" sheetId="21" r:id="rId2"/>
    <sheet name="ელ. სამუშაოები სუსტი დენები " sheetId="14" r:id="rId3"/>
    <sheet name="სანტექნიკა" sheetId="19" r:id="rId4"/>
    <sheet name="ცივი ცხელი წყალი" sheetId="2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8" i="14" l="1"/>
  <c r="H68" i="14"/>
  <c r="F68" i="14"/>
  <c r="J67" i="14"/>
  <c r="H67" i="14"/>
  <c r="F67" i="14"/>
  <c r="K67" i="14" s="1"/>
  <c r="J66" i="14"/>
  <c r="H66" i="14"/>
  <c r="F66" i="14"/>
  <c r="J65" i="14"/>
  <c r="H65" i="14"/>
  <c r="F65" i="14"/>
  <c r="J63" i="14"/>
  <c r="H63" i="14"/>
  <c r="F63" i="14"/>
  <c r="J62" i="14"/>
  <c r="H62" i="14"/>
  <c r="F62" i="14"/>
  <c r="K62" i="14" s="1"/>
  <c r="J61" i="14"/>
  <c r="H61" i="14"/>
  <c r="F61" i="14"/>
  <c r="J60" i="14"/>
  <c r="H60" i="14"/>
  <c r="F60" i="14"/>
  <c r="J59" i="14"/>
  <c r="H59" i="14"/>
  <c r="F59" i="14"/>
  <c r="J58" i="14"/>
  <c r="H58" i="14"/>
  <c r="F58" i="14"/>
  <c r="J57" i="14"/>
  <c r="H57" i="14"/>
  <c r="F57" i="14"/>
  <c r="J56" i="14"/>
  <c r="H56" i="14"/>
  <c r="F56" i="14"/>
  <c r="J55" i="14"/>
  <c r="H55" i="14"/>
  <c r="F55" i="14"/>
  <c r="J53" i="14"/>
  <c r="H53" i="14"/>
  <c r="F53" i="14"/>
  <c r="J52" i="14"/>
  <c r="H52" i="14"/>
  <c r="F52" i="14"/>
  <c r="J51" i="14"/>
  <c r="K51" i="14" s="1"/>
  <c r="H51" i="14"/>
  <c r="F51" i="14"/>
  <c r="J49" i="14"/>
  <c r="H49" i="14"/>
  <c r="F49" i="14"/>
  <c r="J48" i="14"/>
  <c r="H48" i="14"/>
  <c r="F48" i="14"/>
  <c r="J47" i="14"/>
  <c r="H47" i="14"/>
  <c r="F47" i="14"/>
  <c r="J46" i="14"/>
  <c r="H46" i="14"/>
  <c r="F46" i="14"/>
  <c r="J45" i="14"/>
  <c r="H45" i="14"/>
  <c r="F45" i="14"/>
  <c r="J43" i="14"/>
  <c r="H43" i="14"/>
  <c r="F43" i="14"/>
  <c r="J42" i="14"/>
  <c r="H42" i="14"/>
  <c r="F42" i="14"/>
  <c r="J41" i="14"/>
  <c r="H41" i="14"/>
  <c r="F41" i="14"/>
  <c r="J40" i="14"/>
  <c r="H40" i="14"/>
  <c r="F40" i="14"/>
  <c r="J39" i="14"/>
  <c r="H39" i="14"/>
  <c r="F39" i="14"/>
  <c r="J38" i="14"/>
  <c r="H38" i="14"/>
  <c r="F38" i="14"/>
  <c r="J37" i="14"/>
  <c r="K37" i="14" s="1"/>
  <c r="H37" i="14"/>
  <c r="F37" i="14"/>
  <c r="J36" i="14"/>
  <c r="H36" i="14"/>
  <c r="F36" i="14"/>
  <c r="J35" i="14"/>
  <c r="H35" i="14"/>
  <c r="F35" i="14"/>
  <c r="J34" i="14"/>
  <c r="H34" i="14"/>
  <c r="F34" i="14"/>
  <c r="J33" i="14"/>
  <c r="H33" i="14"/>
  <c r="F33" i="14"/>
  <c r="J32" i="14"/>
  <c r="H32" i="14"/>
  <c r="F32" i="14"/>
  <c r="J31" i="14"/>
  <c r="H31" i="14"/>
  <c r="F31" i="14"/>
  <c r="J29" i="14"/>
  <c r="H29" i="14"/>
  <c r="F29" i="14"/>
  <c r="J28" i="14"/>
  <c r="H28" i="14"/>
  <c r="F28" i="14"/>
  <c r="J27" i="14"/>
  <c r="H27" i="14"/>
  <c r="F27" i="14"/>
  <c r="J26" i="14"/>
  <c r="H26" i="14"/>
  <c r="F26" i="14"/>
  <c r="J25" i="14"/>
  <c r="H25" i="14"/>
  <c r="F25" i="14"/>
  <c r="J24" i="14"/>
  <c r="K24" i="14" s="1"/>
  <c r="H24" i="14"/>
  <c r="F24" i="14"/>
  <c r="J23" i="14"/>
  <c r="H23" i="14"/>
  <c r="F23" i="14"/>
  <c r="J22" i="14"/>
  <c r="H22" i="14"/>
  <c r="F22" i="14"/>
  <c r="J21" i="14"/>
  <c r="H21" i="14"/>
  <c r="F21" i="14"/>
  <c r="J20" i="14"/>
  <c r="H20" i="14"/>
  <c r="F20" i="14"/>
  <c r="J19" i="14"/>
  <c r="H19" i="14"/>
  <c r="F19" i="14"/>
  <c r="J18" i="14"/>
  <c r="H18" i="14"/>
  <c r="F18" i="14"/>
  <c r="J16" i="14"/>
  <c r="H16" i="14"/>
  <c r="F16" i="14"/>
  <c r="J15" i="14"/>
  <c r="H15" i="14"/>
  <c r="F15" i="14"/>
  <c r="J14" i="14"/>
  <c r="H14" i="14"/>
  <c r="F14" i="14"/>
  <c r="J13" i="14"/>
  <c r="H13" i="14"/>
  <c r="F13" i="14"/>
  <c r="J12" i="14"/>
  <c r="H12" i="14"/>
  <c r="F12" i="14"/>
  <c r="K12" i="14" l="1"/>
  <c r="K16" i="14"/>
  <c r="K25" i="14"/>
  <c r="K59" i="14"/>
  <c r="K68" i="14"/>
  <c r="K29" i="14"/>
  <c r="K38" i="14"/>
  <c r="K42" i="14"/>
  <c r="K66" i="14"/>
  <c r="K31" i="14"/>
  <c r="K43" i="14"/>
  <c r="K18" i="14"/>
  <c r="K14" i="14"/>
  <c r="K40" i="14"/>
  <c r="K27" i="14"/>
  <c r="K13" i="14"/>
  <c r="K26" i="14"/>
  <c r="K39" i="14"/>
  <c r="K53" i="14"/>
  <c r="K22" i="14"/>
  <c r="K35" i="14"/>
  <c r="K48" i="14"/>
  <c r="K58" i="14"/>
  <c r="K63" i="14"/>
  <c r="K19" i="14"/>
  <c r="K23" i="14"/>
  <c r="K32" i="14"/>
  <c r="K36" i="14"/>
  <c r="K45" i="14"/>
  <c r="K49" i="14"/>
  <c r="K55" i="14"/>
  <c r="K15" i="14"/>
  <c r="K28" i="14"/>
  <c r="K41" i="14"/>
  <c r="K56" i="14"/>
  <c r="K20" i="14"/>
  <c r="K33" i="14"/>
  <c r="K46" i="14"/>
  <c r="K60" i="14"/>
  <c r="K65" i="14"/>
  <c r="K57" i="14"/>
  <c r="K52" i="14"/>
  <c r="K21" i="14"/>
  <c r="K34" i="14"/>
  <c r="K47" i="14"/>
  <c r="K61" i="14"/>
  <c r="J21" i="20" l="1"/>
  <c r="H21" i="20"/>
  <c r="F21" i="20"/>
  <c r="J20" i="20"/>
  <c r="H20" i="20"/>
  <c r="F20" i="20"/>
  <c r="J19" i="20"/>
  <c r="H19" i="20"/>
  <c r="F19" i="20"/>
  <c r="J18" i="20"/>
  <c r="H18" i="20"/>
  <c r="F18" i="20"/>
  <c r="K18" i="20" s="1"/>
  <c r="J17" i="20"/>
  <c r="H17" i="20"/>
  <c r="F17" i="20"/>
  <c r="J16" i="20"/>
  <c r="H16" i="20"/>
  <c r="F16" i="20"/>
  <c r="J15" i="20"/>
  <c r="H15" i="20"/>
  <c r="F15" i="20"/>
  <c r="J14" i="20"/>
  <c r="H14" i="20"/>
  <c r="F14" i="20"/>
  <c r="J13" i="20"/>
  <c r="H13" i="20"/>
  <c r="F13" i="20"/>
  <c r="J12" i="20"/>
  <c r="H12" i="20"/>
  <c r="F12" i="20"/>
  <c r="J22" i="19"/>
  <c r="H22" i="19"/>
  <c r="F22" i="19"/>
  <c r="J21" i="19"/>
  <c r="H21" i="19"/>
  <c r="F21" i="19"/>
  <c r="J20" i="19"/>
  <c r="H20" i="19"/>
  <c r="F20" i="19"/>
  <c r="K20" i="19" s="1"/>
  <c r="J19" i="19"/>
  <c r="H19" i="19"/>
  <c r="F19" i="19"/>
  <c r="J18" i="19"/>
  <c r="H18" i="19"/>
  <c r="F18" i="19"/>
  <c r="J17" i="19"/>
  <c r="H17" i="19"/>
  <c r="F17" i="19"/>
  <c r="K17" i="19" s="1"/>
  <c r="J16" i="19"/>
  <c r="H16" i="19"/>
  <c r="F16" i="19"/>
  <c r="K16" i="19" s="1"/>
  <c r="J15" i="19"/>
  <c r="H15" i="19"/>
  <c r="F15" i="19"/>
  <c r="J14" i="19"/>
  <c r="H14" i="19"/>
  <c r="K14" i="19" s="1"/>
  <c r="F14" i="19"/>
  <c r="J13" i="19"/>
  <c r="H13" i="19"/>
  <c r="F13" i="19"/>
  <c r="K13" i="19" s="1"/>
  <c r="J23" i="19" l="1"/>
  <c r="H23" i="19"/>
  <c r="K15" i="19"/>
  <c r="K18" i="19"/>
  <c r="K15" i="20"/>
  <c r="K19" i="20"/>
  <c r="J22" i="20"/>
  <c r="K12" i="20"/>
  <c r="K16" i="20"/>
  <c r="K20" i="20"/>
  <c r="H22" i="20"/>
  <c r="K14" i="20"/>
  <c r="F22" i="20"/>
  <c r="K13" i="20"/>
  <c r="K17" i="20"/>
  <c r="K21" i="20"/>
  <c r="K19" i="19"/>
  <c r="F23" i="19"/>
  <c r="K21" i="19"/>
  <c r="K22" i="19"/>
  <c r="J39" i="21"/>
  <c r="H39" i="21"/>
  <c r="F39" i="21"/>
  <c r="K39" i="21" s="1"/>
  <c r="J34" i="21" l="1"/>
  <c r="H34" i="21"/>
  <c r="F34" i="21"/>
  <c r="K34" i="21" l="1"/>
  <c r="J51" i="21"/>
  <c r="H51" i="21"/>
  <c r="F51" i="21"/>
  <c r="J49" i="21"/>
  <c r="H49" i="21"/>
  <c r="F49" i="21"/>
  <c r="K49" i="21" s="1"/>
  <c r="K51" i="21" l="1"/>
  <c r="J54" i="21"/>
  <c r="H54" i="21"/>
  <c r="F54" i="21"/>
  <c r="J43" i="21"/>
  <c r="H43" i="21"/>
  <c r="F43" i="21"/>
  <c r="J36" i="21"/>
  <c r="H36" i="21"/>
  <c r="F36" i="21"/>
  <c r="J35" i="21"/>
  <c r="H35" i="21"/>
  <c r="F35" i="21"/>
  <c r="J16" i="21"/>
  <c r="H16" i="21"/>
  <c r="F16" i="21"/>
  <c r="J13" i="21"/>
  <c r="H13" i="21"/>
  <c r="F13" i="21"/>
  <c r="K54" i="21" l="1"/>
  <c r="K43" i="21"/>
  <c r="K35" i="21"/>
  <c r="K36" i="21"/>
  <c r="K16" i="21"/>
  <c r="K13" i="21"/>
  <c r="H69" i="14"/>
  <c r="F69" i="14" l="1"/>
  <c r="J69" i="14"/>
  <c r="J61" i="21" l="1"/>
  <c r="H61" i="21"/>
  <c r="F61" i="21"/>
  <c r="J50" i="21"/>
  <c r="H50" i="21"/>
  <c r="F50" i="21"/>
  <c r="K50" i="21" l="1"/>
  <c r="K61" i="21"/>
  <c r="J40" i="21" l="1"/>
  <c r="H40" i="21"/>
  <c r="F40" i="21"/>
  <c r="J38" i="21"/>
  <c r="H38" i="21"/>
  <c r="F38" i="21"/>
  <c r="K38" i="21" l="1"/>
  <c r="K40" i="21"/>
  <c r="J15" i="21"/>
  <c r="H15" i="21"/>
  <c r="F15" i="21"/>
  <c r="K15" i="21" l="1"/>
  <c r="J58" i="21" l="1"/>
  <c r="H58" i="21"/>
  <c r="F58" i="21"/>
  <c r="J57" i="21"/>
  <c r="H57" i="21"/>
  <c r="F57" i="21"/>
  <c r="J56" i="21"/>
  <c r="H56" i="21"/>
  <c r="F56" i="21"/>
  <c r="J55" i="21"/>
  <c r="H55" i="21"/>
  <c r="F55" i="21"/>
  <c r="J44" i="21"/>
  <c r="H44" i="21"/>
  <c r="F44" i="21"/>
  <c r="J47" i="21"/>
  <c r="H47" i="21"/>
  <c r="F47" i="21"/>
  <c r="J46" i="21"/>
  <c r="H46" i="21"/>
  <c r="F46" i="21"/>
  <c r="J45" i="21"/>
  <c r="H45" i="21"/>
  <c r="F45" i="21"/>
  <c r="J42" i="21"/>
  <c r="H42" i="21"/>
  <c r="F42" i="21"/>
  <c r="J37" i="21"/>
  <c r="H37" i="21"/>
  <c r="F37" i="21"/>
  <c r="J33" i="21"/>
  <c r="H33" i="21"/>
  <c r="F33" i="21"/>
  <c r="J32" i="21"/>
  <c r="H32" i="21"/>
  <c r="F32" i="21"/>
  <c r="J31" i="21"/>
  <c r="H31" i="21"/>
  <c r="F31" i="21"/>
  <c r="J26" i="21"/>
  <c r="H26" i="21"/>
  <c r="F26" i="21"/>
  <c r="J25" i="21"/>
  <c r="H25" i="21"/>
  <c r="F25" i="21"/>
  <c r="J24" i="21"/>
  <c r="H24" i="21"/>
  <c r="F24" i="21"/>
  <c r="J23" i="21"/>
  <c r="H23" i="21"/>
  <c r="F23" i="21"/>
  <c r="J22" i="21"/>
  <c r="H22" i="21"/>
  <c r="F22" i="21"/>
  <c r="J27" i="21"/>
  <c r="H27" i="21"/>
  <c r="F27" i="21"/>
  <c r="J18" i="21"/>
  <c r="H18" i="21"/>
  <c r="F18" i="21"/>
  <c r="K55" i="21" l="1"/>
  <c r="K58" i="21"/>
  <c r="K57" i="21"/>
  <c r="K56" i="21"/>
  <c r="K46" i="21"/>
  <c r="K42" i="21"/>
  <c r="K47" i="21"/>
  <c r="K45" i="21"/>
  <c r="K44" i="21"/>
  <c r="K37" i="21"/>
  <c r="K33" i="21"/>
  <c r="K32" i="21"/>
  <c r="K31" i="21"/>
  <c r="K18" i="21"/>
  <c r="K25" i="21"/>
  <c r="K26" i="21"/>
  <c r="K24" i="21"/>
  <c r="K27" i="21"/>
  <c r="K23" i="21"/>
  <c r="K22" i="21"/>
  <c r="J29" i="21" l="1"/>
  <c r="H29" i="21"/>
  <c r="F29" i="21"/>
  <c r="J28" i="21"/>
  <c r="H28" i="21"/>
  <c r="F28" i="21"/>
  <c r="J21" i="21"/>
  <c r="H21" i="21"/>
  <c r="F21" i="21"/>
  <c r="J20" i="21"/>
  <c r="H20" i="21"/>
  <c r="F20" i="21"/>
  <c r="J19" i="21"/>
  <c r="H19" i="21"/>
  <c r="F19" i="21"/>
  <c r="J17" i="21"/>
  <c r="H17" i="21"/>
  <c r="F17" i="21"/>
  <c r="J14" i="21"/>
  <c r="H14" i="21"/>
  <c r="F14" i="21"/>
  <c r="J12" i="21"/>
  <c r="H12" i="21"/>
  <c r="F12" i="21"/>
  <c r="J11" i="21"/>
  <c r="H11" i="21"/>
  <c r="F11" i="21"/>
  <c r="K29" i="21" l="1"/>
  <c r="K11" i="21"/>
  <c r="K12" i="21"/>
  <c r="K19" i="21"/>
  <c r="K21" i="21"/>
  <c r="K28" i="21"/>
  <c r="K20" i="21"/>
  <c r="K17" i="21"/>
  <c r="K14" i="21"/>
  <c r="J59" i="21" l="1"/>
  <c r="H59" i="21"/>
  <c r="F59" i="21"/>
  <c r="J52" i="21"/>
  <c r="H52" i="21"/>
  <c r="F52" i="21"/>
  <c r="J62" i="21" l="1"/>
  <c r="K52" i="21"/>
  <c r="K59" i="21"/>
  <c r="H62" i="21"/>
  <c r="F62" i="21"/>
  <c r="K62" i="21" l="1"/>
  <c r="K63" i="21" l="1"/>
  <c r="K64" i="21" s="1"/>
  <c r="K65" i="21" s="1"/>
  <c r="K66" i="21" s="1"/>
  <c r="K67" i="21" l="1"/>
  <c r="K68" i="21" l="1"/>
  <c r="I5" i="21" l="1"/>
  <c r="D9" i="5"/>
  <c r="K22" i="20" l="1"/>
  <c r="K23" i="20" l="1"/>
  <c r="K24" i="20" s="1"/>
  <c r="K25" i="20" l="1"/>
  <c r="K26" i="20" s="1"/>
  <c r="K27" i="20" l="1"/>
  <c r="K28" i="20" s="1"/>
  <c r="H5" i="20" s="1"/>
  <c r="D12" i="5" l="1"/>
  <c r="K23" i="19"/>
  <c r="K24" i="19" l="1"/>
  <c r="K25" i="19" s="1"/>
  <c r="K26" i="19" l="1"/>
  <c r="K27" i="19" s="1"/>
  <c r="K28" i="19" l="1"/>
  <c r="K29" i="19" s="1"/>
  <c r="H5" i="19" s="1"/>
  <c r="D11" i="5" l="1"/>
  <c r="K70" i="14" l="1"/>
  <c r="K69" i="14" l="1"/>
  <c r="K71" i="14" s="1"/>
  <c r="K72" i="14" s="1"/>
  <c r="K73" i="14" s="1"/>
  <c r="K74" i="14" l="1"/>
  <c r="K75" i="14" s="1"/>
  <c r="H5" i="14" s="1"/>
  <c r="D10" i="5" l="1"/>
  <c r="D13" i="5" l="1"/>
</calcChain>
</file>

<file path=xl/sharedStrings.xml><?xml version="1.0" encoding="utf-8"?>
<sst xmlns="http://schemas.openxmlformats.org/spreadsheetml/2006/main" count="523" uniqueCount="191">
  <si>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</si>
  <si>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</si>
  <si>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</si>
  <si>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</si>
  <si>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</si>
  <si>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</si>
  <si>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</si>
  <si>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</si>
  <si>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</si>
  <si>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</si>
  <si>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</si>
  <si>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</si>
  <si>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</si>
  <si>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</si>
  <si>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</si>
  <si>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</si>
  <si>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</si>
  <si>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</si>
  <si>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</si>
  <si>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</si>
  <si>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</si>
  <si>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</si>
  <si>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</si>
  <si>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</si>
  <si>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 xml:space="preserve">საინსტ. გოფრ. მილი (D20მმ) </t>
  </si>
  <si>
    <t>საინსტ. გოფრ. მილი (D32მმ)</t>
  </si>
  <si>
    <t xml:space="preserve">გამანაწილებელი კოლოფი  </t>
  </si>
  <si>
    <t>კლემა ჩასარჭობი 3-ანი</t>
  </si>
  <si>
    <t>კლემა ჩასარჭობი 4-ანი</t>
  </si>
  <si>
    <t>კლემა ჩასარჭობი 5-ანი</t>
  </si>
  <si>
    <t>კაბელის შემკვრელი თეთრი</t>
  </si>
  <si>
    <t xml:space="preserve">შემკვრელის დამჭერი ბეტონის </t>
  </si>
  <si>
    <t>რკინის საკაბელო ხონჩა 300/50/1 (კომპლექტი)</t>
  </si>
  <si>
    <t>როზეტის ბუდე</t>
  </si>
  <si>
    <t>კომპლ.</t>
  </si>
  <si>
    <t>ავტომატური ამომრთველი 10ა 1 პოლუსა</t>
  </si>
  <si>
    <t>დიფერენც. გაჟონვის რელე 2 პოლუსა 25ა 30მა</t>
  </si>
  <si>
    <t>ფარის მაკომპლექტებლები</t>
  </si>
  <si>
    <t>როზეტი დამიწების კონტაქტით თეთრი</t>
  </si>
  <si>
    <t>1-იანი ჩამრთველი</t>
  </si>
  <si>
    <t>2-იანი გადამრთველი</t>
  </si>
  <si>
    <t>კაბელის ორგანაიზერი (JB01 Cable Management 1U )</t>
  </si>
  <si>
    <t>რეკის როზეტების გამანაწილებელი (LN-PRZ-EKO-1U6P)</t>
  </si>
  <si>
    <t>სამონტაჟო მასალა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</si>
  <si>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</si>
  <si>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</si>
  <si>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</si>
  <si>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სხვადასხვა სამუშაოები</t>
  </si>
  <si>
    <t>ჯამი</t>
  </si>
  <si>
    <t>ნაკრები</t>
  </si>
  <si>
    <t xml:space="preserve">კაბელი ორმაგი იზოლაციით NYM  3X1.5მმ2  </t>
  </si>
  <si>
    <t>კაბელი ორმაგი იზოლაციით NYM 3X2.5მმ2</t>
  </si>
  <si>
    <t>იატაკში სამონტაჟო კოლოფი (ევროპული მრგვალი) 3-ადგილიანი</t>
  </si>
  <si>
    <t>როზეტი ჰორიზონტალური 45/45 (იატაკის კოლოფში სამონტაჟო)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</si>
  <si>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</si>
  <si>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</si>
  <si>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</si>
  <si>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</si>
  <si>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</si>
  <si>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</si>
  <si>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</si>
  <si>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</si>
  <si>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</si>
  <si>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</si>
  <si>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</si>
  <si>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</si>
  <si>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</si>
  <si>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 xml:space="preserve">ზედნადები </t>
  </si>
  <si>
    <t xml:space="preserve">გეგმიური დაგროვება </t>
  </si>
  <si>
    <t>სულ სახარჯთაღრიცხვო ღირებულება</t>
  </si>
  <si>
    <t>სანტექნიკური სამუშაოები</t>
  </si>
  <si>
    <t>ცივი/ცხელი წყლის სამუშაოები</t>
  </si>
  <si>
    <t>სატენდერო  მოთხოვნა</t>
  </si>
  <si>
    <t>კომპ.</t>
  </si>
  <si>
    <t>დამხმარე და საინსტალაციო მასალები (მუხლები, სამკაპები, ხუფები, მილის სამაგრები და სხვა, სრული რაოდენობა თანდართული პროექტის შესაბამისად)</t>
  </si>
  <si>
    <t>იატაკში სამონტაჟო კოლოფი (ევროპული) 4-ადგილიანი</t>
  </si>
  <si>
    <t>ავტომატური ამომრთველი 25ა 3 პოლუსა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</si>
  <si>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</si>
  <si>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</si>
  <si>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</si>
  <si>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სანტექნიკური ნაწილი</t>
  </si>
  <si>
    <t>ცივი და ცხელი წყლის ნაწილი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</si>
  <si>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</si>
  <si>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</si>
  <si>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</si>
  <si>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</si>
  <si>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</si>
  <si>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</si>
  <si>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</si>
  <si>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</si>
  <si>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</si>
  <si>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შეკიდული ჭერის მოწყობა ნესტ-გამძლე თაბაშირ მუყაოს ფილით (0,5 იანი პროფილით)</t>
  </si>
  <si>
    <t>ქ/ც მოჭიმვის დემონტაჟი (კონსტრუქციამდე საჭიროებისამებრ)</t>
  </si>
  <si>
    <t>კედლები და ტიხრები (თაბშირმუყაო და ფურნიტურა KNAUF ის ფირმის)</t>
  </si>
  <si>
    <t>მდფ ის პლინტუსი (მაღალი ხარისხის, დამკვეთთან შეთანხმებით )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</si>
  <si>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</si>
  <si>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</si>
  <si>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თაბაშირ-მუყაოს ტიხრის დემონტაჟი</t>
  </si>
  <si>
    <t>ხელსაბანი სიფონით: JIKA</t>
  </si>
  <si>
    <t>20მმ-იანი კუთხის ვენტილი: GROHE</t>
  </si>
  <si>
    <t>უნიტაზის დრეკადი მილი</t>
  </si>
  <si>
    <t>შეკიდული ჭერის მოწყობა თაბაშირ მუყაოს ფილით (0,5 იანი პროფილით)</t>
  </si>
  <si>
    <t>თაბაშირ მუყაოს ჭერების დამუშავება და შეღებვა მაღალი ხარისხით, საღებავი ბერძნული Vitex Classic (დამკვეთთან შეთანხმებით)</t>
  </si>
  <si>
    <t xml:space="preserve">კედლების დამუშავება და მაღალი ხარისხით შეღებვა. საღებავი Caparoli Samtex 20 (თეთრი)  (დამკვეთთან შეთანხმებით) </t>
  </si>
  <si>
    <t xml:space="preserve">კედლიდან თაბაშირ-მუყაოს ფილის დემონტაჟი </t>
  </si>
  <si>
    <t>კარებების დემონტაჟი (მდფ, რკინი და სხვა.)</t>
  </si>
  <si>
    <t>შიდა ვიტრაჟების დემონტაჟი</t>
  </si>
  <si>
    <t>თაბაშირ მუყაოს შეკიდული ჭერის დემონტაჟი</t>
  </si>
  <si>
    <t>არსებული საკომუნიკაციო არხების დემონტაჟი</t>
  </si>
  <si>
    <t>კერამიკული ფილის დემონტაჟი (კედლები)</t>
  </si>
  <si>
    <t>უნიტაზის დემონტაჟი</t>
  </si>
  <si>
    <t>ხელსაბანის დემონტაჟი</t>
  </si>
  <si>
    <t>ამსტრონგის შეკიდული ჭერის დემონტაჟი</t>
  </si>
  <si>
    <t>არსებული სავენტილაციო არხების დემონტაჟი</t>
  </si>
  <si>
    <t xml:space="preserve">კედლების მოპირკეთება თაბაშირ-მუყაოს ფილით </t>
  </si>
  <si>
    <t xml:space="preserve">ტიხრის მოწყობა ნესტგამძლე თაბაშირ-მუყაოს ფილით, იზოლაციით </t>
  </si>
  <si>
    <t xml:space="preserve">ტიხრის მოწყობა თაბაშირ-მუყაოს ფილით, იზოლაციით </t>
  </si>
  <si>
    <t>იატაკზე მოჭიმვის მოწყობა ქვიშა ცემენტის ხსნარით 5-8 სანტიმეტრი</t>
  </si>
  <si>
    <t>თაბაშირ მუყაოს ტექნიკური ლუქების მოწყობა 50X50</t>
  </si>
  <si>
    <t>მილის ფიტინგები</t>
  </si>
  <si>
    <t xml:space="preserve">უნიტაზი სიფონით: JIKA </t>
  </si>
  <si>
    <t xml:space="preserve">სარკე (სადა დამკვეთან შეთახმებით) </t>
  </si>
  <si>
    <t>კაბელი ორმაგი იზოლაციით NYM 5X2.5მმ2</t>
  </si>
  <si>
    <t>საევაკუაციო გასასვლელის მაჩვენებელი აკუმულატორით (ექსიტი)</t>
  </si>
  <si>
    <t>წერტილოვანი ლედ სანათი 12ვტ</t>
  </si>
  <si>
    <t>ავტომატური ამომრთველი 50ა 3 პოლუსა</t>
  </si>
  <si>
    <t>ავტომატური ამომრთველი 16ა 1 პოლუსა</t>
  </si>
  <si>
    <t>კომპიუტერული ქსელი</t>
  </si>
  <si>
    <t xml:space="preserve">სამშენებლო სამუშაოები </t>
  </si>
  <si>
    <t>სატენდერო მოთხოვნა #2</t>
  </si>
  <si>
    <t>სატენდერო მოთხოვნა #3</t>
  </si>
  <si>
    <t>სატენდერო მოთხოვნა #4</t>
  </si>
  <si>
    <t>იატაკის საფარის დემონტაჟი (ლამინირებული იატაკი, კერამოგრანიტის ფილა და სხვა.)</t>
  </si>
  <si>
    <t>სანკვანძში კედლების მოპირკეთება კერამიკული ფილით  (ფილის ზომები და ფერი დამკვეთთან შეთანხმებით)</t>
  </si>
  <si>
    <t>შენობის  უკანა ან სახურავის ნაწილში სავენტალიციო დანადგარებისთვის მილკვადრატის კონსტრუქციის მოწყობა/ბალიშებით/შეღებვა</t>
  </si>
  <si>
    <t>არსებული მოწყობილობების დემონტაჟი</t>
  </si>
  <si>
    <t>არსებული მილების დემონტაჟი</t>
  </si>
  <si>
    <t>ცივი წყლის მილი  D20</t>
  </si>
  <si>
    <t xml:space="preserve"> ცივი და ცხელი წყლის მასალათა სპეციფიკაცია </t>
  </si>
  <si>
    <t>კანალიზაციის მასალათა სპეციფიკაცია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</si>
  <si>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</si>
  <si>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63ა 3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</si>
  <si>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</si>
  <si>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პაჩპანელი, 24 პორტი, CAT5 (KD-PP30-STP-C6-24P,)</t>
  </si>
  <si>
    <t>პაჩკორდი (Cat5, UTP  0.5m)</t>
  </si>
  <si>
    <t>კომპიუტერის  როზეტი 1-იანი (კედელში სამონტაჟო) cat-5</t>
  </si>
  <si>
    <t>კომპიუტერის  როზეტი 2-იანი (კედელში სამონტაჟო) cat-5</t>
  </si>
  <si>
    <t>კომპიუტერის  როზეტი 1-იანი (მაგიდებში სამონტაჟო) cat-5</t>
  </si>
  <si>
    <t>მ</t>
  </si>
  <si>
    <t xml:space="preserve">ობიექტის დასახელება: "ლიბერთი ბანკის" სც, ქ.თბილისი: ჭავჭავაძის გამზ. N74 </t>
  </si>
  <si>
    <r>
      <t xml:space="preserve">      ობიექტის დასახელება: "ლიბერთი",  ქ.თბილისი: ჭავჭავაძის გამზ. </t>
    </r>
    <r>
      <rPr>
        <b/>
        <sz val="9"/>
        <color theme="1"/>
        <rFont val="Sylfaen"/>
        <family val="1"/>
      </rPr>
      <t xml:space="preserve">N74 </t>
    </r>
  </si>
  <si>
    <r>
      <t xml:space="preserve">აგურის ბლოკის კედლის დაშლა (10-30 სმ) </t>
    </r>
    <r>
      <rPr>
        <b/>
        <sz val="8"/>
        <rFont val="Sylfaen"/>
        <family val="1"/>
      </rPr>
      <t/>
    </r>
  </si>
  <si>
    <t xml:space="preserve">თაბაშირ-მუყაოს რაფების  დემონტაჟი </t>
  </si>
  <si>
    <t>არსებული კოლონის გაჯის ჩამოყრა გაწმედვა ბეტონის  პირამდე (საჭიროებისამებრ)</t>
  </si>
  <si>
    <t>ორფრთიანი ალუმინის კარების  დემონტაჟი</t>
  </si>
  <si>
    <t xml:space="preserve">რაფების მოწყობა თაბაშირ-მუყაოს ფილით </t>
  </si>
  <si>
    <t>რაფების მოწყობა ლითონის მილ კვადრატებით (3X4)</t>
  </si>
  <si>
    <t>მილკვადრატის ფერმის მოწყობა ვიტრაჟის გასამაგრებლად (საჭიროებისამებრ)</t>
  </si>
  <si>
    <t xml:space="preserve">იატაკზე მოჭიმვა თვითსწორებადი ხსნარით </t>
  </si>
  <si>
    <t>ალუმინის კუთხოვანების და გადამყვანების მოწყობა (საჭიროებისამებრ)</t>
  </si>
  <si>
    <t>რიგელების შეფუთვა თაბაშირ მუყაოს ფილით (0,5 იანი პროფილით)</t>
  </si>
  <si>
    <t>მდფ - ის ქარხნული კარი თეთრი სადა ფერის, მაღალი ხარისხის საკეტით და სახელურით (დამკვეთთან შეთანხმებით) K1</t>
  </si>
  <si>
    <t>მდფ - ის ტექნიკური კარი თეთრი სადა ფერის, მაღალი ხარისხის საკეტით და სახელურით (დამკვეთთან შეთანხმებით) K2</t>
  </si>
  <si>
    <t>ლამინირებული რაფების მოწყობა თეთრი სადა.  (დამკვეთთან შეთანხმებით)</t>
  </si>
  <si>
    <t>ლიფტის ღიობის მოჩარჩოება ალუკა-ბონდით (ფერი დამკვეთან შეტახმებით)</t>
  </si>
  <si>
    <t>არსებული კოლონების დამუშავება სპეციალური შემკვრელი უფერო გლუვი ხსნარით Histolith</t>
  </si>
  <si>
    <t>Ø100 საკანალიზაციო მილი</t>
  </si>
  <si>
    <t>Ø50 საკანალიზაციო მილი</t>
  </si>
  <si>
    <t xml:space="preserve">ობიექტის დასახელება: "ლიბერთი" ქ.თბილისი: ჭავჭავაძის გამზ. N74 </t>
  </si>
  <si>
    <t>კედლის ტიპის ცხელი წყლის ელ. გამაცხელებელი 80L</t>
  </si>
  <si>
    <t>ცივი წყლის მილი  D25</t>
  </si>
  <si>
    <t>ცხელი წყლის მილი D20</t>
  </si>
  <si>
    <t>ცხელი წყლის მილი D25</t>
  </si>
  <si>
    <t>კაბელი ორმაგი იზოლაციით NYM 5X6.0მმ2</t>
  </si>
  <si>
    <t>კაბელი ორმაგი იზოლაციით NYM 5X16.0მმ2</t>
  </si>
  <si>
    <t>ავტომატური ამომრთველი 160ა 3 პოლუსა MCCB</t>
  </si>
  <si>
    <t>ავტომატური ამომრთველი 80ა 3 პოლუსა</t>
  </si>
  <si>
    <t>ავტომატური ამომრთველი 32ა 3 პოლუსა</t>
  </si>
  <si>
    <t>ავტომატური ამომრთველი 16ა 3 პოლუსა</t>
  </si>
  <si>
    <t>ავტომატური ამომრთველი 25ა 1 პოლუსა</t>
  </si>
  <si>
    <t>კარადა შ/მ ლითონის</t>
  </si>
  <si>
    <t>2-იანი ჩამრთველი</t>
  </si>
  <si>
    <t xml:space="preserve">რეკი, 19" 36 მოდული </t>
  </si>
  <si>
    <t>ამსტრონგის პანელური ლედ სანათი 60/60 მაქს. 40ვტ (მტვრისგან დამცავი მინით, სანათის სისქე არანაკლებ 2 სმ, 4000K)</t>
  </si>
  <si>
    <t xml:space="preserve">      ობიექტის დასახელება: "ლიბერთი", ქ.თბილისი: ჭავჭავაძის გამზ. N74 </t>
  </si>
  <si>
    <t>მაღალი ხარისხის კერამოგრანიტის დაგება 120X60  (მხოლოდ გრანიტს აწვდის დამკვეთი, დატვირთვა/ტრანსპორტირებას თბილისიდან: აეროპორტის დასახლებიდან ანხორციელებს შემსრულებელი)</t>
  </si>
  <si>
    <t xml:space="preserve">ვინილის იატაკის დაგება/დაწებება  (ვინილის ფილის ზომები და ფერი დამკვეთთან შეთანხმებით  მაღალი ხარისხის) </t>
  </si>
  <si>
    <t>კაბელი (მხოლოდ მონტაჟი დამკვეთი აწვდის მასალას)</t>
  </si>
  <si>
    <t xml:space="preserve">სანათები (მხოლოდ მონტაჟი სანათებს აწვდის დამკვეთი) </t>
  </si>
  <si>
    <r>
      <t>კომპიუტერული და სატელოფონო ქსელის კაბელი (CAT6)</t>
    </r>
    <r>
      <rPr>
        <b/>
        <sz val="9"/>
        <color theme="1"/>
        <rFont val="Calibri"/>
        <family val="2"/>
        <charset val="204"/>
        <scheme val="minor"/>
      </rPr>
      <t xml:space="preserve"> (მხოლოდ მონტაჟი ქსელის სადენი აწვდის დამკვეთი)</t>
    </r>
  </si>
  <si>
    <t>ამსტრონგის აკუსტიკური შეკიდული ჭერის მოწყობა ნესტგამძლე ფილებით  (მხოლოდ მონტაჟი მასალას აწვდის დამკვეთი)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</si>
</sst>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Sylfaen"/>
      <family val="1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cadMtavr"/>
    </font>
    <font>
      <sz val="9"/>
      <name val="AcadNusx"/>
    </font>
    <font>
      <b/>
      <sz val="9"/>
      <color indexed="8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b/>
      <sz val="8"/>
      <name val="Sylfaen"/>
      <family val="1"/>
    </font>
    <font>
      <sz val="9"/>
      <color rgb="FFFF000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247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justify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5" fillId="4" borderId="2" xfId="0" applyNumberFormat="1" applyFont="1" applyFill="1" applyBorder="1" applyAlignment="1" applyProtection="1">
      <alignment horizontal="center" vertical="center"/>
    </xf>
    <xf numFmtId="4" fontId="5" fillId="4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4" fontId="16" fillId="0" borderId="0" xfId="0" applyNumberFormat="1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4" fontId="7" fillId="4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2" fontId="19" fillId="0" borderId="0" xfId="0" applyNumberFormat="1" applyFont="1" applyAlignment="1" applyProtection="1">
      <alignment wrapText="1"/>
    </xf>
    <xf numFmtId="0" fontId="19" fillId="0" borderId="0" xfId="0" applyNumberFormat="1" applyFont="1" applyProtection="1"/>
    <xf numFmtId="0" fontId="19" fillId="2" borderId="0" xfId="0" applyFont="1" applyFill="1" applyAlignme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5" fillId="0" borderId="0" xfId="0" applyNumberFormat="1" applyFont="1" applyProtection="1"/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20" fillId="0" borderId="0" xfId="0" applyFont="1" applyAlignment="1"/>
    <xf numFmtId="2" fontId="5" fillId="2" borderId="2" xfId="0" applyNumberFormat="1" applyFont="1" applyFill="1" applyBorder="1" applyAlignment="1" applyProtection="1">
      <alignment vertical="center" wrapText="1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Protection="1"/>
    <xf numFmtId="0" fontId="21" fillId="5" borderId="8" xfId="0" applyFont="1" applyFill="1" applyBorder="1" applyAlignment="1" applyProtection="1">
      <alignment horizontal="center" vertical="center"/>
    </xf>
    <xf numFmtId="0" fontId="21" fillId="5" borderId="9" xfId="0" applyFont="1" applyFill="1" applyBorder="1" applyAlignment="1" applyProtection="1">
      <alignment horizontal="center" vertical="center"/>
    </xf>
    <xf numFmtId="0" fontId="21" fillId="5" borderId="10" xfId="0" applyFont="1" applyFill="1" applyBorder="1" applyAlignment="1" applyProtection="1">
      <alignment horizontal="center" vertical="center"/>
    </xf>
    <xf numFmtId="2" fontId="23" fillId="6" borderId="8" xfId="0" applyNumberFormat="1" applyFont="1" applyFill="1" applyBorder="1" applyAlignment="1" applyProtection="1">
      <alignment vertical="center" wrapText="1"/>
    </xf>
    <xf numFmtId="4" fontId="23" fillId="0" borderId="8" xfId="0" applyNumberFormat="1" applyFont="1" applyBorder="1" applyAlignment="1" applyProtection="1">
      <alignment horizontal="center" vertical="center"/>
      <protection locked="0"/>
    </xf>
    <xf numFmtId="4" fontId="23" fillId="0" borderId="8" xfId="0" applyNumberFormat="1" applyFont="1" applyBorder="1" applyAlignment="1" applyProtection="1">
      <alignment horizontal="center" vertical="center"/>
    </xf>
    <xf numFmtId="4" fontId="23" fillId="0" borderId="9" xfId="0" applyNumberFormat="1" applyFont="1" applyBorder="1" applyAlignment="1" applyProtection="1">
      <alignment horizontal="center" vertical="center"/>
    </xf>
    <xf numFmtId="0" fontId="23" fillId="5" borderId="8" xfId="0" applyFont="1" applyFill="1" applyBorder="1" applyAlignment="1" applyProtection="1">
      <alignment horizontal="center" vertical="center"/>
    </xf>
    <xf numFmtId="4" fontId="25" fillId="5" borderId="8" xfId="0" applyNumberFormat="1" applyFont="1" applyFill="1" applyBorder="1" applyAlignment="1" applyProtection="1">
      <alignment horizontal="center" vertical="center"/>
      <protection locked="0"/>
    </xf>
    <xf numFmtId="4" fontId="23" fillId="5" borderId="8" xfId="0" applyNumberFormat="1" applyFont="1" applyFill="1" applyBorder="1" applyAlignment="1" applyProtection="1">
      <alignment horizontal="center" vertical="center"/>
      <protection locked="0"/>
    </xf>
    <xf numFmtId="4" fontId="23" fillId="5" borderId="8" xfId="0" applyNumberFormat="1" applyFont="1" applyFill="1" applyBorder="1" applyAlignment="1" applyProtection="1">
      <alignment horizontal="center" vertical="center"/>
    </xf>
    <xf numFmtId="4" fontId="23" fillId="5" borderId="9" xfId="0" applyNumberFormat="1" applyFont="1" applyFill="1" applyBorder="1" applyAlignment="1" applyProtection="1">
      <alignment horizontal="center" vertical="center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4" fontId="26" fillId="0" borderId="3" xfId="0" applyNumberFormat="1" applyFont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</xf>
    <xf numFmtId="0" fontId="24" fillId="2" borderId="8" xfId="0" applyNumberFormat="1" applyFont="1" applyFill="1" applyBorder="1" applyAlignment="1" applyProtection="1">
      <alignment horizontal="center" vertical="center"/>
    </xf>
    <xf numFmtId="2" fontId="26" fillId="2" borderId="2" xfId="0" applyNumberFormat="1" applyFont="1" applyFill="1" applyBorder="1" applyAlignment="1" applyProtection="1">
      <alignment vertical="center" wrapText="1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Protection="1"/>
    <xf numFmtId="0" fontId="26" fillId="0" borderId="0" xfId="0" applyFont="1" applyAlignment="1" applyProtection="1">
      <alignment vertical="center"/>
    </xf>
    <xf numFmtId="0" fontId="26" fillId="0" borderId="2" xfId="14" applyFont="1" applyFill="1" applyBorder="1" applyAlignment="1">
      <alignment horizontal="center" vertical="center"/>
    </xf>
    <xf numFmtId="0" fontId="26" fillId="2" borderId="2" xfId="14" applyFont="1" applyFill="1" applyBorder="1" applyAlignment="1">
      <alignment horizontal="center" vertical="center"/>
    </xf>
    <xf numFmtId="2" fontId="29" fillId="0" borderId="0" xfId="0" applyNumberFormat="1" applyFont="1" applyAlignment="1" applyProtection="1">
      <alignment wrapText="1"/>
    </xf>
    <xf numFmtId="2" fontId="10" fillId="0" borderId="0" xfId="0" applyNumberFormat="1" applyFont="1" applyAlignment="1" applyProtection="1">
      <alignment wrapText="1"/>
    </xf>
    <xf numFmtId="0" fontId="26" fillId="2" borderId="2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wrapText="1"/>
    </xf>
    <xf numFmtId="0" fontId="31" fillId="0" borderId="0" xfId="0" applyFont="1" applyAlignment="1">
      <alignment wrapText="1"/>
    </xf>
    <xf numFmtId="4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 wrapText="1"/>
    </xf>
    <xf numFmtId="2" fontId="26" fillId="2" borderId="2" xfId="0" applyNumberFormat="1" applyFont="1" applyFill="1" applyBorder="1" applyAlignment="1" applyProtection="1">
      <alignment horizontal="left" vertical="center" wrapText="1"/>
    </xf>
    <xf numFmtId="2" fontId="26" fillId="2" borderId="2" xfId="0" applyNumberFormat="1" applyFont="1" applyFill="1" applyBorder="1" applyAlignment="1">
      <alignment wrapText="1"/>
    </xf>
    <xf numFmtId="2" fontId="32" fillId="2" borderId="2" xfId="0" applyNumberFormat="1" applyFont="1" applyFill="1" applyBorder="1" applyAlignment="1" applyProtection="1">
      <alignment vertical="center" wrapText="1"/>
    </xf>
    <xf numFmtId="0" fontId="26" fillId="2" borderId="2" xfId="0" applyFont="1" applyFill="1" applyBorder="1" applyAlignment="1" applyProtection="1">
      <alignment vertical="center" wrapText="1"/>
    </xf>
    <xf numFmtId="0" fontId="23" fillId="6" borderId="8" xfId="0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vertical="center" wrapText="1"/>
    </xf>
    <xf numFmtId="0" fontId="28" fillId="0" borderId="2" xfId="0" applyFont="1" applyFill="1" applyBorder="1" applyAlignment="1">
      <alignment horizontal="center" vertical="center"/>
    </xf>
    <xf numFmtId="0" fontId="26" fillId="0" borderId="2" xfId="7" applyFont="1" applyFill="1" applyBorder="1" applyAlignment="1">
      <alignment vertical="center"/>
    </xf>
    <xf numFmtId="0" fontId="26" fillId="0" borderId="2" xfId="7" applyFont="1" applyFill="1" applyBorder="1" applyAlignment="1">
      <alignment horizontal="center" vertical="center"/>
    </xf>
    <xf numFmtId="0" fontId="35" fillId="0" borderId="2" xfId="5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  <protection locked="0"/>
    </xf>
    <xf numFmtId="4" fontId="26" fillId="0" borderId="2" xfId="0" applyNumberFormat="1" applyFont="1" applyFill="1" applyBorder="1" applyAlignment="1" applyProtection="1">
      <alignment horizontal="center" vertical="center"/>
    </xf>
    <xf numFmtId="4" fontId="26" fillId="0" borderId="3" xfId="0" applyNumberFormat="1" applyFont="1" applyFill="1" applyBorder="1" applyAlignment="1" applyProtection="1">
      <alignment horizontal="center" vertical="center"/>
    </xf>
    <xf numFmtId="4" fontId="28" fillId="0" borderId="2" xfId="0" applyNumberFormat="1" applyFont="1" applyFill="1" applyBorder="1" applyAlignment="1" applyProtection="1">
      <alignment horizontal="center" vertical="center"/>
    </xf>
    <xf numFmtId="0" fontId="26" fillId="0" borderId="2" xfId="6" applyFont="1" applyFill="1" applyBorder="1" applyAlignment="1">
      <alignment horizontal="left" vertical="center"/>
    </xf>
    <xf numFmtId="0" fontId="26" fillId="0" borderId="2" xfId="6" applyFont="1" applyFill="1" applyBorder="1" applyAlignment="1">
      <alignment horizontal="center" vertical="center"/>
    </xf>
    <xf numFmtId="0" fontId="28" fillId="0" borderId="2" xfId="6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4" fontId="35" fillId="4" borderId="2" xfId="0" applyNumberFormat="1" applyFont="1" applyFill="1" applyBorder="1" applyAlignment="1" applyProtection="1">
      <alignment horizontal="center" vertical="center"/>
      <protection locked="0"/>
    </xf>
    <xf numFmtId="4" fontId="35" fillId="4" borderId="2" xfId="0" applyNumberFormat="1" applyFont="1" applyFill="1" applyBorder="1" applyAlignment="1" applyProtection="1">
      <alignment horizontal="center" vertical="center"/>
    </xf>
    <xf numFmtId="4" fontId="35" fillId="4" borderId="3" xfId="0" applyNumberFormat="1" applyFont="1" applyFill="1" applyBorder="1" applyAlignment="1" applyProtection="1">
      <alignment horizontal="center" vertical="center"/>
    </xf>
    <xf numFmtId="4" fontId="32" fillId="4" borderId="2" xfId="0" applyNumberFormat="1" applyFont="1" applyFill="1" applyBorder="1" applyAlignment="1" applyProtection="1">
      <alignment horizontal="center" vertical="center"/>
    </xf>
    <xf numFmtId="4" fontId="26" fillId="4" borderId="2" xfId="0" applyNumberFormat="1" applyFont="1" applyFill="1" applyBorder="1" applyAlignment="1" applyProtection="1">
      <alignment horizontal="center" vertical="center"/>
      <protection locked="0"/>
    </xf>
    <xf numFmtId="4" fontId="26" fillId="4" borderId="2" xfId="0" applyNumberFormat="1" applyFont="1" applyFill="1" applyBorder="1" applyAlignment="1" applyProtection="1">
      <alignment horizontal="center" vertical="center"/>
    </xf>
    <xf numFmtId="4" fontId="26" fillId="4" borderId="3" xfId="0" applyNumberFormat="1" applyFont="1" applyFill="1" applyBorder="1" applyAlignment="1" applyProtection="1">
      <alignment horizontal="center" vertical="center"/>
    </xf>
    <xf numFmtId="4" fontId="28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6" fillId="0" borderId="0" xfId="0" applyFont="1"/>
    <xf numFmtId="49" fontId="26" fillId="0" borderId="0" xfId="0" applyNumberFormat="1" applyFont="1"/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2" fillId="0" borderId="0" xfId="0" applyFont="1" applyFill="1" applyAlignment="1"/>
    <xf numFmtId="0" fontId="28" fillId="0" borderId="0" xfId="0" applyFont="1" applyFill="1" applyAlignment="1"/>
    <xf numFmtId="0" fontId="26" fillId="0" borderId="2" xfId="6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/>
    </xf>
    <xf numFmtId="4" fontId="28" fillId="0" borderId="2" xfId="0" applyNumberFormat="1" applyFont="1" applyBorder="1" applyAlignment="1" applyProtection="1">
      <alignment horizontal="center" vertical="center"/>
    </xf>
    <xf numFmtId="0" fontId="32" fillId="0" borderId="0" xfId="0" applyFont="1" applyAlignment="1" applyProtection="1">
      <alignment wrapText="1"/>
    </xf>
    <xf numFmtId="0" fontId="32" fillId="0" borderId="0" xfId="0" applyFont="1" applyProtection="1"/>
    <xf numFmtId="0" fontId="39" fillId="0" borderId="0" xfId="0" applyFont="1" applyAlignment="1" applyProtection="1">
      <alignment vertical="center" wrapText="1"/>
    </xf>
    <xf numFmtId="0" fontId="32" fillId="0" borderId="0" xfId="0" applyFont="1" applyAlignment="1" applyProtection="1">
      <alignment vertical="center"/>
    </xf>
    <xf numFmtId="0" fontId="39" fillId="0" borderId="0" xfId="0" applyFont="1" applyAlignment="1" applyProtection="1">
      <alignment wrapText="1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center" wrapText="1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wrapText="1"/>
    </xf>
    <xf numFmtId="0" fontId="11" fillId="2" borderId="0" xfId="0" applyFont="1" applyFill="1" applyAlignment="1">
      <alignment horizontal="left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3" fillId="4" borderId="3" xfId="6" applyFont="1" applyFill="1" applyBorder="1" applyAlignment="1">
      <alignment horizontal="center" vertical="center"/>
    </xf>
    <xf numFmtId="0" fontId="33" fillId="4" borderId="7" xfId="6" applyFont="1" applyFill="1" applyBorder="1" applyAlignment="1">
      <alignment horizontal="center" vertical="center"/>
    </xf>
    <xf numFmtId="0" fontId="33" fillId="4" borderId="6" xfId="6" applyFont="1" applyFill="1" applyBorder="1" applyAlignment="1">
      <alignment horizontal="center" vertical="center"/>
    </xf>
    <xf numFmtId="0" fontId="33" fillId="4" borderId="2" xfId="6" applyFont="1" applyFill="1" applyBorder="1" applyAlignment="1">
      <alignment horizontal="center" vertical="center"/>
    </xf>
    <xf numFmtId="0" fontId="34" fillId="4" borderId="2" xfId="6" applyFont="1" applyFill="1" applyBorder="1" applyAlignment="1">
      <alignment horizontal="center" vertical="center"/>
    </xf>
    <xf numFmtId="0" fontId="36" fillId="4" borderId="2" xfId="6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 wrapText="1"/>
    </xf>
    <xf numFmtId="0" fontId="11" fillId="0" borderId="0" xfId="0" applyFont="1" applyFill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4" fontId="23" fillId="2" borderId="8" xfId="0" applyNumberFormat="1" applyFont="1" applyFill="1" applyBorder="1" applyAlignment="1" applyProtection="1">
      <alignment horizontal="center" vertical="center"/>
      <protection locked="0"/>
    </xf>
    <xf numFmtId="4" fontId="23" fillId="2" borderId="8" xfId="0" applyNumberFormat="1" applyFont="1" applyFill="1" applyBorder="1" applyAlignment="1" applyProtection="1">
      <alignment horizontal="center" vertical="center"/>
    </xf>
    <xf numFmtId="4" fontId="23" fillId="2" borderId="9" xfId="0" applyNumberFormat="1" applyFont="1" applyFill="1" applyBorder="1" applyAlignment="1" applyProtection="1">
      <alignment horizontal="center" vertical="center"/>
    </xf>
  </cellXfs>
  <cellStyles count="15">
    <cellStyle name="Comma" xfId="5" builtinId="3"/>
    <cellStyle name="Comma 2" xfId="2" xr:uid="{00000000-0005-0000-0000-000001000000}"/>
    <cellStyle name="Comma 2 2" xfId="9" xr:uid="{00000000-0005-0000-0000-000002000000}"/>
    <cellStyle name="Comma 2 3" xfId="11" xr:uid="{00000000-0005-0000-0000-000003000000}"/>
    <cellStyle name="Comma 2 4" xfId="8" xr:uid="{00000000-0005-0000-0000-000004000000}"/>
    <cellStyle name="Comma 2 5" xfId="13" xr:uid="{00000000-0005-0000-0000-000005000000}"/>
    <cellStyle name="Comma 3" xfId="4" xr:uid="{00000000-0005-0000-0000-000006000000}"/>
    <cellStyle name="Comma 4" xfId="10" xr:uid="{00000000-0005-0000-0000-000007000000}"/>
    <cellStyle name="Neutral" xfId="14" builtinId="28"/>
    <cellStyle name="Normal" xfId="0" builtinId="0"/>
    <cellStyle name="Normal 2" xfId="1" xr:uid="{00000000-0005-0000-0000-00000A000000}"/>
    <cellStyle name="Normal 3" xfId="3" xr:uid="{00000000-0005-0000-0000-00000B000000}"/>
    <cellStyle name="Normal 4" xfId="12" xr:uid="{00000000-0005-0000-0000-00000C000000}"/>
    <cellStyle name="Normal_1 axali Fasebi" xfId="6" xr:uid="{00000000-0005-0000-0000-00000D000000}"/>
    <cellStyle name="Normal_Sheet2" xfId="7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1</xdr:col>
      <xdr:colOff>3639446</xdr:colOff>
      <xdr:row>0</xdr:row>
      <xdr:rowOff>2667</xdr:rowOff>
    </xdr:to>
    <xdr:pic>
      <xdr:nvPicPr>
        <xdr:cNvPr id="2" name="Рисунок 1" descr="vitali nazarovi xelmocera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5525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0</xdr:row>
      <xdr:rowOff>0</xdr:rowOff>
    </xdr:from>
    <xdr:to>
      <xdr:col>1</xdr:col>
      <xdr:colOff>2566036</xdr:colOff>
      <xdr:row>0</xdr:row>
      <xdr:rowOff>2667</xdr:rowOff>
    </xdr:to>
    <xdr:pic>
      <xdr:nvPicPr>
        <xdr:cNvPr id="3" name="Рисунок 1" descr="vitali nazarovi xelmocera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5525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workbookViewId="0">
      <selection activeCell="D28" sqref="D28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216" t="s">
        <v>72</v>
      </c>
      <c r="C1" s="216"/>
      <c r="D1" s="216"/>
    </row>
    <row r="2" spans="1:12" x14ac:dyDescent="0.25">
      <c r="C2" s="223"/>
      <c r="D2" s="223"/>
    </row>
    <row r="3" spans="1:12" ht="18.75" customHeight="1" x14ac:dyDescent="0.25">
      <c r="A3" s="2"/>
      <c r="B3" s="219" t="s">
        <v>149</v>
      </c>
      <c r="C3" s="220"/>
      <c r="D3" s="220"/>
    </row>
    <row r="4" spans="1:12" x14ac:dyDescent="0.25">
      <c r="B4" s="221"/>
      <c r="C4" s="221"/>
      <c r="D4" s="221"/>
    </row>
    <row r="5" spans="1:12" x14ac:dyDescent="0.25">
      <c r="C5" s="217" t="s">
        <v>49</v>
      </c>
      <c r="D5" s="218"/>
    </row>
    <row r="6" spans="1:12" x14ac:dyDescent="0.25">
      <c r="C6" s="222"/>
      <c r="D6" s="222"/>
    </row>
    <row r="7" spans="1:12" x14ac:dyDescent="0.25">
      <c r="B7" s="3" t="s">
        <v>5</v>
      </c>
      <c r="C7" s="214" t="s">
        <v>85</v>
      </c>
      <c r="D7" s="4" t="s">
        <v>86</v>
      </c>
    </row>
    <row r="8" spans="1:12" x14ac:dyDescent="0.25">
      <c r="B8" s="5"/>
      <c r="C8" s="215"/>
      <c r="D8" s="6" t="s">
        <v>87</v>
      </c>
    </row>
    <row r="9" spans="1:12" x14ac:dyDescent="0.25">
      <c r="B9" s="7">
        <v>1</v>
      </c>
      <c r="C9" s="173" t="s">
        <v>128</v>
      </c>
      <c r="D9" s="9">
        <f>' სამშენებლო'!K68</f>
        <v>0</v>
      </c>
    </row>
    <row r="10" spans="1:12" x14ac:dyDescent="0.25">
      <c r="B10" s="7">
        <v>2</v>
      </c>
      <c r="C10" s="8" t="s">
        <v>84</v>
      </c>
      <c r="D10" s="9">
        <f>'ელ. სამუშაოები სუსტი დენები '!K75</f>
        <v>0</v>
      </c>
    </row>
    <row r="11" spans="1:12" x14ac:dyDescent="0.25">
      <c r="B11" s="7">
        <v>3</v>
      </c>
      <c r="C11" s="8" t="s">
        <v>70</v>
      </c>
      <c r="D11" s="9">
        <f>სანტექნიკა!K29</f>
        <v>0</v>
      </c>
    </row>
    <row r="12" spans="1:12" x14ac:dyDescent="0.25">
      <c r="B12" s="7">
        <v>4</v>
      </c>
      <c r="C12" s="8" t="s">
        <v>71</v>
      </c>
      <c r="D12" s="9">
        <f>'ცივი ცხელი წყალი'!K28</f>
        <v>0</v>
      </c>
    </row>
    <row r="13" spans="1:12" x14ac:dyDescent="0.25">
      <c r="B13" s="10"/>
      <c r="C13" s="11" t="s">
        <v>48</v>
      </c>
      <c r="D13" s="12">
        <f>SUM(D9:D12)</f>
        <v>0</v>
      </c>
    </row>
    <row r="14" spans="1:12" x14ac:dyDescent="0.25">
      <c r="B14" s="13"/>
      <c r="C14" s="13"/>
      <c r="D14" s="14"/>
      <c r="E14" s="15"/>
    </row>
    <row r="15" spans="1:12" x14ac:dyDescent="0.25">
      <c r="B15" s="14"/>
      <c r="C15" s="13"/>
      <c r="D15" s="13"/>
    </row>
    <row r="16" spans="1:12" s="21" customFormat="1" ht="15" x14ac:dyDescent="0.25">
      <c r="A16" s="16"/>
      <c r="B16" s="17"/>
      <c r="C16" s="18"/>
      <c r="D16" s="19"/>
      <c r="E16" s="18"/>
      <c r="F16" s="16"/>
      <c r="G16" s="16"/>
      <c r="H16" s="16"/>
      <c r="I16" s="16"/>
      <c r="J16" s="16"/>
      <c r="K16" s="16"/>
      <c r="L16" s="20"/>
    </row>
    <row r="17" spans="2:12" s="21" customFormat="1" ht="15" x14ac:dyDescent="0.25">
      <c r="B17" s="22"/>
      <c r="D17" s="23"/>
      <c r="L17" s="20"/>
    </row>
    <row r="18" spans="2:12" s="21" customFormat="1" ht="15" x14ac:dyDescent="0.25">
      <c r="B18" s="22"/>
      <c r="D18" s="23"/>
      <c r="L18" s="20"/>
    </row>
    <row r="19" spans="2:12" x14ac:dyDescent="0.25">
      <c r="C19" s="15"/>
      <c r="D19" s="15"/>
      <c r="E19" s="15"/>
      <c r="F19" s="15"/>
      <c r="G19" s="15"/>
    </row>
    <row r="20" spans="2:12" s="14" customFormat="1" x14ac:dyDescent="0.25">
      <c r="C20" s="13"/>
      <c r="D20" s="13"/>
      <c r="E20" s="13"/>
      <c r="F20" s="13"/>
      <c r="G20" s="13"/>
    </row>
    <row r="21" spans="2:12" x14ac:dyDescent="0.25">
      <c r="C21" s="15"/>
      <c r="D21" s="15"/>
      <c r="E21" s="15"/>
      <c r="F21" s="15"/>
      <c r="G21" s="15"/>
    </row>
    <row r="22" spans="2:12" x14ac:dyDescent="0.25">
      <c r="C22" s="15"/>
      <c r="D22" s="15"/>
      <c r="E22" s="15"/>
    </row>
  </sheetData>
  <mergeCells count="7">
    <mergeCell ref="C7:C8"/>
    <mergeCell ref="B1:D1"/>
    <mergeCell ref="C5:D5"/>
    <mergeCell ref="B3:D3"/>
    <mergeCell ref="B4:D4"/>
    <mergeCell ref="C6:D6"/>
    <mergeCell ref="C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6"/>
  <sheetViews>
    <sheetView tabSelected="1" zoomScaleNormal="100" workbookViewId="0">
      <selection activeCell="B12" sqref="B12"/>
    </sheetView>
  </sheetViews>
  <sheetFormatPr defaultRowHeight="15" x14ac:dyDescent="0.25"/>
  <cols>
    <col min="1" max="1" width="3" style="2" bestFit="1" customWidth="1"/>
    <col min="2" max="2" width="44.85546875" style="78" customWidth="1"/>
    <col min="3" max="3" width="11.5703125" style="2" customWidth="1"/>
    <col min="4" max="4" width="8" style="79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55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226" t="s">
        <v>88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4"/>
    </row>
    <row r="2" spans="1:12" s="1" customFormat="1" ht="12.75" x14ac:dyDescent="0.25">
      <c r="A2" s="2"/>
      <c r="B2" s="227" t="s">
        <v>150</v>
      </c>
      <c r="C2" s="228"/>
      <c r="D2" s="228"/>
      <c r="E2" s="228"/>
      <c r="F2" s="228"/>
      <c r="G2" s="228"/>
      <c r="H2" s="228"/>
      <c r="I2" s="228"/>
      <c r="J2" s="228"/>
      <c r="K2" s="228"/>
      <c r="L2" s="24"/>
    </row>
    <row r="3" spans="1:12" ht="12.75" x14ac:dyDescent="0.25">
      <c r="A3" s="1"/>
      <c r="B3" s="229"/>
      <c r="C3" s="229"/>
      <c r="D3" s="229"/>
      <c r="E3" s="229"/>
      <c r="F3" s="229"/>
      <c r="G3" s="1"/>
      <c r="H3" s="1"/>
      <c r="I3" s="25"/>
      <c r="L3" s="24"/>
    </row>
    <row r="4" spans="1:12" ht="12.75" x14ac:dyDescent="0.25">
      <c r="A4" s="26" t="s">
        <v>79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.75" x14ac:dyDescent="0.25">
      <c r="A5" s="27"/>
      <c r="B5" s="28"/>
      <c r="C5" s="27"/>
      <c r="D5" s="29"/>
      <c r="E5" s="230" t="s">
        <v>78</v>
      </c>
      <c r="F5" s="230"/>
      <c r="G5" s="230"/>
      <c r="H5" s="230"/>
      <c r="I5" s="30">
        <f>K68</f>
        <v>0</v>
      </c>
      <c r="J5" s="31" t="s">
        <v>90</v>
      </c>
      <c r="K5" s="27"/>
      <c r="L5" s="24"/>
    </row>
    <row r="6" spans="1:12" ht="12.75" x14ac:dyDescent="0.25">
      <c r="A6" s="32"/>
      <c r="B6" s="33" t="s">
        <v>60</v>
      </c>
      <c r="C6" s="34"/>
      <c r="D6" s="35"/>
      <c r="E6" s="231" t="s">
        <v>61</v>
      </c>
      <c r="F6" s="232"/>
      <c r="G6" s="232"/>
      <c r="H6" s="232"/>
      <c r="I6" s="232"/>
      <c r="J6" s="233"/>
      <c r="K6" s="36" t="s">
        <v>48</v>
      </c>
      <c r="L6" s="24"/>
    </row>
    <row r="7" spans="1:12" ht="42" customHeight="1" x14ac:dyDescent="0.25">
      <c r="A7" s="37" t="s">
        <v>0</v>
      </c>
      <c r="B7" s="38" t="s">
        <v>62</v>
      </c>
      <c r="C7" s="38" t="s">
        <v>63</v>
      </c>
      <c r="D7" s="38" t="s">
        <v>64</v>
      </c>
      <c r="E7" s="224" t="s">
        <v>89</v>
      </c>
      <c r="F7" s="225"/>
      <c r="G7" s="224" t="s">
        <v>82</v>
      </c>
      <c r="H7" s="225"/>
      <c r="I7" s="224" t="s">
        <v>83</v>
      </c>
      <c r="J7" s="225"/>
      <c r="K7" s="36"/>
      <c r="L7" s="24"/>
    </row>
    <row r="8" spans="1:12" x14ac:dyDescent="0.25">
      <c r="A8" s="39"/>
      <c r="B8" s="40"/>
      <c r="C8" s="41"/>
      <c r="D8" s="41"/>
      <c r="E8" s="42" t="s">
        <v>65</v>
      </c>
      <c r="F8" s="42" t="s">
        <v>66</v>
      </c>
      <c r="G8" s="42" t="s">
        <v>65</v>
      </c>
      <c r="H8" s="42" t="s">
        <v>66</v>
      </c>
      <c r="I8" s="42" t="s">
        <v>65</v>
      </c>
      <c r="J8" s="42" t="s">
        <v>66</v>
      </c>
      <c r="K8" s="36"/>
      <c r="L8" s="24"/>
    </row>
    <row r="9" spans="1:12" x14ac:dyDescent="0.25">
      <c r="A9" s="43"/>
      <c r="B9" s="44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ht="12.75" x14ac:dyDescent="0.25">
      <c r="A10" s="144"/>
      <c r="B10" s="127" t="s">
        <v>17</v>
      </c>
      <c r="C10" s="128"/>
      <c r="D10" s="128"/>
      <c r="E10" s="128"/>
      <c r="F10" s="129"/>
      <c r="G10" s="129"/>
      <c r="H10" s="130"/>
      <c r="I10" s="129"/>
      <c r="J10" s="130"/>
      <c r="K10" s="131"/>
      <c r="L10" s="24"/>
    </row>
    <row r="11" spans="1:12" s="1" customFormat="1" ht="25.5" x14ac:dyDescent="0.25">
      <c r="A11" s="47">
        <v>1</v>
      </c>
      <c r="B11" s="126" t="s">
        <v>92</v>
      </c>
      <c r="C11" s="47" t="s">
        <v>15</v>
      </c>
      <c r="D11" s="48">
        <v>765</v>
      </c>
      <c r="E11" s="141">
        <v>0</v>
      </c>
      <c r="F11" s="142">
        <f t="shared" ref="F11:F29" si="0">E11*D11</f>
        <v>0</v>
      </c>
      <c r="G11" s="141">
        <v>0</v>
      </c>
      <c r="H11" s="142">
        <f t="shared" ref="H11:H29" si="1">G11*D11</f>
        <v>0</v>
      </c>
      <c r="I11" s="141">
        <v>0</v>
      </c>
      <c r="J11" s="143">
        <f t="shared" ref="J11:J29" si="2">I11*D11</f>
        <v>0</v>
      </c>
      <c r="K11" s="142">
        <f t="shared" ref="K11:K29" si="3">F11+H11+J11</f>
        <v>0</v>
      </c>
      <c r="L11" s="24"/>
    </row>
    <row r="12" spans="1:12" s="1" customFormat="1" ht="25.5" x14ac:dyDescent="0.25">
      <c r="A12" s="47">
        <v>2</v>
      </c>
      <c r="B12" s="126" t="s">
        <v>132</v>
      </c>
      <c r="C12" s="47" t="s">
        <v>15</v>
      </c>
      <c r="D12" s="48">
        <v>765</v>
      </c>
      <c r="E12" s="141">
        <v>0</v>
      </c>
      <c r="F12" s="142">
        <f t="shared" si="0"/>
        <v>0</v>
      </c>
      <c r="G12" s="141">
        <v>0</v>
      </c>
      <c r="H12" s="142">
        <f t="shared" si="1"/>
        <v>0</v>
      </c>
      <c r="I12" s="141">
        <v>0</v>
      </c>
      <c r="J12" s="143">
        <f t="shared" si="2"/>
        <v>0</v>
      </c>
      <c r="K12" s="142">
        <f t="shared" si="3"/>
        <v>0</v>
      </c>
      <c r="L12" s="24"/>
    </row>
    <row r="13" spans="1:12" s="1" customFormat="1" ht="12.75" x14ac:dyDescent="0.25">
      <c r="A13" s="47">
        <v>3</v>
      </c>
      <c r="B13" s="126" t="s">
        <v>151</v>
      </c>
      <c r="C13" s="47" t="s">
        <v>15</v>
      </c>
      <c r="D13" s="48">
        <v>483</v>
      </c>
      <c r="E13" s="141">
        <v>0</v>
      </c>
      <c r="F13" s="142">
        <f t="shared" ref="F13" si="4">E13*D13</f>
        <v>0</v>
      </c>
      <c r="G13" s="141">
        <v>0</v>
      </c>
      <c r="H13" s="142">
        <f t="shared" ref="H13" si="5">G13*D13</f>
        <v>0</v>
      </c>
      <c r="I13" s="141">
        <v>0</v>
      </c>
      <c r="J13" s="143">
        <f t="shared" ref="J13" si="6">I13*D13</f>
        <v>0</v>
      </c>
      <c r="K13" s="142">
        <f t="shared" ref="K13" si="7">F13+H13+J13</f>
        <v>0</v>
      </c>
      <c r="L13" s="24"/>
    </row>
    <row r="14" spans="1:12" s="1" customFormat="1" ht="12.75" x14ac:dyDescent="0.25">
      <c r="A14" s="47">
        <v>4</v>
      </c>
      <c r="B14" s="126" t="s">
        <v>97</v>
      </c>
      <c r="C14" s="47" t="s">
        <v>15</v>
      </c>
      <c r="D14" s="48">
        <v>175</v>
      </c>
      <c r="E14" s="141">
        <v>0</v>
      </c>
      <c r="F14" s="142">
        <f t="shared" si="0"/>
        <v>0</v>
      </c>
      <c r="G14" s="141">
        <v>0</v>
      </c>
      <c r="H14" s="142">
        <f t="shared" si="1"/>
        <v>0</v>
      </c>
      <c r="I14" s="141">
        <v>0</v>
      </c>
      <c r="J14" s="143">
        <f t="shared" si="2"/>
        <v>0</v>
      </c>
      <c r="K14" s="142">
        <f t="shared" si="3"/>
        <v>0</v>
      </c>
      <c r="L14" s="24"/>
    </row>
    <row r="15" spans="1:12" s="1" customFormat="1" ht="12.75" x14ac:dyDescent="0.25">
      <c r="A15" s="47">
        <v>5</v>
      </c>
      <c r="B15" s="126" t="s">
        <v>104</v>
      </c>
      <c r="C15" s="47" t="s">
        <v>15</v>
      </c>
      <c r="D15" s="48">
        <v>382</v>
      </c>
      <c r="E15" s="141">
        <v>0</v>
      </c>
      <c r="F15" s="142">
        <f t="shared" ref="F15:F16" si="8">E15*D15</f>
        <v>0</v>
      </c>
      <c r="G15" s="141">
        <v>0</v>
      </c>
      <c r="H15" s="142">
        <f t="shared" ref="H15:H16" si="9">G15*D15</f>
        <v>0</v>
      </c>
      <c r="I15" s="141">
        <v>0</v>
      </c>
      <c r="J15" s="143">
        <f t="shared" ref="J15:J16" si="10">I15*D15</f>
        <v>0</v>
      </c>
      <c r="K15" s="142">
        <f t="shared" ref="K15:K16" si="11">F15+H15+J15</f>
        <v>0</v>
      </c>
      <c r="L15" s="24"/>
    </row>
    <row r="16" spans="1:12" s="207" customFormat="1" ht="12.75" x14ac:dyDescent="0.2">
      <c r="A16" s="47">
        <v>6</v>
      </c>
      <c r="B16" s="146" t="s">
        <v>152</v>
      </c>
      <c r="C16" s="158" t="s">
        <v>15</v>
      </c>
      <c r="D16" s="148">
        <v>180</v>
      </c>
      <c r="E16" s="141">
        <v>0</v>
      </c>
      <c r="F16" s="142">
        <f t="shared" si="8"/>
        <v>0</v>
      </c>
      <c r="G16" s="141">
        <v>0</v>
      </c>
      <c r="H16" s="142">
        <f t="shared" si="9"/>
        <v>0</v>
      </c>
      <c r="I16" s="141">
        <v>0</v>
      </c>
      <c r="J16" s="143">
        <f t="shared" si="10"/>
        <v>0</v>
      </c>
      <c r="K16" s="205">
        <f t="shared" si="11"/>
        <v>0</v>
      </c>
      <c r="L16" s="206"/>
    </row>
    <row r="17" spans="1:12" s="1" customFormat="1" ht="25.5" x14ac:dyDescent="0.25">
      <c r="A17" s="47">
        <v>7</v>
      </c>
      <c r="B17" s="126" t="s">
        <v>153</v>
      </c>
      <c r="C17" s="47" t="s">
        <v>6</v>
      </c>
      <c r="D17" s="48">
        <v>14</v>
      </c>
      <c r="E17" s="141">
        <v>0</v>
      </c>
      <c r="F17" s="142">
        <f t="shared" si="0"/>
        <v>0</v>
      </c>
      <c r="G17" s="141">
        <v>0</v>
      </c>
      <c r="H17" s="142">
        <f t="shared" si="1"/>
        <v>0</v>
      </c>
      <c r="I17" s="141">
        <v>0</v>
      </c>
      <c r="J17" s="143">
        <f t="shared" si="2"/>
        <v>0</v>
      </c>
      <c r="K17" s="142">
        <f t="shared" si="3"/>
        <v>0</v>
      </c>
      <c r="L17" s="24"/>
    </row>
    <row r="18" spans="1:12" s="1" customFormat="1" ht="12.75" x14ac:dyDescent="0.25">
      <c r="A18" s="47">
        <v>8</v>
      </c>
      <c r="B18" s="126" t="s">
        <v>109</v>
      </c>
      <c r="C18" s="47" t="s">
        <v>15</v>
      </c>
      <c r="D18" s="48">
        <v>20</v>
      </c>
      <c r="E18" s="141">
        <v>0</v>
      </c>
      <c r="F18" s="142">
        <f t="shared" ref="F18" si="12">E18*D18</f>
        <v>0</v>
      </c>
      <c r="G18" s="141">
        <v>0</v>
      </c>
      <c r="H18" s="142">
        <f t="shared" ref="H18" si="13">G18*D18</f>
        <v>0</v>
      </c>
      <c r="I18" s="141">
        <v>0</v>
      </c>
      <c r="J18" s="143">
        <f t="shared" ref="J18" si="14">I18*D18</f>
        <v>0</v>
      </c>
      <c r="K18" s="142">
        <f t="shared" ref="K18" si="15">F18+H18+J18</f>
        <v>0</v>
      </c>
      <c r="L18" s="24"/>
    </row>
    <row r="19" spans="1:12" s="1" customFormat="1" ht="12.75" x14ac:dyDescent="0.25">
      <c r="A19" s="47">
        <v>9</v>
      </c>
      <c r="B19" s="126" t="s">
        <v>105</v>
      </c>
      <c r="C19" s="47" t="s">
        <v>6</v>
      </c>
      <c r="D19" s="48">
        <v>19</v>
      </c>
      <c r="E19" s="141">
        <v>0</v>
      </c>
      <c r="F19" s="142">
        <f t="shared" si="0"/>
        <v>0</v>
      </c>
      <c r="G19" s="141">
        <v>0</v>
      </c>
      <c r="H19" s="142">
        <f t="shared" si="1"/>
        <v>0</v>
      </c>
      <c r="I19" s="141">
        <v>0</v>
      </c>
      <c r="J19" s="143">
        <f t="shared" si="2"/>
        <v>0</v>
      </c>
      <c r="K19" s="142">
        <f t="shared" si="3"/>
        <v>0</v>
      </c>
      <c r="L19" s="24"/>
    </row>
    <row r="20" spans="1:12" s="1" customFormat="1" ht="12.75" x14ac:dyDescent="0.25">
      <c r="A20" s="47">
        <v>10</v>
      </c>
      <c r="B20" s="126" t="s">
        <v>154</v>
      </c>
      <c r="C20" s="47" t="s">
        <v>6</v>
      </c>
      <c r="D20" s="48">
        <v>1</v>
      </c>
      <c r="E20" s="141">
        <v>0</v>
      </c>
      <c r="F20" s="142">
        <f t="shared" si="0"/>
        <v>0</v>
      </c>
      <c r="G20" s="141">
        <v>0</v>
      </c>
      <c r="H20" s="142">
        <f t="shared" si="1"/>
        <v>0</v>
      </c>
      <c r="I20" s="141">
        <v>0</v>
      </c>
      <c r="J20" s="143">
        <f t="shared" si="2"/>
        <v>0</v>
      </c>
      <c r="K20" s="142">
        <f t="shared" si="3"/>
        <v>0</v>
      </c>
      <c r="L20" s="24"/>
    </row>
    <row r="21" spans="1:12" s="1" customFormat="1" ht="12.75" x14ac:dyDescent="0.25">
      <c r="A21" s="47">
        <v>11</v>
      </c>
      <c r="B21" s="126" t="s">
        <v>106</v>
      </c>
      <c r="C21" s="47" t="s">
        <v>15</v>
      </c>
      <c r="D21" s="48">
        <v>281</v>
      </c>
      <c r="E21" s="141">
        <v>0</v>
      </c>
      <c r="F21" s="142">
        <f t="shared" si="0"/>
        <v>0</v>
      </c>
      <c r="G21" s="141">
        <v>0</v>
      </c>
      <c r="H21" s="142">
        <f t="shared" si="1"/>
        <v>0</v>
      </c>
      <c r="I21" s="141">
        <v>0</v>
      </c>
      <c r="J21" s="143">
        <f t="shared" si="2"/>
        <v>0</v>
      </c>
      <c r="K21" s="142">
        <f t="shared" si="3"/>
        <v>0</v>
      </c>
      <c r="L21" s="24"/>
    </row>
    <row r="22" spans="1:12" s="152" customFormat="1" ht="12.75" x14ac:dyDescent="0.2">
      <c r="A22" s="47">
        <v>12</v>
      </c>
      <c r="B22" s="146" t="s">
        <v>110</v>
      </c>
      <c r="C22" s="158" t="s">
        <v>6</v>
      </c>
      <c r="D22" s="148">
        <v>6</v>
      </c>
      <c r="E22" s="141">
        <v>0</v>
      </c>
      <c r="F22" s="142">
        <f>E22*D22</f>
        <v>0</v>
      </c>
      <c r="G22" s="141">
        <v>0</v>
      </c>
      <c r="H22" s="142">
        <f>G22*D22</f>
        <v>0</v>
      </c>
      <c r="I22" s="141">
        <v>0</v>
      </c>
      <c r="J22" s="143">
        <f>I22*D22</f>
        <v>0</v>
      </c>
      <c r="K22" s="142">
        <f>F22+H22+J22</f>
        <v>0</v>
      </c>
      <c r="L22" s="159"/>
    </row>
    <row r="23" spans="1:12" s="152" customFormat="1" ht="12.75" x14ac:dyDescent="0.2">
      <c r="A23" s="47">
        <v>13</v>
      </c>
      <c r="B23" s="146" t="s">
        <v>111</v>
      </c>
      <c r="C23" s="158" t="s">
        <v>6</v>
      </c>
      <c r="D23" s="148">
        <v>7</v>
      </c>
      <c r="E23" s="141">
        <v>0</v>
      </c>
      <c r="F23" s="142">
        <f>E23*D23</f>
        <v>0</v>
      </c>
      <c r="G23" s="141">
        <v>0</v>
      </c>
      <c r="H23" s="142">
        <f>G23*D23</f>
        <v>0</v>
      </c>
      <c r="I23" s="141">
        <v>0</v>
      </c>
      <c r="J23" s="143">
        <f>I23*D23</f>
        <v>0</v>
      </c>
      <c r="K23" s="142">
        <f>F23+H23+J23</f>
        <v>0</v>
      </c>
      <c r="L23" s="159"/>
    </row>
    <row r="24" spans="1:12" s="152" customFormat="1" ht="12.75" x14ac:dyDescent="0.2">
      <c r="A24" s="47">
        <v>14</v>
      </c>
      <c r="B24" s="146" t="s">
        <v>107</v>
      </c>
      <c r="C24" s="158" t="s">
        <v>15</v>
      </c>
      <c r="D24" s="148">
        <v>277</v>
      </c>
      <c r="E24" s="141">
        <v>0</v>
      </c>
      <c r="F24" s="142">
        <f t="shared" ref="F24:F26" si="16">E24*D24</f>
        <v>0</v>
      </c>
      <c r="G24" s="141">
        <v>0</v>
      </c>
      <c r="H24" s="142">
        <f t="shared" ref="H24:H26" si="17">G24*D24</f>
        <v>0</v>
      </c>
      <c r="I24" s="141">
        <v>0</v>
      </c>
      <c r="J24" s="143">
        <f t="shared" ref="J24:J26" si="18">I24*D24</f>
        <v>0</v>
      </c>
      <c r="K24" s="142">
        <f t="shared" ref="K24:K26" si="19">F24+H24+J24</f>
        <v>0</v>
      </c>
      <c r="L24" s="159"/>
    </row>
    <row r="25" spans="1:12" s="152" customFormat="1" ht="12.75" x14ac:dyDescent="0.2">
      <c r="A25" s="47">
        <v>15</v>
      </c>
      <c r="B25" s="146" t="s">
        <v>112</v>
      </c>
      <c r="C25" s="158" t="s">
        <v>15</v>
      </c>
      <c r="D25" s="148">
        <v>552</v>
      </c>
      <c r="E25" s="141">
        <v>0</v>
      </c>
      <c r="F25" s="142">
        <f t="shared" si="16"/>
        <v>0</v>
      </c>
      <c r="G25" s="141">
        <v>0</v>
      </c>
      <c r="H25" s="142">
        <f t="shared" si="17"/>
        <v>0</v>
      </c>
      <c r="I25" s="141">
        <v>0</v>
      </c>
      <c r="J25" s="143">
        <f t="shared" si="18"/>
        <v>0</v>
      </c>
      <c r="K25" s="142">
        <f t="shared" si="19"/>
        <v>0</v>
      </c>
      <c r="L25" s="159"/>
    </row>
    <row r="26" spans="1:12" s="152" customFormat="1" ht="12.75" x14ac:dyDescent="0.2">
      <c r="A26" s="47">
        <v>16</v>
      </c>
      <c r="B26" s="146" t="s">
        <v>108</v>
      </c>
      <c r="C26" s="158" t="s">
        <v>15</v>
      </c>
      <c r="D26" s="148">
        <v>795</v>
      </c>
      <c r="E26" s="141">
        <v>0</v>
      </c>
      <c r="F26" s="142">
        <f t="shared" si="16"/>
        <v>0</v>
      </c>
      <c r="G26" s="141">
        <v>0</v>
      </c>
      <c r="H26" s="142">
        <f t="shared" si="17"/>
        <v>0</v>
      </c>
      <c r="I26" s="141">
        <v>0</v>
      </c>
      <c r="J26" s="143">
        <f t="shared" si="18"/>
        <v>0</v>
      </c>
      <c r="K26" s="142">
        <f t="shared" si="19"/>
        <v>0</v>
      </c>
      <c r="L26" s="159"/>
    </row>
    <row r="27" spans="1:12" s="152" customFormat="1" ht="12.75" x14ac:dyDescent="0.2">
      <c r="A27" s="47">
        <v>17</v>
      </c>
      <c r="B27" s="146" t="s">
        <v>113</v>
      </c>
      <c r="C27" s="158" t="s">
        <v>15</v>
      </c>
      <c r="D27" s="148">
        <v>450</v>
      </c>
      <c r="E27" s="141">
        <v>0</v>
      </c>
      <c r="F27" s="142">
        <f t="shared" si="0"/>
        <v>0</v>
      </c>
      <c r="G27" s="141">
        <v>0</v>
      </c>
      <c r="H27" s="142">
        <f t="shared" si="1"/>
        <v>0</v>
      </c>
      <c r="I27" s="141">
        <v>0</v>
      </c>
      <c r="J27" s="143">
        <f t="shared" si="2"/>
        <v>0</v>
      </c>
      <c r="K27" s="142">
        <f t="shared" si="3"/>
        <v>0</v>
      </c>
      <c r="L27" s="159"/>
    </row>
    <row r="28" spans="1:12" s="1" customFormat="1" ht="25.5" x14ac:dyDescent="0.25">
      <c r="A28" s="47">
        <v>18</v>
      </c>
      <c r="B28" s="126" t="s">
        <v>16</v>
      </c>
      <c r="C28" s="47" t="s">
        <v>18</v>
      </c>
      <c r="D28" s="48">
        <v>120</v>
      </c>
      <c r="E28" s="141">
        <v>0</v>
      </c>
      <c r="F28" s="142">
        <f t="shared" si="0"/>
        <v>0</v>
      </c>
      <c r="G28" s="141">
        <v>0</v>
      </c>
      <c r="H28" s="142">
        <f t="shared" si="1"/>
        <v>0</v>
      </c>
      <c r="I28" s="141">
        <v>0</v>
      </c>
      <c r="J28" s="143">
        <f t="shared" si="2"/>
        <v>0</v>
      </c>
      <c r="K28" s="142">
        <f>F28+H28+J28</f>
        <v>0</v>
      </c>
      <c r="L28" s="24"/>
    </row>
    <row r="29" spans="1:12" s="1" customFormat="1" ht="12.75" x14ac:dyDescent="0.25">
      <c r="A29" s="47">
        <v>19</v>
      </c>
      <c r="B29" s="126" t="s">
        <v>7</v>
      </c>
      <c r="C29" s="47" t="s">
        <v>18</v>
      </c>
      <c r="D29" s="48">
        <v>120</v>
      </c>
      <c r="E29" s="141">
        <v>0</v>
      </c>
      <c r="F29" s="142">
        <f t="shared" si="0"/>
        <v>0</v>
      </c>
      <c r="G29" s="141">
        <v>0</v>
      </c>
      <c r="H29" s="142">
        <f t="shared" si="1"/>
        <v>0</v>
      </c>
      <c r="I29" s="141">
        <v>0</v>
      </c>
      <c r="J29" s="143">
        <f t="shared" si="2"/>
        <v>0</v>
      </c>
      <c r="K29" s="142">
        <f t="shared" si="3"/>
        <v>0</v>
      </c>
      <c r="L29" s="24"/>
    </row>
    <row r="30" spans="1:12" s="1" customFormat="1" ht="24" x14ac:dyDescent="0.25">
      <c r="A30" s="144"/>
      <c r="B30" s="127" t="s">
        <v>93</v>
      </c>
      <c r="C30" s="136"/>
      <c r="D30" s="137"/>
      <c r="E30" s="138"/>
      <c r="F30" s="139"/>
      <c r="G30" s="138"/>
      <c r="H30" s="139"/>
      <c r="I30" s="138"/>
      <c r="J30" s="140"/>
      <c r="K30" s="139"/>
      <c r="L30" s="24"/>
    </row>
    <row r="31" spans="1:12" s="152" customFormat="1" ht="24" x14ac:dyDescent="0.2">
      <c r="A31" s="158">
        <v>1</v>
      </c>
      <c r="B31" s="146" t="s">
        <v>116</v>
      </c>
      <c r="C31" s="158" t="s">
        <v>15</v>
      </c>
      <c r="D31" s="147">
        <v>465</v>
      </c>
      <c r="E31" s="141">
        <v>0</v>
      </c>
      <c r="F31" s="142">
        <f t="shared" ref="F31:F35" si="20">E31*D31</f>
        <v>0</v>
      </c>
      <c r="G31" s="141">
        <v>0</v>
      </c>
      <c r="H31" s="142">
        <f t="shared" ref="H31:H35" si="21">G31*D31</f>
        <v>0</v>
      </c>
      <c r="I31" s="141">
        <v>0</v>
      </c>
      <c r="J31" s="143">
        <f t="shared" ref="J31:J35" si="22">I31*D31</f>
        <v>0</v>
      </c>
      <c r="K31" s="142">
        <f t="shared" ref="K31:K37" si="23">F31+H31+J31</f>
        <v>0</v>
      </c>
      <c r="L31" s="159"/>
    </row>
    <row r="32" spans="1:12" s="152" customFormat="1" ht="24" x14ac:dyDescent="0.2">
      <c r="A32" s="158">
        <v>2</v>
      </c>
      <c r="B32" s="146" t="s">
        <v>115</v>
      </c>
      <c r="C32" s="158" t="s">
        <v>15</v>
      </c>
      <c r="D32" s="147">
        <v>168</v>
      </c>
      <c r="E32" s="141">
        <v>0</v>
      </c>
      <c r="F32" s="142">
        <f t="shared" si="20"/>
        <v>0</v>
      </c>
      <c r="G32" s="141">
        <v>0</v>
      </c>
      <c r="H32" s="142">
        <f t="shared" si="21"/>
        <v>0</v>
      </c>
      <c r="I32" s="141">
        <v>0</v>
      </c>
      <c r="J32" s="143">
        <f t="shared" si="22"/>
        <v>0</v>
      </c>
      <c r="K32" s="142">
        <f t="shared" si="23"/>
        <v>0</v>
      </c>
      <c r="L32" s="159"/>
    </row>
    <row r="33" spans="1:13" s="152" customFormat="1" x14ac:dyDescent="0.25">
      <c r="A33" s="158">
        <v>3</v>
      </c>
      <c r="B33" s="146" t="s">
        <v>114</v>
      </c>
      <c r="C33" s="158" t="s">
        <v>15</v>
      </c>
      <c r="D33" s="147">
        <v>452</v>
      </c>
      <c r="E33" s="141">
        <v>0</v>
      </c>
      <c r="F33" s="142">
        <f t="shared" si="20"/>
        <v>0</v>
      </c>
      <c r="G33" s="141">
        <v>0</v>
      </c>
      <c r="H33" s="142">
        <f t="shared" si="21"/>
        <v>0</v>
      </c>
      <c r="I33" s="141">
        <v>0</v>
      </c>
      <c r="J33" s="143">
        <f t="shared" si="22"/>
        <v>0</v>
      </c>
      <c r="K33" s="142">
        <f t="shared" si="23"/>
        <v>0</v>
      </c>
      <c r="L33" s="160"/>
    </row>
    <row r="34" spans="1:13" s="207" customFormat="1" ht="12" x14ac:dyDescent="0.2">
      <c r="A34" s="158">
        <v>4</v>
      </c>
      <c r="B34" s="146" t="s">
        <v>155</v>
      </c>
      <c r="C34" s="158" t="s">
        <v>15</v>
      </c>
      <c r="D34" s="148">
        <v>180</v>
      </c>
      <c r="E34" s="141">
        <v>0</v>
      </c>
      <c r="F34" s="142">
        <f t="shared" ref="F34" si="24">E34*D34</f>
        <v>0</v>
      </c>
      <c r="G34" s="141">
        <v>0</v>
      </c>
      <c r="H34" s="142">
        <f t="shared" ref="H34" si="25">G34*D34</f>
        <v>0</v>
      </c>
      <c r="I34" s="141">
        <v>0</v>
      </c>
      <c r="J34" s="143">
        <f t="shared" ref="J34" si="26">I34*D34</f>
        <v>0</v>
      </c>
      <c r="K34" s="205">
        <f t="shared" ref="K34" si="27">F34+H34+J34</f>
        <v>0</v>
      </c>
      <c r="L34" s="206"/>
    </row>
    <row r="35" spans="1:13" s="207" customFormat="1" ht="24" x14ac:dyDescent="0.2">
      <c r="A35" s="158">
        <v>5</v>
      </c>
      <c r="B35" s="146" t="s">
        <v>164</v>
      </c>
      <c r="C35" s="158" t="s">
        <v>15</v>
      </c>
      <c r="D35" s="148">
        <v>16</v>
      </c>
      <c r="E35" s="141">
        <v>0</v>
      </c>
      <c r="F35" s="142">
        <f t="shared" si="20"/>
        <v>0</v>
      </c>
      <c r="G35" s="141">
        <v>0</v>
      </c>
      <c r="H35" s="142">
        <f t="shared" si="21"/>
        <v>0</v>
      </c>
      <c r="I35" s="141">
        <v>0</v>
      </c>
      <c r="J35" s="143">
        <f t="shared" si="22"/>
        <v>0</v>
      </c>
      <c r="K35" s="205">
        <f t="shared" si="23"/>
        <v>0</v>
      </c>
      <c r="L35" s="206"/>
    </row>
    <row r="36" spans="1:13" s="152" customFormat="1" x14ac:dyDescent="0.25">
      <c r="A36" s="158">
        <v>6</v>
      </c>
      <c r="B36" s="146" t="s">
        <v>156</v>
      </c>
      <c r="C36" s="162" t="s">
        <v>20</v>
      </c>
      <c r="D36" s="147">
        <v>642</v>
      </c>
      <c r="E36" s="141">
        <v>0</v>
      </c>
      <c r="F36" s="142">
        <f t="shared" ref="F36" si="28">E36*D36</f>
        <v>0</v>
      </c>
      <c r="G36" s="141">
        <v>0</v>
      </c>
      <c r="H36" s="142">
        <f t="shared" ref="H36" si="29">G36*D36</f>
        <v>0</v>
      </c>
      <c r="I36" s="141">
        <v>0</v>
      </c>
      <c r="J36" s="143">
        <f t="shared" ref="J36" si="30">I36*D36</f>
        <v>0</v>
      </c>
      <c r="K36" s="142">
        <f t="shared" ref="K36" si="31">F36+H36+J36</f>
        <v>0</v>
      </c>
      <c r="L36" s="160"/>
    </row>
    <row r="37" spans="1:13" s="152" customFormat="1" ht="24" x14ac:dyDescent="0.25">
      <c r="A37" s="158">
        <v>7</v>
      </c>
      <c r="B37" s="146" t="s">
        <v>157</v>
      </c>
      <c r="C37" s="162" t="s">
        <v>20</v>
      </c>
      <c r="D37" s="147">
        <v>75</v>
      </c>
      <c r="E37" s="161">
        <v>0</v>
      </c>
      <c r="F37" s="142">
        <f>E37*D37</f>
        <v>0</v>
      </c>
      <c r="G37" s="141">
        <v>0</v>
      </c>
      <c r="H37" s="142">
        <f>G37*D37</f>
        <v>0</v>
      </c>
      <c r="I37" s="141">
        <v>0</v>
      </c>
      <c r="J37" s="143">
        <f>I37*D37</f>
        <v>0</v>
      </c>
      <c r="K37" s="142">
        <f t="shared" si="23"/>
        <v>0</v>
      </c>
      <c r="L37" s="160"/>
    </row>
    <row r="38" spans="1:13" s="152" customFormat="1" ht="36" x14ac:dyDescent="0.25">
      <c r="A38" s="158">
        <v>8</v>
      </c>
      <c r="B38" s="146" t="s">
        <v>103</v>
      </c>
      <c r="C38" s="158" t="s">
        <v>15</v>
      </c>
      <c r="D38" s="147">
        <v>1277</v>
      </c>
      <c r="E38" s="161">
        <v>0</v>
      </c>
      <c r="F38" s="142">
        <f>E38*D38</f>
        <v>0</v>
      </c>
      <c r="G38" s="141">
        <v>0</v>
      </c>
      <c r="H38" s="142">
        <f>G38*D38</f>
        <v>0</v>
      </c>
      <c r="I38" s="141">
        <v>0</v>
      </c>
      <c r="J38" s="143">
        <f>I38*D38</f>
        <v>0</v>
      </c>
      <c r="K38" s="142">
        <f t="shared" ref="K38:K39" si="32">F38+H38+J38</f>
        <v>0</v>
      </c>
      <c r="L38" s="160"/>
    </row>
    <row r="39" spans="1:13" s="152" customFormat="1" ht="36" x14ac:dyDescent="0.25">
      <c r="A39" s="158">
        <v>9</v>
      </c>
      <c r="B39" s="146" t="s">
        <v>133</v>
      </c>
      <c r="C39" s="158" t="s">
        <v>15</v>
      </c>
      <c r="D39" s="147">
        <v>205</v>
      </c>
      <c r="E39" s="141">
        <v>0</v>
      </c>
      <c r="F39" s="142">
        <f t="shared" ref="F39" si="33">E39*D39</f>
        <v>0</v>
      </c>
      <c r="G39" s="141">
        <v>0</v>
      </c>
      <c r="H39" s="142">
        <f t="shared" ref="H39" si="34">G39*D39</f>
        <v>0</v>
      </c>
      <c r="I39" s="141">
        <v>0</v>
      </c>
      <c r="J39" s="143">
        <f t="shared" ref="J39" si="35">I39*D39</f>
        <v>0</v>
      </c>
      <c r="K39" s="142">
        <f t="shared" si="32"/>
        <v>0</v>
      </c>
      <c r="L39" s="160"/>
    </row>
    <row r="40" spans="1:13" s="152" customFormat="1" ht="24" x14ac:dyDescent="0.25">
      <c r="A40" s="158">
        <v>10</v>
      </c>
      <c r="B40" s="146" t="s">
        <v>165</v>
      </c>
      <c r="C40" s="158" t="s">
        <v>15</v>
      </c>
      <c r="D40" s="147">
        <v>139.5</v>
      </c>
      <c r="E40" s="141">
        <v>0</v>
      </c>
      <c r="F40" s="142">
        <f t="shared" ref="F40" si="36">E40*D40</f>
        <v>0</v>
      </c>
      <c r="G40" s="141">
        <v>0</v>
      </c>
      <c r="H40" s="142">
        <f t="shared" ref="H40" si="37">G40*D40</f>
        <v>0</v>
      </c>
      <c r="I40" s="141">
        <v>0</v>
      </c>
      <c r="J40" s="143">
        <f t="shared" ref="J40" si="38">I40*D40</f>
        <v>0</v>
      </c>
      <c r="K40" s="142">
        <f t="shared" ref="K40" si="39">F40+H40+J40</f>
        <v>0</v>
      </c>
      <c r="L40" s="160"/>
    </row>
    <row r="41" spans="1:13" s="1" customFormat="1" ht="12.75" x14ac:dyDescent="0.25">
      <c r="A41" s="144"/>
      <c r="B41" s="127" t="s">
        <v>19</v>
      </c>
      <c r="C41" s="136"/>
      <c r="D41" s="137"/>
      <c r="E41" s="138"/>
      <c r="F41" s="139"/>
      <c r="G41" s="138"/>
      <c r="H41" s="139"/>
      <c r="I41" s="138"/>
      <c r="J41" s="140"/>
      <c r="K41" s="139"/>
      <c r="L41" s="24"/>
    </row>
    <row r="42" spans="1:13" s="152" customFormat="1" ht="24" x14ac:dyDescent="0.25">
      <c r="A42" s="158">
        <v>1</v>
      </c>
      <c r="B42" s="163" t="s">
        <v>117</v>
      </c>
      <c r="C42" s="158" t="s">
        <v>15</v>
      </c>
      <c r="D42" s="148">
        <v>765</v>
      </c>
      <c r="E42" s="141">
        <v>0</v>
      </c>
      <c r="F42" s="142">
        <f t="shared" ref="F42:F47" si="40">E42*D42</f>
        <v>0</v>
      </c>
      <c r="G42" s="141">
        <v>0</v>
      </c>
      <c r="H42" s="142">
        <f t="shared" ref="H42:H47" si="41">G42*D42</f>
        <v>0</v>
      </c>
      <c r="I42" s="141">
        <v>0</v>
      </c>
      <c r="J42" s="143">
        <f t="shared" ref="J42:J47" si="42">I42*D42</f>
        <v>0</v>
      </c>
      <c r="K42" s="142">
        <f t="shared" ref="K42:K47" si="43">F42+H42+J42</f>
        <v>0</v>
      </c>
      <c r="L42" s="160"/>
      <c r="M42" s="153"/>
    </row>
    <row r="43" spans="1:13" s="207" customFormat="1" ht="12" x14ac:dyDescent="0.2">
      <c r="A43" s="158">
        <v>2</v>
      </c>
      <c r="B43" s="163" t="s">
        <v>158</v>
      </c>
      <c r="C43" s="158" t="s">
        <v>15</v>
      </c>
      <c r="D43" s="148">
        <v>521</v>
      </c>
      <c r="E43" s="141">
        <v>0</v>
      </c>
      <c r="F43" s="142">
        <f t="shared" si="40"/>
        <v>0</v>
      </c>
      <c r="G43" s="141">
        <v>0</v>
      </c>
      <c r="H43" s="142">
        <f t="shared" si="41"/>
        <v>0</v>
      </c>
      <c r="I43" s="141">
        <v>0</v>
      </c>
      <c r="J43" s="143">
        <f t="shared" si="42"/>
        <v>0</v>
      </c>
      <c r="K43" s="205">
        <f t="shared" si="43"/>
        <v>0</v>
      </c>
      <c r="L43" s="208"/>
      <c r="M43" s="209"/>
    </row>
    <row r="44" spans="1:13" s="152" customFormat="1" ht="60.75" x14ac:dyDescent="0.25">
      <c r="A44" s="158">
        <v>3</v>
      </c>
      <c r="B44" s="164" t="s">
        <v>185</v>
      </c>
      <c r="C44" s="158" t="s">
        <v>15</v>
      </c>
      <c r="D44" s="148">
        <v>170</v>
      </c>
      <c r="E44" s="141">
        <v>0</v>
      </c>
      <c r="F44" s="142">
        <f t="shared" ref="F44" si="44">E44*D44</f>
        <v>0</v>
      </c>
      <c r="G44" s="141">
        <v>0</v>
      </c>
      <c r="H44" s="142">
        <f t="shared" ref="H44" si="45">G44*D44</f>
        <v>0</v>
      </c>
      <c r="I44" s="141">
        <v>0</v>
      </c>
      <c r="J44" s="143">
        <f t="shared" ref="J44" si="46">I44*D44</f>
        <v>0</v>
      </c>
      <c r="K44" s="142">
        <f t="shared" ref="K44" si="47">F44+H44+J44</f>
        <v>0</v>
      </c>
      <c r="L44" s="160"/>
    </row>
    <row r="45" spans="1:13" s="152" customFormat="1" ht="36" x14ac:dyDescent="0.25">
      <c r="A45" s="158">
        <v>4</v>
      </c>
      <c r="B45" s="165" t="s">
        <v>186</v>
      </c>
      <c r="C45" s="158" t="s">
        <v>15</v>
      </c>
      <c r="D45" s="148">
        <v>521</v>
      </c>
      <c r="E45" s="141">
        <v>0</v>
      </c>
      <c r="F45" s="142">
        <f t="shared" si="40"/>
        <v>0</v>
      </c>
      <c r="G45" s="141">
        <v>0</v>
      </c>
      <c r="H45" s="142">
        <f t="shared" si="41"/>
        <v>0</v>
      </c>
      <c r="I45" s="141">
        <v>0</v>
      </c>
      <c r="J45" s="143">
        <f t="shared" si="42"/>
        <v>0</v>
      </c>
      <c r="K45" s="142">
        <f t="shared" si="43"/>
        <v>0</v>
      </c>
      <c r="L45" s="160"/>
    </row>
    <row r="46" spans="1:13" s="152" customFormat="1" ht="24" x14ac:dyDescent="0.25">
      <c r="A46" s="158">
        <v>5</v>
      </c>
      <c r="B46" s="166" t="s">
        <v>94</v>
      </c>
      <c r="C46" s="162" t="s">
        <v>20</v>
      </c>
      <c r="D46" s="148">
        <v>380</v>
      </c>
      <c r="E46" s="141">
        <v>0</v>
      </c>
      <c r="F46" s="142">
        <f t="shared" si="40"/>
        <v>0</v>
      </c>
      <c r="G46" s="141">
        <v>0</v>
      </c>
      <c r="H46" s="142">
        <f t="shared" si="41"/>
        <v>0</v>
      </c>
      <c r="I46" s="141">
        <v>0</v>
      </c>
      <c r="J46" s="143">
        <f t="shared" si="42"/>
        <v>0</v>
      </c>
      <c r="K46" s="142">
        <f t="shared" si="43"/>
        <v>0</v>
      </c>
      <c r="L46" s="160"/>
    </row>
    <row r="47" spans="1:13" s="152" customFormat="1" ht="24" x14ac:dyDescent="0.25">
      <c r="A47" s="158">
        <v>6</v>
      </c>
      <c r="B47" s="146" t="s">
        <v>159</v>
      </c>
      <c r="C47" s="162" t="s">
        <v>20</v>
      </c>
      <c r="D47" s="148">
        <v>25</v>
      </c>
      <c r="E47" s="141">
        <v>0</v>
      </c>
      <c r="F47" s="142">
        <f t="shared" si="40"/>
        <v>0</v>
      </c>
      <c r="G47" s="141">
        <v>0</v>
      </c>
      <c r="H47" s="142">
        <f t="shared" si="41"/>
        <v>0</v>
      </c>
      <c r="I47" s="141">
        <v>0</v>
      </c>
      <c r="J47" s="143">
        <f t="shared" si="42"/>
        <v>0</v>
      </c>
      <c r="K47" s="142">
        <f t="shared" si="43"/>
        <v>0</v>
      </c>
      <c r="L47" s="160"/>
    </row>
    <row r="48" spans="1:13" s="1" customFormat="1" x14ac:dyDescent="0.25">
      <c r="A48" s="144"/>
      <c r="B48" s="127" t="s">
        <v>21</v>
      </c>
      <c r="C48" s="136"/>
      <c r="D48" s="137"/>
      <c r="E48" s="138"/>
      <c r="F48" s="139"/>
      <c r="G48" s="138"/>
      <c r="H48" s="139"/>
      <c r="I48" s="138"/>
      <c r="J48" s="140"/>
      <c r="K48" s="139"/>
      <c r="L48" s="55"/>
    </row>
    <row r="49" spans="1:13" s="152" customFormat="1" ht="36" x14ac:dyDescent="0.25">
      <c r="A49" s="158">
        <v>1</v>
      </c>
      <c r="B49" s="146" t="s">
        <v>161</v>
      </c>
      <c r="C49" s="158" t="s">
        <v>6</v>
      </c>
      <c r="D49" s="148">
        <v>15</v>
      </c>
      <c r="E49" s="141">
        <v>0</v>
      </c>
      <c r="F49" s="142">
        <f t="shared" ref="F49" si="48">E49*D49</f>
        <v>0</v>
      </c>
      <c r="G49" s="141">
        <v>0</v>
      </c>
      <c r="H49" s="142">
        <f t="shared" ref="H49" si="49">G49*D49</f>
        <v>0</v>
      </c>
      <c r="I49" s="141">
        <v>0</v>
      </c>
      <c r="J49" s="143">
        <f t="shared" ref="J49" si="50">I49*D49</f>
        <v>0</v>
      </c>
      <c r="K49" s="142">
        <f t="shared" ref="K49" si="51">F49+H49+J49</f>
        <v>0</v>
      </c>
      <c r="L49" s="160"/>
    </row>
    <row r="50" spans="1:13" s="152" customFormat="1" ht="36" x14ac:dyDescent="0.25">
      <c r="A50" s="158">
        <v>2</v>
      </c>
      <c r="B50" s="146" t="s">
        <v>162</v>
      </c>
      <c r="C50" s="158" t="s">
        <v>6</v>
      </c>
      <c r="D50" s="148">
        <v>6</v>
      </c>
      <c r="E50" s="141">
        <v>0</v>
      </c>
      <c r="F50" s="142">
        <f t="shared" ref="F50:F51" si="52">E50*D50</f>
        <v>0</v>
      </c>
      <c r="G50" s="141">
        <v>0</v>
      </c>
      <c r="H50" s="142">
        <f t="shared" ref="H50:H51" si="53">G50*D50</f>
        <v>0</v>
      </c>
      <c r="I50" s="141">
        <v>0</v>
      </c>
      <c r="J50" s="143">
        <f t="shared" ref="J50:J51" si="54">I50*D50</f>
        <v>0</v>
      </c>
      <c r="K50" s="142">
        <f t="shared" ref="K50:K51" si="55">F50+H50+J50</f>
        <v>0</v>
      </c>
      <c r="L50" s="160"/>
    </row>
    <row r="51" spans="1:13" s="207" customFormat="1" ht="24" x14ac:dyDescent="0.2">
      <c r="A51" s="158">
        <v>3</v>
      </c>
      <c r="B51" s="146" t="s">
        <v>163</v>
      </c>
      <c r="C51" s="158" t="s">
        <v>15</v>
      </c>
      <c r="D51" s="148">
        <v>94</v>
      </c>
      <c r="E51" s="141">
        <v>0</v>
      </c>
      <c r="F51" s="142">
        <f t="shared" si="52"/>
        <v>0</v>
      </c>
      <c r="G51" s="141">
        <v>0</v>
      </c>
      <c r="H51" s="142">
        <f t="shared" si="53"/>
        <v>0</v>
      </c>
      <c r="I51" s="141">
        <v>0</v>
      </c>
      <c r="J51" s="143">
        <f t="shared" si="54"/>
        <v>0</v>
      </c>
      <c r="K51" s="205">
        <f t="shared" si="55"/>
        <v>0</v>
      </c>
      <c r="L51" s="210"/>
    </row>
    <row r="52" spans="1:13" s="1" customFormat="1" ht="36" x14ac:dyDescent="0.25">
      <c r="A52" s="158">
        <v>4</v>
      </c>
      <c r="B52" s="132" t="s">
        <v>95</v>
      </c>
      <c r="C52" s="167" t="s">
        <v>6</v>
      </c>
      <c r="D52" s="145">
        <v>34</v>
      </c>
      <c r="E52" s="133">
        <v>0</v>
      </c>
      <c r="F52" s="134">
        <f t="shared" ref="F52" si="56">E52*D52</f>
        <v>0</v>
      </c>
      <c r="G52" s="133">
        <v>0</v>
      </c>
      <c r="H52" s="134">
        <f t="shared" ref="H52" si="57">G52*D52</f>
        <v>0</v>
      </c>
      <c r="I52" s="133">
        <v>0</v>
      </c>
      <c r="J52" s="135">
        <f t="shared" ref="J52" si="58">I52*D52</f>
        <v>0</v>
      </c>
      <c r="K52" s="134">
        <f t="shared" ref="K52" si="59">F52+H52+J52</f>
        <v>0</v>
      </c>
      <c r="L52" s="24"/>
    </row>
    <row r="53" spans="1:13" s="1" customFormat="1" x14ac:dyDescent="0.25">
      <c r="A53" s="144"/>
      <c r="B53" s="127" t="s">
        <v>96</v>
      </c>
      <c r="C53" s="136"/>
      <c r="D53" s="137"/>
      <c r="E53" s="138"/>
      <c r="F53" s="139"/>
      <c r="G53" s="138"/>
      <c r="H53" s="139"/>
      <c r="I53" s="138"/>
      <c r="J53" s="140"/>
      <c r="K53" s="139"/>
      <c r="L53" s="55"/>
    </row>
    <row r="54" spans="1:13" s="152" customFormat="1" ht="24" x14ac:dyDescent="0.25">
      <c r="A54" s="158">
        <v>1</v>
      </c>
      <c r="B54" s="146" t="s">
        <v>101</v>
      </c>
      <c r="C54" s="158" t="s">
        <v>15</v>
      </c>
      <c r="D54" s="148">
        <v>198</v>
      </c>
      <c r="E54" s="141">
        <v>0</v>
      </c>
      <c r="F54" s="142">
        <f t="shared" ref="F54" si="60">E54*D54</f>
        <v>0</v>
      </c>
      <c r="G54" s="141">
        <v>0</v>
      </c>
      <c r="H54" s="142">
        <f t="shared" ref="H54" si="61">G54*D54</f>
        <v>0</v>
      </c>
      <c r="I54" s="141">
        <v>0</v>
      </c>
      <c r="J54" s="143">
        <f t="shared" ref="J54" si="62">I54*D54</f>
        <v>0</v>
      </c>
      <c r="K54" s="142">
        <f t="shared" ref="K54" si="63">F54+H54+J54</f>
        <v>0</v>
      </c>
      <c r="L54" s="160"/>
    </row>
    <row r="55" spans="1:13" s="152" customFormat="1" ht="24" x14ac:dyDescent="0.25">
      <c r="A55" s="158">
        <v>2</v>
      </c>
      <c r="B55" s="146" t="s">
        <v>160</v>
      </c>
      <c r="C55" s="158" t="s">
        <v>15</v>
      </c>
      <c r="D55" s="148">
        <v>110</v>
      </c>
      <c r="E55" s="141">
        <v>0</v>
      </c>
      <c r="F55" s="142">
        <f t="shared" ref="F55:F58" si="64">E55*D55</f>
        <v>0</v>
      </c>
      <c r="G55" s="141">
        <v>0</v>
      </c>
      <c r="H55" s="142">
        <f t="shared" ref="H55:H58" si="65">G55*D55</f>
        <v>0</v>
      </c>
      <c r="I55" s="141">
        <v>0</v>
      </c>
      <c r="J55" s="143">
        <f t="shared" ref="J55:J58" si="66">I55*D55</f>
        <v>0</v>
      </c>
      <c r="K55" s="142">
        <f t="shared" ref="K55:K58" si="67">F55+H55+J55</f>
        <v>0</v>
      </c>
      <c r="L55" s="160"/>
    </row>
    <row r="56" spans="1:13" s="152" customFormat="1" ht="24" x14ac:dyDescent="0.25">
      <c r="A56" s="158">
        <v>3</v>
      </c>
      <c r="B56" s="146" t="s">
        <v>91</v>
      </c>
      <c r="C56" s="158" t="s">
        <v>15</v>
      </c>
      <c r="D56" s="148">
        <v>26</v>
      </c>
      <c r="E56" s="141">
        <v>0</v>
      </c>
      <c r="F56" s="142">
        <f t="shared" si="64"/>
        <v>0</v>
      </c>
      <c r="G56" s="141">
        <v>0</v>
      </c>
      <c r="H56" s="142">
        <f t="shared" si="65"/>
        <v>0</v>
      </c>
      <c r="I56" s="141">
        <v>0</v>
      </c>
      <c r="J56" s="143">
        <f t="shared" si="66"/>
        <v>0</v>
      </c>
      <c r="K56" s="142">
        <f t="shared" si="67"/>
        <v>0</v>
      </c>
      <c r="L56" s="160"/>
    </row>
    <row r="57" spans="1:13" s="152" customFormat="1" x14ac:dyDescent="0.25">
      <c r="A57" s="158">
        <v>4</v>
      </c>
      <c r="B57" s="146" t="s">
        <v>118</v>
      </c>
      <c r="C57" s="158" t="s">
        <v>14</v>
      </c>
      <c r="D57" s="148">
        <v>15</v>
      </c>
      <c r="E57" s="141">
        <v>0</v>
      </c>
      <c r="F57" s="142">
        <f t="shared" si="64"/>
        <v>0</v>
      </c>
      <c r="G57" s="141">
        <v>0</v>
      </c>
      <c r="H57" s="142">
        <f t="shared" si="65"/>
        <v>0</v>
      </c>
      <c r="I57" s="141">
        <v>0</v>
      </c>
      <c r="J57" s="143">
        <f t="shared" si="66"/>
        <v>0</v>
      </c>
      <c r="K57" s="142">
        <f t="shared" si="67"/>
        <v>0</v>
      </c>
      <c r="L57" s="160"/>
    </row>
    <row r="58" spans="1:13" s="152" customFormat="1" ht="36" x14ac:dyDescent="0.25">
      <c r="A58" s="158">
        <v>5</v>
      </c>
      <c r="B58" s="146" t="s">
        <v>102</v>
      </c>
      <c r="C58" s="158" t="s">
        <v>15</v>
      </c>
      <c r="D58" s="148">
        <v>334</v>
      </c>
      <c r="E58" s="141">
        <v>0</v>
      </c>
      <c r="F58" s="142">
        <f t="shared" si="64"/>
        <v>0</v>
      </c>
      <c r="G58" s="141">
        <v>0</v>
      </c>
      <c r="H58" s="142">
        <f t="shared" si="65"/>
        <v>0</v>
      </c>
      <c r="I58" s="141">
        <v>0</v>
      </c>
      <c r="J58" s="143">
        <f t="shared" si="66"/>
        <v>0</v>
      </c>
      <c r="K58" s="142">
        <f t="shared" si="67"/>
        <v>0</v>
      </c>
      <c r="L58" s="160"/>
    </row>
    <row r="59" spans="1:13" s="1" customFormat="1" ht="36" x14ac:dyDescent="0.25">
      <c r="A59" s="158">
        <v>6</v>
      </c>
      <c r="B59" s="132" t="s">
        <v>190</v>
      </c>
      <c r="C59" s="167" t="s">
        <v>15</v>
      </c>
      <c r="D59" s="145">
        <v>525</v>
      </c>
      <c r="E59" s="244">
        <v>0</v>
      </c>
      <c r="F59" s="245">
        <f>E59*D59</f>
        <v>0</v>
      </c>
      <c r="G59" s="244">
        <v>0</v>
      </c>
      <c r="H59" s="245">
        <f>G59*D59</f>
        <v>0</v>
      </c>
      <c r="I59" s="244">
        <v>0</v>
      </c>
      <c r="J59" s="246">
        <f>I59*D59</f>
        <v>0</v>
      </c>
      <c r="K59" s="245">
        <f>F59+H59+J59</f>
        <v>0</v>
      </c>
      <c r="L59" s="55"/>
      <c r="M59" s="54"/>
    </row>
    <row r="60" spans="1:13" s="1" customFormat="1" x14ac:dyDescent="0.25">
      <c r="A60" s="144"/>
      <c r="B60" s="127" t="s">
        <v>47</v>
      </c>
      <c r="C60" s="136"/>
      <c r="D60" s="137"/>
      <c r="E60" s="138"/>
      <c r="F60" s="139"/>
      <c r="G60" s="138"/>
      <c r="H60" s="140"/>
      <c r="I60" s="138"/>
      <c r="J60" s="140"/>
      <c r="K60" s="139"/>
      <c r="L60" s="55"/>
    </row>
    <row r="61" spans="1:13" s="152" customFormat="1" ht="36" x14ac:dyDescent="0.25">
      <c r="A61" s="149">
        <v>1</v>
      </c>
      <c r="B61" s="146" t="s">
        <v>134</v>
      </c>
      <c r="C61" s="158" t="s">
        <v>6</v>
      </c>
      <c r="D61" s="147">
        <v>8</v>
      </c>
      <c r="E61" s="141">
        <v>0</v>
      </c>
      <c r="F61" s="142">
        <f t="shared" ref="F61" si="68">E61*D61</f>
        <v>0</v>
      </c>
      <c r="G61" s="141">
        <v>0</v>
      </c>
      <c r="H61" s="142">
        <f t="shared" ref="H61" si="69">G61*D61</f>
        <v>0</v>
      </c>
      <c r="I61" s="141">
        <v>0</v>
      </c>
      <c r="J61" s="143">
        <f t="shared" ref="J61" si="70">I61*D61</f>
        <v>0</v>
      </c>
      <c r="K61" s="142">
        <f t="shared" ref="K61" si="71">F61+H61+J61</f>
        <v>0</v>
      </c>
      <c r="L61" s="160"/>
    </row>
    <row r="62" spans="1:13" s="1" customFormat="1" x14ac:dyDescent="0.25">
      <c r="A62" s="57"/>
      <c r="B62" s="58" t="s">
        <v>8</v>
      </c>
      <c r="C62" s="59"/>
      <c r="D62" s="60"/>
      <c r="E62" s="61"/>
      <c r="F62" s="9">
        <f>SUM(F10:F61)</f>
        <v>0</v>
      </c>
      <c r="G62" s="62"/>
      <c r="H62" s="63">
        <f>SUM(H10:H61)</f>
        <v>0</v>
      </c>
      <c r="I62" s="62"/>
      <c r="J62" s="63">
        <f>SUM(J10:J61)</f>
        <v>0</v>
      </c>
      <c r="K62" s="9">
        <f>F62+H62+J62</f>
        <v>0</v>
      </c>
      <c r="L62" s="55"/>
    </row>
    <row r="63" spans="1:13" s="1" customFormat="1" x14ac:dyDescent="0.25">
      <c r="A63" s="57"/>
      <c r="B63" s="64" t="s">
        <v>9</v>
      </c>
      <c r="C63" s="65">
        <v>0</v>
      </c>
      <c r="D63" s="60"/>
      <c r="E63" s="61"/>
      <c r="F63" s="49"/>
      <c r="G63" s="61"/>
      <c r="H63" s="9"/>
      <c r="I63" s="61"/>
      <c r="J63" s="50"/>
      <c r="K63" s="9">
        <f>K62*C63</f>
        <v>0</v>
      </c>
      <c r="L63" s="55"/>
    </row>
    <row r="64" spans="1:13" s="1" customFormat="1" x14ac:dyDescent="0.25">
      <c r="A64" s="57"/>
      <c r="B64" s="64" t="s">
        <v>10</v>
      </c>
      <c r="C64" s="59"/>
      <c r="D64" s="60"/>
      <c r="E64" s="61"/>
      <c r="F64" s="49"/>
      <c r="G64" s="61"/>
      <c r="H64" s="9"/>
      <c r="I64" s="61"/>
      <c r="J64" s="50"/>
      <c r="K64" s="9">
        <f>K62+K63</f>
        <v>0</v>
      </c>
      <c r="L64" s="55"/>
    </row>
    <row r="65" spans="1:12" s="1" customFormat="1" x14ac:dyDescent="0.25">
      <c r="A65" s="57"/>
      <c r="B65" s="64" t="s">
        <v>11</v>
      </c>
      <c r="C65" s="65">
        <v>0</v>
      </c>
      <c r="D65" s="60"/>
      <c r="E65" s="61"/>
      <c r="F65" s="49"/>
      <c r="G65" s="61"/>
      <c r="H65" s="9"/>
      <c r="I65" s="61"/>
      <c r="J65" s="50"/>
      <c r="K65" s="9">
        <f>K64*C65</f>
        <v>0</v>
      </c>
      <c r="L65" s="55"/>
    </row>
    <row r="66" spans="1:12" s="1" customFormat="1" x14ac:dyDescent="0.25">
      <c r="A66" s="57"/>
      <c r="B66" s="58" t="s">
        <v>10</v>
      </c>
      <c r="C66" s="59"/>
      <c r="D66" s="60"/>
      <c r="E66" s="61"/>
      <c r="F66" s="49"/>
      <c r="G66" s="61"/>
      <c r="H66" s="9"/>
      <c r="I66" s="61"/>
      <c r="J66" s="50"/>
      <c r="K66" s="9">
        <f>K65+K64</f>
        <v>0</v>
      </c>
      <c r="L66" s="55"/>
    </row>
    <row r="67" spans="1:12" s="1" customFormat="1" x14ac:dyDescent="0.25">
      <c r="A67" s="57"/>
      <c r="B67" s="58" t="s">
        <v>12</v>
      </c>
      <c r="C67" s="66">
        <v>0.18</v>
      </c>
      <c r="D67" s="67"/>
      <c r="E67" s="61"/>
      <c r="F67" s="49"/>
      <c r="G67" s="61"/>
      <c r="H67" s="9"/>
      <c r="I67" s="61"/>
      <c r="J67" s="50"/>
      <c r="K67" s="9">
        <f>K66*C67</f>
        <v>0</v>
      </c>
      <c r="L67" s="55"/>
    </row>
    <row r="68" spans="1:12" s="1" customFormat="1" x14ac:dyDescent="0.25">
      <c r="A68" s="32"/>
      <c r="B68" s="68" t="s">
        <v>13</v>
      </c>
      <c r="C68" s="32"/>
      <c r="D68" s="69"/>
      <c r="E68" s="70"/>
      <c r="F68" s="71"/>
      <c r="G68" s="70"/>
      <c r="H68" s="72"/>
      <c r="I68" s="70"/>
      <c r="J68" s="73"/>
      <c r="K68" s="72">
        <f>K66+K67</f>
        <v>0</v>
      </c>
      <c r="L68" s="55"/>
    </row>
    <row r="69" spans="1:12" s="1" customFormat="1" x14ac:dyDescent="0.25">
      <c r="A69" s="15"/>
      <c r="B69" s="74"/>
      <c r="C69" s="15"/>
      <c r="D69" s="75"/>
      <c r="E69" s="15"/>
      <c r="F69" s="15"/>
      <c r="G69" s="15"/>
      <c r="H69" s="15"/>
      <c r="I69" s="15"/>
      <c r="J69" s="15"/>
      <c r="K69" s="15"/>
      <c r="L69" s="55"/>
    </row>
    <row r="70" spans="1:12" s="1" customFormat="1" x14ac:dyDescent="0.25">
      <c r="A70" s="15"/>
      <c r="B70" s="74"/>
      <c r="C70" s="15"/>
      <c r="D70" s="75"/>
      <c r="E70" s="15"/>
      <c r="F70" s="15"/>
      <c r="G70" s="15"/>
      <c r="H70" s="15"/>
      <c r="I70" s="15"/>
      <c r="J70" s="15"/>
      <c r="K70" s="15"/>
      <c r="L70" s="55"/>
    </row>
    <row r="71" spans="1:12" s="1" customFormat="1" x14ac:dyDescent="0.25">
      <c r="A71" s="15"/>
      <c r="B71" s="76"/>
      <c r="C71" s="15"/>
      <c r="D71" s="75"/>
      <c r="E71" s="13"/>
      <c r="F71" s="15"/>
      <c r="G71" s="15"/>
      <c r="H71" s="15"/>
      <c r="I71" s="15"/>
      <c r="J71" s="15"/>
      <c r="K71" s="15"/>
      <c r="L71" s="55"/>
    </row>
    <row r="72" spans="1:12" s="1" customFormat="1" x14ac:dyDescent="0.25">
      <c r="B72" s="156"/>
      <c r="D72" s="77"/>
      <c r="L72" s="55"/>
    </row>
    <row r="73" spans="1:12" s="1" customFormat="1" x14ac:dyDescent="0.25">
      <c r="B73" s="156"/>
      <c r="D73" s="77"/>
      <c r="L73" s="55"/>
    </row>
    <row r="74" spans="1:12" x14ac:dyDescent="0.25">
      <c r="B74" s="156"/>
    </row>
    <row r="75" spans="1:12" x14ac:dyDescent="0.25">
      <c r="B75" s="157"/>
    </row>
    <row r="76" spans="1:12" x14ac:dyDescent="0.25">
      <c r="B76" s="157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paperSize="8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6"/>
  <sheetViews>
    <sheetView topLeftCell="A43" workbookViewId="0">
      <selection activeCell="B55" sqref="B55"/>
    </sheetView>
  </sheetViews>
  <sheetFormatPr defaultColWidth="9.140625" defaultRowHeight="15" x14ac:dyDescent="0.25"/>
  <cols>
    <col min="1" max="1" width="3.85546875" style="87" bestFit="1" customWidth="1"/>
    <col min="2" max="2" width="63.7109375" style="88" customWidth="1"/>
    <col min="3" max="3" width="9.140625" style="87" customWidth="1"/>
    <col min="4" max="4" width="9.85546875" style="87" customWidth="1"/>
    <col min="5" max="5" width="15.28515625" style="88" customWidth="1"/>
    <col min="6" max="6" width="8.140625" style="87" customWidth="1"/>
    <col min="7" max="7" width="13.85546875" style="110" customWidth="1"/>
    <col min="8" max="8" width="7.85546875" style="87" customWidth="1"/>
    <col min="9" max="9" width="12.42578125" style="87" customWidth="1"/>
    <col min="10" max="10" width="8.42578125" style="87" customWidth="1"/>
    <col min="11" max="11" width="11.42578125" style="87" customWidth="1"/>
    <col min="12" max="16384" width="9.140625" style="87"/>
  </cols>
  <sheetData>
    <row r="1" spans="1:11" s="85" customFormat="1" x14ac:dyDescent="0.3">
      <c r="A1" s="80"/>
      <c r="B1" s="81" t="s">
        <v>129</v>
      </c>
      <c r="C1" s="80"/>
      <c r="D1" s="80"/>
      <c r="E1" s="82"/>
      <c r="F1" s="80"/>
      <c r="G1" s="80"/>
      <c r="H1" s="83"/>
      <c r="I1" s="83"/>
      <c r="J1" s="84"/>
      <c r="K1" s="84"/>
    </row>
    <row r="2" spans="1:11" s="85" customFormat="1" x14ac:dyDescent="0.3">
      <c r="A2" s="80"/>
      <c r="B2" s="240" t="s">
        <v>184</v>
      </c>
      <c r="C2" s="241"/>
      <c r="D2" s="241"/>
      <c r="E2" s="241"/>
      <c r="F2" s="241"/>
      <c r="G2" s="241"/>
      <c r="H2" s="241"/>
      <c r="I2" s="241"/>
      <c r="J2" s="241"/>
      <c r="K2" s="241"/>
    </row>
    <row r="3" spans="1:11" s="85" customFormat="1" x14ac:dyDescent="0.3">
      <c r="A3" s="80"/>
      <c r="B3" s="80"/>
      <c r="C3" s="80"/>
      <c r="D3" s="80"/>
      <c r="E3" s="82"/>
      <c r="F3" s="80"/>
      <c r="G3" s="80"/>
      <c r="H3" s="80"/>
      <c r="I3" s="83"/>
      <c r="J3" s="84"/>
      <c r="K3" s="84"/>
    </row>
    <row r="4" spans="1:11" s="85" customFormat="1" x14ac:dyDescent="0.3">
      <c r="A4" s="242" t="s">
        <v>77</v>
      </c>
      <c r="B4" s="242"/>
      <c r="C4" s="80"/>
      <c r="D4" s="80"/>
      <c r="E4" s="82"/>
      <c r="F4" s="80"/>
      <c r="G4" s="80"/>
      <c r="H4" s="80"/>
      <c r="I4" s="83"/>
      <c r="J4" s="84"/>
      <c r="K4" s="84"/>
    </row>
    <row r="5" spans="1:11" s="85" customFormat="1" x14ac:dyDescent="0.3">
      <c r="A5" s="80"/>
      <c r="B5" s="80" t="s">
        <v>22</v>
      </c>
      <c r="C5" s="80" t="s">
        <v>78</v>
      </c>
      <c r="D5" s="80"/>
      <c r="E5" s="82"/>
      <c r="F5" s="80"/>
      <c r="G5" s="80"/>
      <c r="H5" s="86">
        <f>K75</f>
        <v>0</v>
      </c>
      <c r="I5" s="83" t="s">
        <v>90</v>
      </c>
      <c r="J5" s="84"/>
      <c r="K5" s="84"/>
    </row>
    <row r="6" spans="1:11" s="85" customFormat="1" ht="15.75" x14ac:dyDescent="0.3">
      <c r="A6" s="87"/>
      <c r="B6" s="87"/>
      <c r="C6" s="87"/>
      <c r="D6" s="87"/>
      <c r="E6" s="88"/>
      <c r="F6" s="87"/>
      <c r="G6" s="87"/>
      <c r="H6" s="80"/>
      <c r="I6" s="84"/>
      <c r="J6" s="84"/>
      <c r="K6" s="84"/>
    </row>
    <row r="7" spans="1:11" ht="15" customHeight="1" x14ac:dyDescent="0.25">
      <c r="A7" s="32"/>
      <c r="B7" s="33" t="s">
        <v>60</v>
      </c>
      <c r="C7" s="34"/>
      <c r="D7" s="35"/>
      <c r="E7" s="231" t="s">
        <v>61</v>
      </c>
      <c r="F7" s="232"/>
      <c r="G7" s="232"/>
      <c r="H7" s="232"/>
      <c r="I7" s="232"/>
      <c r="J7" s="233"/>
      <c r="K7" s="36" t="s">
        <v>48</v>
      </c>
    </row>
    <row r="8" spans="1:11" ht="47.25" customHeight="1" x14ac:dyDescent="0.25">
      <c r="A8" s="37" t="s">
        <v>0</v>
      </c>
      <c r="B8" s="38" t="s">
        <v>62</v>
      </c>
      <c r="C8" s="38" t="s">
        <v>63</v>
      </c>
      <c r="D8" s="38" t="s">
        <v>64</v>
      </c>
      <c r="E8" s="224" t="s">
        <v>89</v>
      </c>
      <c r="F8" s="225"/>
      <c r="G8" s="224" t="s">
        <v>82</v>
      </c>
      <c r="H8" s="225"/>
      <c r="I8" s="224" t="s">
        <v>83</v>
      </c>
      <c r="J8" s="225"/>
      <c r="K8" s="36"/>
    </row>
    <row r="9" spans="1:11" x14ac:dyDescent="0.25">
      <c r="A9" s="39"/>
      <c r="B9" s="40"/>
      <c r="C9" s="41"/>
      <c r="D9" s="41"/>
      <c r="E9" s="42" t="s">
        <v>65</v>
      </c>
      <c r="F9" s="42" t="s">
        <v>66</v>
      </c>
      <c r="G9" s="42" t="s">
        <v>65</v>
      </c>
      <c r="H9" s="42" t="s">
        <v>66</v>
      </c>
      <c r="I9" s="42" t="s">
        <v>65</v>
      </c>
      <c r="J9" s="42" t="s">
        <v>66</v>
      </c>
      <c r="K9" s="36"/>
    </row>
    <row r="10" spans="1:11" x14ac:dyDescent="0.25">
      <c r="A10" s="43"/>
      <c r="B10" s="44">
        <v>2</v>
      </c>
      <c r="C10" s="43">
        <v>3</v>
      </c>
      <c r="D10" s="43">
        <v>4</v>
      </c>
      <c r="E10" s="42">
        <v>5</v>
      </c>
      <c r="F10" s="42" t="s">
        <v>1</v>
      </c>
      <c r="G10" s="42">
        <v>7</v>
      </c>
      <c r="H10" s="42" t="s">
        <v>2</v>
      </c>
      <c r="I10" s="42">
        <v>9</v>
      </c>
      <c r="J10" s="42" t="s">
        <v>3</v>
      </c>
      <c r="K10" s="42" t="s">
        <v>4</v>
      </c>
    </row>
    <row r="11" spans="1:11" s="201" customFormat="1" ht="12.75" x14ac:dyDescent="0.2">
      <c r="A11" s="237" t="s">
        <v>187</v>
      </c>
      <c r="B11" s="238"/>
      <c r="C11" s="238"/>
      <c r="D11" s="238"/>
      <c r="E11" s="187"/>
      <c r="F11" s="188"/>
      <c r="G11" s="187"/>
      <c r="H11" s="188"/>
      <c r="I11" s="187"/>
      <c r="J11" s="189"/>
      <c r="K11" s="190"/>
    </row>
    <row r="12" spans="1:11" s="202" customFormat="1" ht="12.75" x14ac:dyDescent="0.2">
      <c r="A12" s="174">
        <v>1</v>
      </c>
      <c r="B12" s="175" t="s">
        <v>50</v>
      </c>
      <c r="C12" s="176" t="s">
        <v>23</v>
      </c>
      <c r="D12" s="177">
        <v>2800</v>
      </c>
      <c r="E12" s="178">
        <v>0</v>
      </c>
      <c r="F12" s="179">
        <f t="shared" ref="F12:F68" si="0">E12*D12</f>
        <v>0</v>
      </c>
      <c r="G12" s="178">
        <v>0</v>
      </c>
      <c r="H12" s="179">
        <f t="shared" ref="H12:H68" si="1">G12*D12</f>
        <v>0</v>
      </c>
      <c r="I12" s="178">
        <v>0</v>
      </c>
      <c r="J12" s="180">
        <f t="shared" ref="J12:J68" si="2">I12*D12</f>
        <v>0</v>
      </c>
      <c r="K12" s="181">
        <f t="shared" ref="K12:K68" si="3">F12+H12+J12</f>
        <v>0</v>
      </c>
    </row>
    <row r="13" spans="1:11" s="202" customFormat="1" ht="12.75" x14ac:dyDescent="0.2">
      <c r="A13" s="174">
        <v>2</v>
      </c>
      <c r="B13" s="175" t="s">
        <v>51</v>
      </c>
      <c r="C13" s="176" t="s">
        <v>23</v>
      </c>
      <c r="D13" s="177">
        <v>4200</v>
      </c>
      <c r="E13" s="178">
        <v>0</v>
      </c>
      <c r="F13" s="179">
        <f t="shared" si="0"/>
        <v>0</v>
      </c>
      <c r="G13" s="178">
        <v>0</v>
      </c>
      <c r="H13" s="179">
        <f t="shared" si="1"/>
        <v>0</v>
      </c>
      <c r="I13" s="178">
        <v>0</v>
      </c>
      <c r="J13" s="180">
        <f t="shared" si="2"/>
        <v>0</v>
      </c>
      <c r="K13" s="181">
        <f t="shared" si="3"/>
        <v>0</v>
      </c>
    </row>
    <row r="14" spans="1:11" s="202" customFormat="1" ht="12.75" x14ac:dyDescent="0.2">
      <c r="A14" s="174">
        <v>3</v>
      </c>
      <c r="B14" s="175" t="s">
        <v>122</v>
      </c>
      <c r="C14" s="176" t="s">
        <v>23</v>
      </c>
      <c r="D14" s="177">
        <v>200</v>
      </c>
      <c r="E14" s="178">
        <v>0</v>
      </c>
      <c r="F14" s="179">
        <f t="shared" si="0"/>
        <v>0</v>
      </c>
      <c r="G14" s="178">
        <v>0</v>
      </c>
      <c r="H14" s="179">
        <f t="shared" si="1"/>
        <v>0</v>
      </c>
      <c r="I14" s="178">
        <v>0</v>
      </c>
      <c r="J14" s="180">
        <f t="shared" si="2"/>
        <v>0</v>
      </c>
      <c r="K14" s="181">
        <f t="shared" si="3"/>
        <v>0</v>
      </c>
    </row>
    <row r="15" spans="1:11" s="202" customFormat="1" ht="12.75" x14ac:dyDescent="0.2">
      <c r="A15" s="174">
        <v>4</v>
      </c>
      <c r="B15" s="175" t="s">
        <v>173</v>
      </c>
      <c r="C15" s="176" t="s">
        <v>23</v>
      </c>
      <c r="D15" s="177">
        <v>120</v>
      </c>
      <c r="E15" s="178">
        <v>0</v>
      </c>
      <c r="F15" s="179">
        <f t="shared" si="0"/>
        <v>0</v>
      </c>
      <c r="G15" s="178">
        <v>0</v>
      </c>
      <c r="H15" s="179">
        <f t="shared" si="1"/>
        <v>0</v>
      </c>
      <c r="I15" s="178">
        <v>0</v>
      </c>
      <c r="J15" s="180">
        <f t="shared" si="2"/>
        <v>0</v>
      </c>
      <c r="K15" s="181">
        <f t="shared" si="3"/>
        <v>0</v>
      </c>
    </row>
    <row r="16" spans="1:11" s="202" customFormat="1" ht="12.75" x14ac:dyDescent="0.2">
      <c r="A16" s="174">
        <v>5</v>
      </c>
      <c r="B16" s="175" t="s">
        <v>174</v>
      </c>
      <c r="C16" s="176" t="s">
        <v>23</v>
      </c>
      <c r="D16" s="177">
        <v>100</v>
      </c>
      <c r="E16" s="178">
        <v>0</v>
      </c>
      <c r="F16" s="179">
        <f t="shared" si="0"/>
        <v>0</v>
      </c>
      <c r="G16" s="178">
        <v>0</v>
      </c>
      <c r="H16" s="179">
        <f t="shared" si="1"/>
        <v>0</v>
      </c>
      <c r="I16" s="178">
        <v>0</v>
      </c>
      <c r="J16" s="180">
        <f t="shared" si="2"/>
        <v>0</v>
      </c>
      <c r="K16" s="181">
        <f t="shared" si="3"/>
        <v>0</v>
      </c>
    </row>
    <row r="17" spans="1:11" s="202" customFormat="1" ht="12" x14ac:dyDescent="0.2">
      <c r="A17" s="239" t="s">
        <v>43</v>
      </c>
      <c r="B17" s="237"/>
      <c r="C17" s="237"/>
      <c r="D17" s="237"/>
      <c r="E17" s="191"/>
      <c r="F17" s="192"/>
      <c r="G17" s="191"/>
      <c r="H17" s="192"/>
      <c r="I17" s="191"/>
      <c r="J17" s="193"/>
      <c r="K17" s="194"/>
    </row>
    <row r="18" spans="1:11" s="202" customFormat="1" ht="12.75" x14ac:dyDescent="0.2">
      <c r="A18" s="174">
        <v>1</v>
      </c>
      <c r="B18" s="182" t="s">
        <v>24</v>
      </c>
      <c r="C18" s="176" t="s">
        <v>23</v>
      </c>
      <c r="D18" s="177">
        <v>3000</v>
      </c>
      <c r="E18" s="178">
        <v>0</v>
      </c>
      <c r="F18" s="179">
        <f t="shared" si="0"/>
        <v>0</v>
      </c>
      <c r="G18" s="178">
        <v>0</v>
      </c>
      <c r="H18" s="179">
        <f t="shared" si="1"/>
        <v>0</v>
      </c>
      <c r="I18" s="178">
        <v>0</v>
      </c>
      <c r="J18" s="180">
        <f t="shared" si="2"/>
        <v>0</v>
      </c>
      <c r="K18" s="181">
        <f t="shared" si="3"/>
        <v>0</v>
      </c>
    </row>
    <row r="19" spans="1:11" s="202" customFormat="1" ht="12.75" x14ac:dyDescent="0.2">
      <c r="A19" s="174">
        <v>2</v>
      </c>
      <c r="B19" s="182" t="s">
        <v>25</v>
      </c>
      <c r="C19" s="176" t="s">
        <v>23</v>
      </c>
      <c r="D19" s="177">
        <v>700</v>
      </c>
      <c r="E19" s="178">
        <v>0</v>
      </c>
      <c r="F19" s="179">
        <f t="shared" si="0"/>
        <v>0</v>
      </c>
      <c r="G19" s="178">
        <v>0</v>
      </c>
      <c r="H19" s="179">
        <f t="shared" si="1"/>
        <v>0</v>
      </c>
      <c r="I19" s="178">
        <v>0</v>
      </c>
      <c r="J19" s="180">
        <f t="shared" si="2"/>
        <v>0</v>
      </c>
      <c r="K19" s="181">
        <f t="shared" si="3"/>
        <v>0</v>
      </c>
    </row>
    <row r="20" spans="1:11" s="202" customFormat="1" ht="12.75" x14ac:dyDescent="0.2">
      <c r="A20" s="174">
        <v>3</v>
      </c>
      <c r="B20" s="182" t="s">
        <v>26</v>
      </c>
      <c r="C20" s="183" t="s">
        <v>14</v>
      </c>
      <c r="D20" s="177">
        <v>150</v>
      </c>
      <c r="E20" s="178">
        <v>0</v>
      </c>
      <c r="F20" s="179">
        <f t="shared" si="0"/>
        <v>0</v>
      </c>
      <c r="G20" s="178">
        <v>0</v>
      </c>
      <c r="H20" s="179">
        <f t="shared" si="1"/>
        <v>0</v>
      </c>
      <c r="I20" s="178">
        <v>0</v>
      </c>
      <c r="J20" s="180">
        <f t="shared" si="2"/>
        <v>0</v>
      </c>
      <c r="K20" s="181">
        <f t="shared" si="3"/>
        <v>0</v>
      </c>
    </row>
    <row r="21" spans="1:11" s="202" customFormat="1" ht="12.75" x14ac:dyDescent="0.2">
      <c r="A21" s="174">
        <v>4</v>
      </c>
      <c r="B21" s="182" t="s">
        <v>27</v>
      </c>
      <c r="C21" s="183" t="s">
        <v>14</v>
      </c>
      <c r="D21" s="177">
        <v>1200</v>
      </c>
      <c r="E21" s="178">
        <v>0</v>
      </c>
      <c r="F21" s="179">
        <f t="shared" si="0"/>
        <v>0</v>
      </c>
      <c r="G21" s="178">
        <v>0</v>
      </c>
      <c r="H21" s="179">
        <f t="shared" si="1"/>
        <v>0</v>
      </c>
      <c r="I21" s="178">
        <v>0</v>
      </c>
      <c r="J21" s="180">
        <f t="shared" si="2"/>
        <v>0</v>
      </c>
      <c r="K21" s="181">
        <f t="shared" si="3"/>
        <v>0</v>
      </c>
    </row>
    <row r="22" spans="1:11" s="202" customFormat="1" ht="12.75" x14ac:dyDescent="0.2">
      <c r="A22" s="174">
        <v>5</v>
      </c>
      <c r="B22" s="182" t="s">
        <v>28</v>
      </c>
      <c r="C22" s="183" t="s">
        <v>14</v>
      </c>
      <c r="D22" s="177">
        <v>750</v>
      </c>
      <c r="E22" s="178">
        <v>0</v>
      </c>
      <c r="F22" s="179">
        <f t="shared" si="0"/>
        <v>0</v>
      </c>
      <c r="G22" s="178">
        <v>0</v>
      </c>
      <c r="H22" s="179">
        <f t="shared" si="1"/>
        <v>0</v>
      </c>
      <c r="I22" s="178">
        <v>0</v>
      </c>
      <c r="J22" s="180">
        <f t="shared" si="2"/>
        <v>0</v>
      </c>
      <c r="K22" s="181">
        <f t="shared" si="3"/>
        <v>0</v>
      </c>
    </row>
    <row r="23" spans="1:11" s="202" customFormat="1" ht="12.75" x14ac:dyDescent="0.2">
      <c r="A23" s="174">
        <v>6</v>
      </c>
      <c r="B23" s="182" t="s">
        <v>29</v>
      </c>
      <c r="C23" s="183" t="s">
        <v>14</v>
      </c>
      <c r="D23" s="177">
        <v>250</v>
      </c>
      <c r="E23" s="178">
        <v>0</v>
      </c>
      <c r="F23" s="179">
        <f t="shared" si="0"/>
        <v>0</v>
      </c>
      <c r="G23" s="178">
        <v>0</v>
      </c>
      <c r="H23" s="179">
        <f t="shared" si="1"/>
        <v>0</v>
      </c>
      <c r="I23" s="178">
        <v>0</v>
      </c>
      <c r="J23" s="180">
        <f t="shared" si="2"/>
        <v>0</v>
      </c>
      <c r="K23" s="181">
        <f t="shared" si="3"/>
        <v>0</v>
      </c>
    </row>
    <row r="24" spans="1:11" s="202" customFormat="1" ht="12.75" x14ac:dyDescent="0.2">
      <c r="A24" s="174">
        <v>7</v>
      </c>
      <c r="B24" s="182" t="s">
        <v>30</v>
      </c>
      <c r="C24" s="183" t="s">
        <v>14</v>
      </c>
      <c r="D24" s="177">
        <v>1700</v>
      </c>
      <c r="E24" s="178">
        <v>0</v>
      </c>
      <c r="F24" s="179">
        <f t="shared" si="0"/>
        <v>0</v>
      </c>
      <c r="G24" s="178">
        <v>0</v>
      </c>
      <c r="H24" s="179">
        <f t="shared" si="1"/>
        <v>0</v>
      </c>
      <c r="I24" s="178">
        <v>0</v>
      </c>
      <c r="J24" s="180">
        <f t="shared" si="2"/>
        <v>0</v>
      </c>
      <c r="K24" s="181">
        <f t="shared" si="3"/>
        <v>0</v>
      </c>
    </row>
    <row r="25" spans="1:11" s="202" customFormat="1" ht="12.75" x14ac:dyDescent="0.2">
      <c r="A25" s="174">
        <v>8</v>
      </c>
      <c r="B25" s="182" t="s">
        <v>31</v>
      </c>
      <c r="C25" s="183" t="s">
        <v>14</v>
      </c>
      <c r="D25" s="177">
        <v>800</v>
      </c>
      <c r="E25" s="178">
        <v>0</v>
      </c>
      <c r="F25" s="179">
        <f t="shared" si="0"/>
        <v>0</v>
      </c>
      <c r="G25" s="178">
        <v>0</v>
      </c>
      <c r="H25" s="179">
        <f t="shared" si="1"/>
        <v>0</v>
      </c>
      <c r="I25" s="178">
        <v>0</v>
      </c>
      <c r="J25" s="180">
        <f t="shared" si="2"/>
        <v>0</v>
      </c>
      <c r="K25" s="181">
        <f t="shared" si="3"/>
        <v>0</v>
      </c>
    </row>
    <row r="26" spans="1:11" s="202" customFormat="1" ht="12.75" x14ac:dyDescent="0.2">
      <c r="A26" s="174">
        <v>9</v>
      </c>
      <c r="B26" s="182" t="s">
        <v>32</v>
      </c>
      <c r="C26" s="183" t="s">
        <v>23</v>
      </c>
      <c r="D26" s="177">
        <v>150</v>
      </c>
      <c r="E26" s="178">
        <v>0</v>
      </c>
      <c r="F26" s="179">
        <f t="shared" si="0"/>
        <v>0</v>
      </c>
      <c r="G26" s="178">
        <v>0</v>
      </c>
      <c r="H26" s="179">
        <f t="shared" si="1"/>
        <v>0</v>
      </c>
      <c r="I26" s="178">
        <v>0</v>
      </c>
      <c r="J26" s="180">
        <f t="shared" si="2"/>
        <v>0</v>
      </c>
      <c r="K26" s="181">
        <f t="shared" si="3"/>
        <v>0</v>
      </c>
    </row>
    <row r="27" spans="1:11" s="202" customFormat="1" ht="12.75" x14ac:dyDescent="0.2">
      <c r="A27" s="174">
        <v>10</v>
      </c>
      <c r="B27" s="182" t="s">
        <v>33</v>
      </c>
      <c r="C27" s="183" t="s">
        <v>14</v>
      </c>
      <c r="D27" s="177">
        <v>313</v>
      </c>
      <c r="E27" s="178">
        <v>0</v>
      </c>
      <c r="F27" s="179">
        <f t="shared" si="0"/>
        <v>0</v>
      </c>
      <c r="G27" s="178">
        <v>0</v>
      </c>
      <c r="H27" s="179">
        <f t="shared" si="1"/>
        <v>0</v>
      </c>
      <c r="I27" s="178">
        <v>0</v>
      </c>
      <c r="J27" s="180">
        <f t="shared" si="2"/>
        <v>0</v>
      </c>
      <c r="K27" s="181">
        <f t="shared" si="3"/>
        <v>0</v>
      </c>
    </row>
    <row r="28" spans="1:11" s="202" customFormat="1" ht="12.75" x14ac:dyDescent="0.2">
      <c r="A28" s="174">
        <v>11</v>
      </c>
      <c r="B28" s="182" t="s">
        <v>52</v>
      </c>
      <c r="C28" s="183" t="s">
        <v>34</v>
      </c>
      <c r="D28" s="177">
        <v>2</v>
      </c>
      <c r="E28" s="178">
        <v>0</v>
      </c>
      <c r="F28" s="179">
        <f t="shared" si="0"/>
        <v>0</v>
      </c>
      <c r="G28" s="178">
        <v>0</v>
      </c>
      <c r="H28" s="179">
        <f t="shared" si="1"/>
        <v>0</v>
      </c>
      <c r="I28" s="178">
        <v>0</v>
      </c>
      <c r="J28" s="180">
        <f t="shared" si="2"/>
        <v>0</v>
      </c>
      <c r="K28" s="181">
        <f t="shared" si="3"/>
        <v>0</v>
      </c>
    </row>
    <row r="29" spans="1:11" s="202" customFormat="1" ht="12.75" x14ac:dyDescent="0.2">
      <c r="A29" s="174">
        <v>12</v>
      </c>
      <c r="B29" s="182" t="s">
        <v>75</v>
      </c>
      <c r="C29" s="183" t="s">
        <v>34</v>
      </c>
      <c r="D29" s="177">
        <v>71</v>
      </c>
      <c r="E29" s="178">
        <v>0</v>
      </c>
      <c r="F29" s="179">
        <f t="shared" si="0"/>
        <v>0</v>
      </c>
      <c r="G29" s="178">
        <v>0</v>
      </c>
      <c r="H29" s="179">
        <f t="shared" si="1"/>
        <v>0</v>
      </c>
      <c r="I29" s="178">
        <v>0</v>
      </c>
      <c r="J29" s="180">
        <f t="shared" si="2"/>
        <v>0</v>
      </c>
      <c r="K29" s="181">
        <f t="shared" si="3"/>
        <v>0</v>
      </c>
    </row>
    <row r="30" spans="1:11" s="202" customFormat="1" ht="12" x14ac:dyDescent="0.2">
      <c r="A30" s="234" t="s">
        <v>140</v>
      </c>
      <c r="B30" s="235"/>
      <c r="C30" s="235"/>
      <c r="D30" s="236"/>
      <c r="E30" s="191"/>
      <c r="F30" s="192"/>
      <c r="G30" s="191"/>
      <c r="H30" s="192"/>
      <c r="I30" s="191"/>
      <c r="J30" s="193"/>
      <c r="K30" s="194"/>
    </row>
    <row r="31" spans="1:11" s="202" customFormat="1" ht="12.75" x14ac:dyDescent="0.2">
      <c r="A31" s="174">
        <v>1</v>
      </c>
      <c r="B31" s="182" t="s">
        <v>175</v>
      </c>
      <c r="C31" s="183" t="s">
        <v>14</v>
      </c>
      <c r="D31" s="177">
        <v>1</v>
      </c>
      <c r="E31" s="178">
        <v>0</v>
      </c>
      <c r="F31" s="179">
        <f t="shared" si="0"/>
        <v>0</v>
      </c>
      <c r="G31" s="178">
        <v>0</v>
      </c>
      <c r="H31" s="179">
        <f t="shared" si="1"/>
        <v>0</v>
      </c>
      <c r="I31" s="178">
        <v>0</v>
      </c>
      <c r="J31" s="180">
        <f t="shared" si="2"/>
        <v>0</v>
      </c>
      <c r="K31" s="181">
        <f t="shared" si="3"/>
        <v>0</v>
      </c>
    </row>
    <row r="32" spans="1:11" s="202" customFormat="1" ht="12.75" x14ac:dyDescent="0.2">
      <c r="A32" s="174">
        <v>2</v>
      </c>
      <c r="B32" s="182" t="s">
        <v>141</v>
      </c>
      <c r="C32" s="183" t="s">
        <v>14</v>
      </c>
      <c r="D32" s="177">
        <v>1</v>
      </c>
      <c r="E32" s="178">
        <v>0</v>
      </c>
      <c r="F32" s="179">
        <f t="shared" si="0"/>
        <v>0</v>
      </c>
      <c r="G32" s="178">
        <v>0</v>
      </c>
      <c r="H32" s="179">
        <f t="shared" si="1"/>
        <v>0</v>
      </c>
      <c r="I32" s="178">
        <v>0</v>
      </c>
      <c r="J32" s="180">
        <f t="shared" si="2"/>
        <v>0</v>
      </c>
      <c r="K32" s="181">
        <f t="shared" si="3"/>
        <v>0</v>
      </c>
    </row>
    <row r="33" spans="1:11" s="202" customFormat="1" ht="12.75" x14ac:dyDescent="0.2">
      <c r="A33" s="174">
        <v>3</v>
      </c>
      <c r="B33" s="182" t="s">
        <v>176</v>
      </c>
      <c r="C33" s="183" t="s">
        <v>14</v>
      </c>
      <c r="D33" s="177">
        <v>1</v>
      </c>
      <c r="E33" s="178">
        <v>0</v>
      </c>
      <c r="F33" s="179">
        <f t="shared" si="0"/>
        <v>0</v>
      </c>
      <c r="G33" s="178">
        <v>0</v>
      </c>
      <c r="H33" s="179">
        <f t="shared" si="1"/>
        <v>0</v>
      </c>
      <c r="I33" s="178">
        <v>0</v>
      </c>
      <c r="J33" s="180">
        <f t="shared" si="2"/>
        <v>0</v>
      </c>
      <c r="K33" s="181">
        <f t="shared" si="3"/>
        <v>0</v>
      </c>
    </row>
    <row r="34" spans="1:11" s="202" customFormat="1" ht="12.75" x14ac:dyDescent="0.2">
      <c r="A34" s="174">
        <v>4</v>
      </c>
      <c r="B34" s="182" t="s">
        <v>125</v>
      </c>
      <c r="C34" s="183" t="s">
        <v>14</v>
      </c>
      <c r="D34" s="177">
        <v>1</v>
      </c>
      <c r="E34" s="178">
        <v>0</v>
      </c>
      <c r="F34" s="179">
        <f t="shared" si="0"/>
        <v>0</v>
      </c>
      <c r="G34" s="178">
        <v>0</v>
      </c>
      <c r="H34" s="179">
        <f t="shared" si="1"/>
        <v>0</v>
      </c>
      <c r="I34" s="178">
        <v>0</v>
      </c>
      <c r="J34" s="180">
        <f t="shared" si="2"/>
        <v>0</v>
      </c>
      <c r="K34" s="181">
        <f t="shared" si="3"/>
        <v>0</v>
      </c>
    </row>
    <row r="35" spans="1:11" s="202" customFormat="1" ht="12.75" x14ac:dyDescent="0.2">
      <c r="A35" s="174">
        <v>5</v>
      </c>
      <c r="B35" s="182" t="s">
        <v>177</v>
      </c>
      <c r="C35" s="183" t="s">
        <v>14</v>
      </c>
      <c r="D35" s="177">
        <v>16</v>
      </c>
      <c r="E35" s="178">
        <v>0</v>
      </c>
      <c r="F35" s="179">
        <f t="shared" si="0"/>
        <v>0</v>
      </c>
      <c r="G35" s="178">
        <v>0</v>
      </c>
      <c r="H35" s="179">
        <f t="shared" si="1"/>
        <v>0</v>
      </c>
      <c r="I35" s="178">
        <v>0</v>
      </c>
      <c r="J35" s="180">
        <f t="shared" si="2"/>
        <v>0</v>
      </c>
      <c r="K35" s="181">
        <f t="shared" si="3"/>
        <v>0</v>
      </c>
    </row>
    <row r="36" spans="1:11" s="202" customFormat="1" ht="12.75" x14ac:dyDescent="0.2">
      <c r="A36" s="174">
        <v>6</v>
      </c>
      <c r="B36" s="182" t="s">
        <v>76</v>
      </c>
      <c r="C36" s="183" t="s">
        <v>14</v>
      </c>
      <c r="D36" s="177">
        <v>1</v>
      </c>
      <c r="E36" s="178">
        <v>0</v>
      </c>
      <c r="F36" s="179">
        <f t="shared" si="0"/>
        <v>0</v>
      </c>
      <c r="G36" s="178">
        <v>0</v>
      </c>
      <c r="H36" s="179">
        <f t="shared" si="1"/>
        <v>0</v>
      </c>
      <c r="I36" s="178">
        <v>0</v>
      </c>
      <c r="J36" s="180">
        <f t="shared" si="2"/>
        <v>0</v>
      </c>
      <c r="K36" s="181">
        <f t="shared" si="3"/>
        <v>0</v>
      </c>
    </row>
    <row r="37" spans="1:11" s="202" customFormat="1" ht="12.75" x14ac:dyDescent="0.2">
      <c r="A37" s="174">
        <v>7</v>
      </c>
      <c r="B37" s="182" t="s">
        <v>178</v>
      </c>
      <c r="C37" s="183" t="s">
        <v>14</v>
      </c>
      <c r="D37" s="177">
        <v>2</v>
      </c>
      <c r="E37" s="178">
        <v>0</v>
      </c>
      <c r="F37" s="179">
        <f t="shared" si="0"/>
        <v>0</v>
      </c>
      <c r="G37" s="178">
        <v>0</v>
      </c>
      <c r="H37" s="179">
        <f t="shared" si="1"/>
        <v>0</v>
      </c>
      <c r="I37" s="178">
        <v>0</v>
      </c>
      <c r="J37" s="180">
        <f t="shared" si="2"/>
        <v>0</v>
      </c>
      <c r="K37" s="181">
        <f t="shared" si="3"/>
        <v>0</v>
      </c>
    </row>
    <row r="38" spans="1:11" s="202" customFormat="1" ht="12.75" x14ac:dyDescent="0.2">
      <c r="A38" s="174">
        <v>8</v>
      </c>
      <c r="B38" s="182" t="s">
        <v>179</v>
      </c>
      <c r="C38" s="183" t="s">
        <v>14</v>
      </c>
      <c r="D38" s="177">
        <v>3</v>
      </c>
      <c r="E38" s="178">
        <v>0</v>
      </c>
      <c r="F38" s="179">
        <f t="shared" si="0"/>
        <v>0</v>
      </c>
      <c r="G38" s="178">
        <v>0</v>
      </c>
      <c r="H38" s="179">
        <f t="shared" si="1"/>
        <v>0</v>
      </c>
      <c r="I38" s="178">
        <v>0</v>
      </c>
      <c r="J38" s="180">
        <f t="shared" si="2"/>
        <v>0</v>
      </c>
      <c r="K38" s="181">
        <f t="shared" si="3"/>
        <v>0</v>
      </c>
    </row>
    <row r="39" spans="1:11" s="202" customFormat="1" ht="12.75" x14ac:dyDescent="0.2">
      <c r="A39" s="174">
        <v>9</v>
      </c>
      <c r="B39" s="182" t="s">
        <v>126</v>
      </c>
      <c r="C39" s="183" t="s">
        <v>14</v>
      </c>
      <c r="D39" s="177">
        <v>45</v>
      </c>
      <c r="E39" s="178">
        <v>0</v>
      </c>
      <c r="F39" s="179">
        <f t="shared" si="0"/>
        <v>0</v>
      </c>
      <c r="G39" s="178">
        <v>0</v>
      </c>
      <c r="H39" s="179">
        <f t="shared" si="1"/>
        <v>0</v>
      </c>
      <c r="I39" s="178">
        <v>0</v>
      </c>
      <c r="J39" s="180">
        <f t="shared" si="2"/>
        <v>0</v>
      </c>
      <c r="K39" s="181">
        <f t="shared" si="3"/>
        <v>0</v>
      </c>
    </row>
    <row r="40" spans="1:11" s="202" customFormat="1" ht="12.75" x14ac:dyDescent="0.2">
      <c r="A40" s="174">
        <v>10</v>
      </c>
      <c r="B40" s="182" t="s">
        <v>35</v>
      </c>
      <c r="C40" s="183" t="s">
        <v>14</v>
      </c>
      <c r="D40" s="177">
        <v>18</v>
      </c>
      <c r="E40" s="178">
        <v>0</v>
      </c>
      <c r="F40" s="179">
        <f t="shared" si="0"/>
        <v>0</v>
      </c>
      <c r="G40" s="178">
        <v>0</v>
      </c>
      <c r="H40" s="179">
        <f t="shared" si="1"/>
        <v>0</v>
      </c>
      <c r="I40" s="178">
        <v>0</v>
      </c>
      <c r="J40" s="180">
        <f t="shared" si="2"/>
        <v>0</v>
      </c>
      <c r="K40" s="181">
        <f t="shared" si="3"/>
        <v>0</v>
      </c>
    </row>
    <row r="41" spans="1:11" s="202" customFormat="1" ht="12.75" x14ac:dyDescent="0.2">
      <c r="A41" s="174">
        <v>11</v>
      </c>
      <c r="B41" s="182" t="s">
        <v>36</v>
      </c>
      <c r="C41" s="183" t="s">
        <v>14</v>
      </c>
      <c r="D41" s="177">
        <v>2</v>
      </c>
      <c r="E41" s="178">
        <v>0</v>
      </c>
      <c r="F41" s="179">
        <f t="shared" si="0"/>
        <v>0</v>
      </c>
      <c r="G41" s="178">
        <v>0</v>
      </c>
      <c r="H41" s="179">
        <f t="shared" si="1"/>
        <v>0</v>
      </c>
      <c r="I41" s="178">
        <v>0</v>
      </c>
      <c r="J41" s="180">
        <f t="shared" si="2"/>
        <v>0</v>
      </c>
      <c r="K41" s="181">
        <f t="shared" si="3"/>
        <v>0</v>
      </c>
    </row>
    <row r="42" spans="1:11" s="202" customFormat="1" ht="12.75" x14ac:dyDescent="0.2">
      <c r="A42" s="174">
        <v>12</v>
      </c>
      <c r="B42" s="182" t="s">
        <v>180</v>
      </c>
      <c r="C42" s="183" t="s">
        <v>34</v>
      </c>
      <c r="D42" s="177">
        <v>4</v>
      </c>
      <c r="E42" s="178">
        <v>0</v>
      </c>
      <c r="F42" s="179">
        <f t="shared" si="0"/>
        <v>0</v>
      </c>
      <c r="G42" s="178">
        <v>0</v>
      </c>
      <c r="H42" s="179">
        <f t="shared" si="1"/>
        <v>0</v>
      </c>
      <c r="I42" s="178">
        <v>0</v>
      </c>
      <c r="J42" s="180">
        <f t="shared" si="2"/>
        <v>0</v>
      </c>
      <c r="K42" s="181">
        <f t="shared" si="3"/>
        <v>0</v>
      </c>
    </row>
    <row r="43" spans="1:11" s="202" customFormat="1" ht="12.75" x14ac:dyDescent="0.2">
      <c r="A43" s="174">
        <v>13</v>
      </c>
      <c r="B43" s="182" t="s">
        <v>37</v>
      </c>
      <c r="C43" s="183" t="s">
        <v>34</v>
      </c>
      <c r="D43" s="177">
        <v>5</v>
      </c>
      <c r="E43" s="178">
        <v>0</v>
      </c>
      <c r="F43" s="179">
        <f t="shared" si="0"/>
        <v>0</v>
      </c>
      <c r="G43" s="178">
        <v>0</v>
      </c>
      <c r="H43" s="179">
        <f t="shared" si="1"/>
        <v>0</v>
      </c>
      <c r="I43" s="178">
        <v>0</v>
      </c>
      <c r="J43" s="180">
        <f t="shared" si="2"/>
        <v>0</v>
      </c>
      <c r="K43" s="181">
        <f t="shared" si="3"/>
        <v>0</v>
      </c>
    </row>
    <row r="44" spans="1:11" s="202" customFormat="1" ht="12" x14ac:dyDescent="0.2">
      <c r="A44" s="237" t="s">
        <v>142</v>
      </c>
      <c r="B44" s="237"/>
      <c r="C44" s="237"/>
      <c r="D44" s="237"/>
      <c r="E44" s="191"/>
      <c r="F44" s="192"/>
      <c r="G44" s="191"/>
      <c r="H44" s="192"/>
      <c r="I44" s="191"/>
      <c r="J44" s="193"/>
      <c r="K44" s="194"/>
    </row>
    <row r="45" spans="1:11" s="202" customFormat="1" ht="12.75" x14ac:dyDescent="0.2">
      <c r="A45" s="184">
        <v>1</v>
      </c>
      <c r="B45" s="182" t="s">
        <v>38</v>
      </c>
      <c r="C45" s="183" t="s">
        <v>14</v>
      </c>
      <c r="D45" s="177">
        <v>276</v>
      </c>
      <c r="E45" s="178">
        <v>0</v>
      </c>
      <c r="F45" s="179">
        <f t="shared" si="0"/>
        <v>0</v>
      </c>
      <c r="G45" s="178">
        <v>0</v>
      </c>
      <c r="H45" s="179">
        <f t="shared" si="1"/>
        <v>0</v>
      </c>
      <c r="I45" s="178">
        <v>0</v>
      </c>
      <c r="J45" s="180">
        <f t="shared" si="2"/>
        <v>0</v>
      </c>
      <c r="K45" s="181">
        <f t="shared" si="3"/>
        <v>0</v>
      </c>
    </row>
    <row r="46" spans="1:11" s="202" customFormat="1" ht="12.75" x14ac:dyDescent="0.2">
      <c r="A46" s="184">
        <v>2</v>
      </c>
      <c r="B46" s="182" t="s">
        <v>53</v>
      </c>
      <c r="C46" s="183" t="s">
        <v>14</v>
      </c>
      <c r="D46" s="177">
        <v>217</v>
      </c>
      <c r="E46" s="178">
        <v>0</v>
      </c>
      <c r="F46" s="179">
        <f t="shared" si="0"/>
        <v>0</v>
      </c>
      <c r="G46" s="178">
        <v>0</v>
      </c>
      <c r="H46" s="179">
        <f t="shared" si="1"/>
        <v>0</v>
      </c>
      <c r="I46" s="178">
        <v>0</v>
      </c>
      <c r="J46" s="180">
        <f t="shared" si="2"/>
        <v>0</v>
      </c>
      <c r="K46" s="181">
        <f t="shared" si="3"/>
        <v>0</v>
      </c>
    </row>
    <row r="47" spans="1:11" s="202" customFormat="1" ht="12.75" x14ac:dyDescent="0.2">
      <c r="A47" s="184">
        <v>3</v>
      </c>
      <c r="B47" s="182" t="s">
        <v>39</v>
      </c>
      <c r="C47" s="183" t="s">
        <v>14</v>
      </c>
      <c r="D47" s="177">
        <v>4</v>
      </c>
      <c r="E47" s="178">
        <v>0</v>
      </c>
      <c r="F47" s="179">
        <f t="shared" si="0"/>
        <v>0</v>
      </c>
      <c r="G47" s="178">
        <v>0</v>
      </c>
      <c r="H47" s="179">
        <f t="shared" si="1"/>
        <v>0</v>
      </c>
      <c r="I47" s="178">
        <v>0</v>
      </c>
      <c r="J47" s="180">
        <f t="shared" si="2"/>
        <v>0</v>
      </c>
      <c r="K47" s="181">
        <f t="shared" si="3"/>
        <v>0</v>
      </c>
    </row>
    <row r="48" spans="1:11" s="202" customFormat="1" ht="12.75" x14ac:dyDescent="0.2">
      <c r="A48" s="184">
        <v>4</v>
      </c>
      <c r="B48" s="182" t="s">
        <v>181</v>
      </c>
      <c r="C48" s="183" t="s">
        <v>14</v>
      </c>
      <c r="D48" s="177">
        <v>8</v>
      </c>
      <c r="E48" s="178">
        <v>0</v>
      </c>
      <c r="F48" s="179">
        <f t="shared" si="0"/>
        <v>0</v>
      </c>
      <c r="G48" s="178">
        <v>0</v>
      </c>
      <c r="H48" s="179">
        <f t="shared" si="1"/>
        <v>0</v>
      </c>
      <c r="I48" s="178">
        <v>0</v>
      </c>
      <c r="J48" s="180">
        <f t="shared" si="2"/>
        <v>0</v>
      </c>
      <c r="K48" s="181">
        <f t="shared" si="3"/>
        <v>0</v>
      </c>
    </row>
    <row r="49" spans="1:11" s="202" customFormat="1" ht="12.75" x14ac:dyDescent="0.2">
      <c r="A49" s="184">
        <v>5</v>
      </c>
      <c r="B49" s="182" t="s">
        <v>40</v>
      </c>
      <c r="C49" s="183" t="s">
        <v>14</v>
      </c>
      <c r="D49" s="177">
        <v>25</v>
      </c>
      <c r="E49" s="178">
        <v>0</v>
      </c>
      <c r="F49" s="179">
        <f t="shared" si="0"/>
        <v>0</v>
      </c>
      <c r="G49" s="178">
        <v>0</v>
      </c>
      <c r="H49" s="179">
        <f t="shared" si="1"/>
        <v>0</v>
      </c>
      <c r="I49" s="178">
        <v>0</v>
      </c>
      <c r="J49" s="180">
        <f t="shared" si="2"/>
        <v>0</v>
      </c>
      <c r="K49" s="181">
        <f t="shared" si="3"/>
        <v>0</v>
      </c>
    </row>
    <row r="50" spans="1:11" s="202" customFormat="1" ht="12" x14ac:dyDescent="0.2">
      <c r="A50" s="234" t="s">
        <v>188</v>
      </c>
      <c r="B50" s="235"/>
      <c r="C50" s="235"/>
      <c r="D50" s="236"/>
      <c r="E50" s="191"/>
      <c r="F50" s="192"/>
      <c r="G50" s="191"/>
      <c r="H50" s="192"/>
      <c r="I50" s="191"/>
      <c r="J50" s="193"/>
      <c r="K50" s="194"/>
    </row>
    <row r="51" spans="1:11" s="202" customFormat="1" ht="12.75" x14ac:dyDescent="0.2">
      <c r="A51" s="174">
        <v>1</v>
      </c>
      <c r="B51" s="182" t="s">
        <v>124</v>
      </c>
      <c r="C51" s="183" t="s">
        <v>14</v>
      </c>
      <c r="D51" s="177">
        <v>44</v>
      </c>
      <c r="E51" s="178">
        <v>0</v>
      </c>
      <c r="F51" s="179">
        <f t="shared" si="0"/>
        <v>0</v>
      </c>
      <c r="G51" s="178">
        <v>0</v>
      </c>
      <c r="H51" s="179">
        <f t="shared" si="1"/>
        <v>0</v>
      </c>
      <c r="I51" s="178">
        <v>0</v>
      </c>
      <c r="J51" s="180">
        <f t="shared" si="2"/>
        <v>0</v>
      </c>
      <c r="K51" s="181">
        <f t="shared" si="3"/>
        <v>0</v>
      </c>
    </row>
    <row r="52" spans="1:11" s="202" customFormat="1" ht="24" x14ac:dyDescent="0.2">
      <c r="A52" s="174">
        <v>2</v>
      </c>
      <c r="B52" s="203" t="s">
        <v>183</v>
      </c>
      <c r="C52" s="183" t="s">
        <v>14</v>
      </c>
      <c r="D52" s="177">
        <v>132</v>
      </c>
      <c r="E52" s="178">
        <v>0</v>
      </c>
      <c r="F52" s="179">
        <f t="shared" si="0"/>
        <v>0</v>
      </c>
      <c r="G52" s="178">
        <v>0</v>
      </c>
      <c r="H52" s="179">
        <f t="shared" si="1"/>
        <v>0</v>
      </c>
      <c r="I52" s="178">
        <v>0</v>
      </c>
      <c r="J52" s="180">
        <f t="shared" si="2"/>
        <v>0</v>
      </c>
      <c r="K52" s="181">
        <f t="shared" si="3"/>
        <v>0</v>
      </c>
    </row>
    <row r="53" spans="1:11" s="202" customFormat="1" ht="12.75" x14ac:dyDescent="0.2">
      <c r="A53" s="174">
        <v>3</v>
      </c>
      <c r="B53" s="182" t="s">
        <v>123</v>
      </c>
      <c r="C53" s="183" t="s">
        <v>14</v>
      </c>
      <c r="D53" s="177">
        <v>4</v>
      </c>
      <c r="E53" s="178">
        <v>0</v>
      </c>
      <c r="F53" s="179">
        <f t="shared" si="0"/>
        <v>0</v>
      </c>
      <c r="G53" s="178">
        <v>0</v>
      </c>
      <c r="H53" s="179">
        <f t="shared" si="1"/>
        <v>0</v>
      </c>
      <c r="I53" s="178">
        <v>0</v>
      </c>
      <c r="J53" s="180">
        <f t="shared" si="2"/>
        <v>0</v>
      </c>
      <c r="K53" s="181">
        <f t="shared" si="3"/>
        <v>0</v>
      </c>
    </row>
    <row r="54" spans="1:11" s="202" customFormat="1" ht="12" x14ac:dyDescent="0.2">
      <c r="A54" s="234" t="s">
        <v>127</v>
      </c>
      <c r="B54" s="235"/>
      <c r="C54" s="235"/>
      <c r="D54" s="236"/>
      <c r="E54" s="191"/>
      <c r="F54" s="192"/>
      <c r="G54" s="191"/>
      <c r="H54" s="192"/>
      <c r="I54" s="191"/>
      <c r="J54" s="193"/>
      <c r="K54" s="194"/>
    </row>
    <row r="55" spans="1:11" s="202" customFormat="1" ht="33.75" customHeight="1" x14ac:dyDescent="0.2">
      <c r="A55" s="174">
        <v>1</v>
      </c>
      <c r="B55" s="213" t="s">
        <v>189</v>
      </c>
      <c r="C55" s="176" t="s">
        <v>23</v>
      </c>
      <c r="D55" s="186">
        <v>11800</v>
      </c>
      <c r="E55" s="178">
        <v>0</v>
      </c>
      <c r="F55" s="179">
        <f t="shared" si="0"/>
        <v>0</v>
      </c>
      <c r="G55" s="178">
        <v>0</v>
      </c>
      <c r="H55" s="179">
        <f t="shared" si="1"/>
        <v>0</v>
      </c>
      <c r="I55" s="178">
        <v>0</v>
      </c>
      <c r="J55" s="180">
        <f t="shared" si="2"/>
        <v>0</v>
      </c>
      <c r="K55" s="181">
        <f t="shared" si="3"/>
        <v>0</v>
      </c>
    </row>
    <row r="56" spans="1:11" s="202" customFormat="1" ht="12.75" x14ac:dyDescent="0.2">
      <c r="A56" s="174">
        <v>2</v>
      </c>
      <c r="B56" s="185" t="s">
        <v>182</v>
      </c>
      <c r="C56" s="183" t="s">
        <v>14</v>
      </c>
      <c r="D56" s="186">
        <v>1</v>
      </c>
      <c r="E56" s="178">
        <v>0</v>
      </c>
      <c r="F56" s="179">
        <f t="shared" si="0"/>
        <v>0</v>
      </c>
      <c r="G56" s="178">
        <v>0</v>
      </c>
      <c r="H56" s="179">
        <f t="shared" si="1"/>
        <v>0</v>
      </c>
      <c r="I56" s="178">
        <v>0</v>
      </c>
      <c r="J56" s="180">
        <f t="shared" si="2"/>
        <v>0</v>
      </c>
      <c r="K56" s="181">
        <f t="shared" si="3"/>
        <v>0</v>
      </c>
    </row>
    <row r="57" spans="1:11" s="202" customFormat="1" ht="12.75" x14ac:dyDescent="0.2">
      <c r="A57" s="174">
        <v>3</v>
      </c>
      <c r="B57" s="185" t="s">
        <v>41</v>
      </c>
      <c r="C57" s="183" t="s">
        <v>14</v>
      </c>
      <c r="D57" s="186">
        <v>11</v>
      </c>
      <c r="E57" s="178">
        <v>0</v>
      </c>
      <c r="F57" s="179">
        <f t="shared" si="0"/>
        <v>0</v>
      </c>
      <c r="G57" s="178">
        <v>0</v>
      </c>
      <c r="H57" s="179">
        <f t="shared" si="1"/>
        <v>0</v>
      </c>
      <c r="I57" s="178">
        <v>0</v>
      </c>
      <c r="J57" s="180">
        <f t="shared" si="2"/>
        <v>0</v>
      </c>
      <c r="K57" s="181">
        <f t="shared" si="3"/>
        <v>0</v>
      </c>
    </row>
    <row r="58" spans="1:11" s="202" customFormat="1" ht="12.75" x14ac:dyDescent="0.2">
      <c r="A58" s="174">
        <v>4</v>
      </c>
      <c r="B58" s="185" t="s">
        <v>42</v>
      </c>
      <c r="C58" s="183" t="s">
        <v>14</v>
      </c>
      <c r="D58" s="186">
        <v>3</v>
      </c>
      <c r="E58" s="178">
        <v>0</v>
      </c>
      <c r="F58" s="179">
        <f t="shared" si="0"/>
        <v>0</v>
      </c>
      <c r="G58" s="178">
        <v>0</v>
      </c>
      <c r="H58" s="179">
        <f t="shared" si="1"/>
        <v>0</v>
      </c>
      <c r="I58" s="178">
        <v>0</v>
      </c>
      <c r="J58" s="180">
        <f t="shared" si="2"/>
        <v>0</v>
      </c>
      <c r="K58" s="181">
        <f t="shared" si="3"/>
        <v>0</v>
      </c>
    </row>
    <row r="59" spans="1:11" s="202" customFormat="1" ht="12.75" x14ac:dyDescent="0.2">
      <c r="A59" s="174">
        <v>5</v>
      </c>
      <c r="B59" s="185" t="s">
        <v>143</v>
      </c>
      <c r="C59" s="183" t="s">
        <v>14</v>
      </c>
      <c r="D59" s="186">
        <v>12</v>
      </c>
      <c r="E59" s="178">
        <v>0</v>
      </c>
      <c r="F59" s="179">
        <f t="shared" si="0"/>
        <v>0</v>
      </c>
      <c r="G59" s="178">
        <v>0</v>
      </c>
      <c r="H59" s="179">
        <f t="shared" si="1"/>
        <v>0</v>
      </c>
      <c r="I59" s="178">
        <v>0</v>
      </c>
      <c r="J59" s="180">
        <f t="shared" si="2"/>
        <v>0</v>
      </c>
      <c r="K59" s="181">
        <f t="shared" si="3"/>
        <v>0</v>
      </c>
    </row>
    <row r="60" spans="1:11" s="202" customFormat="1" ht="12.75" x14ac:dyDescent="0.2">
      <c r="A60" s="174">
        <v>6</v>
      </c>
      <c r="B60" s="185" t="s">
        <v>144</v>
      </c>
      <c r="C60" s="183" t="s">
        <v>14</v>
      </c>
      <c r="D60" s="186">
        <v>282</v>
      </c>
      <c r="E60" s="178">
        <v>0</v>
      </c>
      <c r="F60" s="179">
        <f t="shared" si="0"/>
        <v>0</v>
      </c>
      <c r="G60" s="178">
        <v>0</v>
      </c>
      <c r="H60" s="179">
        <f t="shared" si="1"/>
        <v>0</v>
      </c>
      <c r="I60" s="178">
        <v>0</v>
      </c>
      <c r="J60" s="180">
        <f t="shared" si="2"/>
        <v>0</v>
      </c>
      <c r="K60" s="181">
        <f t="shared" si="3"/>
        <v>0</v>
      </c>
    </row>
    <row r="61" spans="1:11" s="202" customFormat="1" ht="12.75" x14ac:dyDescent="0.2">
      <c r="A61" s="174">
        <v>7</v>
      </c>
      <c r="B61" s="182" t="s">
        <v>145</v>
      </c>
      <c r="C61" s="183" t="s">
        <v>14</v>
      </c>
      <c r="D61" s="177">
        <v>45</v>
      </c>
      <c r="E61" s="178">
        <v>0</v>
      </c>
      <c r="F61" s="179">
        <f>E61*D61</f>
        <v>0</v>
      </c>
      <c r="G61" s="178">
        <v>0</v>
      </c>
      <c r="H61" s="179">
        <f>G61*D61</f>
        <v>0</v>
      </c>
      <c r="I61" s="178">
        <v>0</v>
      </c>
      <c r="J61" s="180">
        <f>I61*D61</f>
        <v>0</v>
      </c>
      <c r="K61" s="181">
        <f>F61+H61+J61</f>
        <v>0</v>
      </c>
    </row>
    <row r="62" spans="1:11" s="202" customFormat="1" ht="12.75" x14ac:dyDescent="0.2">
      <c r="A62" s="174">
        <v>8</v>
      </c>
      <c r="B62" s="182" t="s">
        <v>146</v>
      </c>
      <c r="C62" s="183" t="s">
        <v>14</v>
      </c>
      <c r="D62" s="177">
        <v>116</v>
      </c>
      <c r="E62" s="178">
        <v>0</v>
      </c>
      <c r="F62" s="179">
        <f>E62*D62</f>
        <v>0</v>
      </c>
      <c r="G62" s="178">
        <v>0</v>
      </c>
      <c r="H62" s="179">
        <f>G62*D62</f>
        <v>0</v>
      </c>
      <c r="I62" s="178">
        <v>0</v>
      </c>
      <c r="J62" s="180">
        <f>I62*D62</f>
        <v>0</v>
      </c>
      <c r="K62" s="181">
        <f>F62+H62+J62</f>
        <v>0</v>
      </c>
    </row>
    <row r="63" spans="1:11" s="202" customFormat="1" ht="12.75" x14ac:dyDescent="0.2">
      <c r="A63" s="174">
        <v>9</v>
      </c>
      <c r="B63" s="182" t="s">
        <v>147</v>
      </c>
      <c r="C63" s="183" t="s">
        <v>14</v>
      </c>
      <c r="D63" s="177">
        <v>111</v>
      </c>
      <c r="E63" s="178">
        <v>0</v>
      </c>
      <c r="F63" s="179">
        <f>E63*D63</f>
        <v>0</v>
      </c>
      <c r="G63" s="178">
        <v>0</v>
      </c>
      <c r="H63" s="179">
        <f>G63*D63</f>
        <v>0</v>
      </c>
      <c r="I63" s="178">
        <v>0</v>
      </c>
      <c r="J63" s="180">
        <f>I63*D63</f>
        <v>0</v>
      </c>
      <c r="K63" s="181">
        <f>F63+H63+J63</f>
        <v>0</v>
      </c>
    </row>
    <row r="64" spans="1:11" s="202" customFormat="1" ht="12" x14ac:dyDescent="0.2">
      <c r="A64" s="234" t="s">
        <v>43</v>
      </c>
      <c r="B64" s="235" t="s">
        <v>43</v>
      </c>
      <c r="C64" s="235"/>
      <c r="D64" s="236"/>
      <c r="E64" s="191"/>
      <c r="F64" s="192"/>
      <c r="G64" s="191"/>
      <c r="H64" s="192"/>
      <c r="I64" s="191"/>
      <c r="J64" s="193"/>
      <c r="K64" s="194"/>
    </row>
    <row r="65" spans="1:12" s="202" customFormat="1" ht="12" x14ac:dyDescent="0.2">
      <c r="A65" s="174">
        <v>1</v>
      </c>
      <c r="B65" s="185" t="s">
        <v>44</v>
      </c>
      <c r="C65" s="174" t="s">
        <v>148</v>
      </c>
      <c r="D65" s="174">
        <v>600</v>
      </c>
      <c r="E65" s="178">
        <v>0</v>
      </c>
      <c r="F65" s="179">
        <f t="shared" si="0"/>
        <v>0</v>
      </c>
      <c r="G65" s="178">
        <v>0</v>
      </c>
      <c r="H65" s="179">
        <f t="shared" si="1"/>
        <v>0</v>
      </c>
      <c r="I65" s="178">
        <v>0</v>
      </c>
      <c r="J65" s="180">
        <f t="shared" si="2"/>
        <v>0</v>
      </c>
      <c r="K65" s="181">
        <f t="shared" si="3"/>
        <v>0</v>
      </c>
    </row>
    <row r="66" spans="1:12" s="202" customFormat="1" ht="12" x14ac:dyDescent="0.2">
      <c r="A66" s="174">
        <v>2</v>
      </c>
      <c r="B66" s="185" t="s">
        <v>30</v>
      </c>
      <c r="C66" s="174" t="s">
        <v>6</v>
      </c>
      <c r="D66" s="174">
        <v>1200</v>
      </c>
      <c r="E66" s="178">
        <v>0</v>
      </c>
      <c r="F66" s="179">
        <f t="shared" si="0"/>
        <v>0</v>
      </c>
      <c r="G66" s="178">
        <v>0</v>
      </c>
      <c r="H66" s="179">
        <f t="shared" si="1"/>
        <v>0</v>
      </c>
      <c r="I66" s="178">
        <v>0</v>
      </c>
      <c r="J66" s="180">
        <f t="shared" si="2"/>
        <v>0</v>
      </c>
      <c r="K66" s="181">
        <f t="shared" si="3"/>
        <v>0</v>
      </c>
    </row>
    <row r="67" spans="1:12" s="202" customFormat="1" ht="12" x14ac:dyDescent="0.2">
      <c r="A67" s="174">
        <v>3</v>
      </c>
      <c r="B67" s="185" t="s">
        <v>45</v>
      </c>
      <c r="C67" s="174" t="s">
        <v>6</v>
      </c>
      <c r="D67" s="174">
        <v>500</v>
      </c>
      <c r="E67" s="178">
        <v>0</v>
      </c>
      <c r="F67" s="179">
        <f t="shared" si="0"/>
        <v>0</v>
      </c>
      <c r="G67" s="178">
        <v>0</v>
      </c>
      <c r="H67" s="179">
        <f t="shared" si="1"/>
        <v>0</v>
      </c>
      <c r="I67" s="178">
        <v>0</v>
      </c>
      <c r="J67" s="180">
        <f t="shared" si="2"/>
        <v>0</v>
      </c>
      <c r="K67" s="181">
        <f t="shared" si="3"/>
        <v>0</v>
      </c>
    </row>
    <row r="68" spans="1:12" s="202" customFormat="1" ht="12" x14ac:dyDescent="0.2">
      <c r="A68" s="204">
        <v>4</v>
      </c>
      <c r="B68" s="185" t="s">
        <v>46</v>
      </c>
      <c r="C68" s="174" t="s">
        <v>6</v>
      </c>
      <c r="D68" s="174">
        <v>500</v>
      </c>
      <c r="E68" s="178">
        <v>0</v>
      </c>
      <c r="F68" s="179">
        <f t="shared" si="0"/>
        <v>0</v>
      </c>
      <c r="G68" s="178">
        <v>0</v>
      </c>
      <c r="H68" s="179">
        <f t="shared" si="1"/>
        <v>0</v>
      </c>
      <c r="I68" s="178">
        <v>0</v>
      </c>
      <c r="J68" s="180">
        <f t="shared" si="2"/>
        <v>0</v>
      </c>
      <c r="K68" s="181">
        <f t="shared" si="3"/>
        <v>0</v>
      </c>
    </row>
    <row r="69" spans="1:12" s="95" customFormat="1" ht="12.75" x14ac:dyDescent="0.25">
      <c r="A69" s="91"/>
      <c r="B69" s="92" t="s">
        <v>54</v>
      </c>
      <c r="C69" s="91"/>
      <c r="D69" s="90"/>
      <c r="E69" s="93"/>
      <c r="F69" s="9">
        <f>SUM(F11:F68)</f>
        <v>0</v>
      </c>
      <c r="G69" s="94"/>
      <c r="H69" s="9">
        <f>SUM(H11:H68)</f>
        <v>0</v>
      </c>
      <c r="I69" s="9"/>
      <c r="J69" s="9">
        <f>SUM(J11:J68)</f>
        <v>0</v>
      </c>
      <c r="K69" s="9">
        <f>F69+H69+J69</f>
        <v>0</v>
      </c>
    </row>
    <row r="70" spans="1:12" s="95" customFormat="1" ht="12.75" x14ac:dyDescent="0.25">
      <c r="A70" s="91"/>
      <c r="B70" s="96" t="s">
        <v>55</v>
      </c>
      <c r="C70" s="91"/>
      <c r="D70" s="97">
        <v>0</v>
      </c>
      <c r="E70" s="93"/>
      <c r="F70" s="9"/>
      <c r="G70" s="94"/>
      <c r="H70" s="9"/>
      <c r="I70" s="9"/>
      <c r="J70" s="49"/>
      <c r="K70" s="49">
        <f>H69*D70</f>
        <v>0</v>
      </c>
    </row>
    <row r="71" spans="1:12" s="95" customFormat="1" ht="12.75" x14ac:dyDescent="0.25">
      <c r="A71" s="91"/>
      <c r="B71" s="96" t="s">
        <v>56</v>
      </c>
      <c r="C71" s="91"/>
      <c r="D71" s="91"/>
      <c r="E71" s="93"/>
      <c r="F71" s="49"/>
      <c r="G71" s="98"/>
      <c r="H71" s="49"/>
      <c r="I71" s="49"/>
      <c r="J71" s="49"/>
      <c r="K71" s="9">
        <f>K70+K69</f>
        <v>0</v>
      </c>
    </row>
    <row r="72" spans="1:12" s="95" customFormat="1" ht="12.75" x14ac:dyDescent="0.25">
      <c r="A72" s="91"/>
      <c r="B72" s="96" t="s">
        <v>57</v>
      </c>
      <c r="C72" s="91"/>
      <c r="D72" s="97">
        <v>0</v>
      </c>
      <c r="E72" s="93"/>
      <c r="F72" s="49"/>
      <c r="G72" s="98"/>
      <c r="H72" s="49"/>
      <c r="I72" s="49"/>
      <c r="J72" s="49"/>
      <c r="K72" s="49">
        <f>K71*D72</f>
        <v>0</v>
      </c>
    </row>
    <row r="73" spans="1:12" s="95" customFormat="1" ht="12.75" x14ac:dyDescent="0.25">
      <c r="A73" s="91"/>
      <c r="B73" s="92" t="s">
        <v>56</v>
      </c>
      <c r="C73" s="91"/>
      <c r="D73" s="91"/>
      <c r="E73" s="93"/>
      <c r="F73" s="49"/>
      <c r="G73" s="98"/>
      <c r="H73" s="49"/>
      <c r="I73" s="49"/>
      <c r="J73" s="49"/>
      <c r="K73" s="9">
        <f>K71+K72</f>
        <v>0</v>
      </c>
    </row>
    <row r="74" spans="1:12" s="95" customFormat="1" ht="12.75" x14ac:dyDescent="0.25">
      <c r="A74" s="99"/>
      <c r="B74" s="100" t="s">
        <v>58</v>
      </c>
      <c r="C74" s="56"/>
      <c r="D74" s="66">
        <v>0.18</v>
      </c>
      <c r="E74" s="93"/>
      <c r="F74" s="49"/>
      <c r="G74" s="98"/>
      <c r="H74" s="49"/>
      <c r="I74" s="49"/>
      <c r="J74" s="49"/>
      <c r="K74" s="49">
        <f>K73*D74</f>
        <v>0</v>
      </c>
    </row>
    <row r="75" spans="1:12" s="95" customFormat="1" ht="12.75" x14ac:dyDescent="0.25">
      <c r="A75" s="101"/>
      <c r="B75" s="102" t="s">
        <v>59</v>
      </c>
      <c r="C75" s="42"/>
      <c r="D75" s="42"/>
      <c r="E75" s="103"/>
      <c r="F75" s="71"/>
      <c r="G75" s="71"/>
      <c r="H75" s="71"/>
      <c r="I75" s="71"/>
      <c r="J75" s="71"/>
      <c r="K75" s="72">
        <f>SUM(K73:K74)</f>
        <v>0</v>
      </c>
    </row>
    <row r="76" spans="1:12" x14ac:dyDescent="0.25">
      <c r="G76" s="104"/>
    </row>
    <row r="77" spans="1:12" x14ac:dyDescent="0.25">
      <c r="G77" s="104"/>
    </row>
    <row r="78" spans="1:12" x14ac:dyDescent="0.25">
      <c r="G78" s="104"/>
    </row>
    <row r="79" spans="1:12" x14ac:dyDescent="0.25">
      <c r="G79" s="104"/>
    </row>
    <row r="80" spans="1:12" s="104" customFormat="1" x14ac:dyDescent="0.25">
      <c r="A80" s="16"/>
      <c r="B80" s="17"/>
      <c r="C80" s="16"/>
      <c r="D80" s="105"/>
      <c r="E80" s="106"/>
      <c r="F80" s="16"/>
      <c r="H80" s="16"/>
      <c r="I80" s="16"/>
      <c r="J80" s="16"/>
      <c r="K80" s="16"/>
      <c r="L80" s="107"/>
    </row>
    <row r="81" spans="2:12" s="104" customFormat="1" x14ac:dyDescent="0.25">
      <c r="B81" s="108"/>
      <c r="D81" s="109"/>
      <c r="E81" s="107"/>
      <c r="L81" s="107"/>
    </row>
    <row r="82" spans="2:12" s="104" customFormat="1" x14ac:dyDescent="0.25">
      <c r="B82" s="108"/>
      <c r="D82" s="109"/>
      <c r="E82" s="107"/>
      <c r="G82" s="16"/>
      <c r="L82" s="107"/>
    </row>
    <row r="83" spans="2:12" x14ac:dyDescent="0.25">
      <c r="G83" s="16"/>
    </row>
    <row r="84" spans="2:12" x14ac:dyDescent="0.25">
      <c r="G84" s="16"/>
    </row>
    <row r="85" spans="2:12" x14ac:dyDescent="0.25">
      <c r="G85" s="16"/>
    </row>
    <row r="86" spans="2:12" x14ac:dyDescent="0.25">
      <c r="G86" s="16"/>
    </row>
    <row r="87" spans="2:12" x14ac:dyDescent="0.25">
      <c r="G87" s="16"/>
    </row>
    <row r="88" spans="2:12" x14ac:dyDescent="0.25">
      <c r="G88" s="16"/>
    </row>
    <row r="89" spans="2:12" x14ac:dyDescent="0.25">
      <c r="G89" s="16"/>
    </row>
    <row r="90" spans="2:12" x14ac:dyDescent="0.25">
      <c r="G90" s="16"/>
    </row>
    <row r="91" spans="2:12" x14ac:dyDescent="0.25">
      <c r="G91" s="16"/>
    </row>
    <row r="92" spans="2:12" x14ac:dyDescent="0.25">
      <c r="G92" s="16"/>
    </row>
    <row r="93" spans="2:12" x14ac:dyDescent="0.25">
      <c r="G93" s="16"/>
    </row>
    <row r="94" spans="2:12" x14ac:dyDescent="0.25">
      <c r="G94" s="16"/>
    </row>
    <row r="95" spans="2:12" x14ac:dyDescent="0.25">
      <c r="G95" s="16"/>
    </row>
    <row r="96" spans="2:12" x14ac:dyDescent="0.25">
      <c r="G96" s="16"/>
    </row>
    <row r="97" spans="7:7" x14ac:dyDescent="0.25">
      <c r="G97" s="16"/>
    </row>
    <row r="98" spans="7:7" x14ac:dyDescent="0.25">
      <c r="G98" s="16"/>
    </row>
    <row r="99" spans="7:7" x14ac:dyDescent="0.25">
      <c r="G99" s="16"/>
    </row>
    <row r="100" spans="7:7" x14ac:dyDescent="0.25">
      <c r="G100" s="16"/>
    </row>
    <row r="101" spans="7:7" x14ac:dyDescent="0.25">
      <c r="G101" s="16"/>
    </row>
    <row r="102" spans="7:7" x14ac:dyDescent="0.25">
      <c r="G102" s="16"/>
    </row>
    <row r="103" spans="7:7" x14ac:dyDescent="0.25">
      <c r="G103" s="16"/>
    </row>
    <row r="104" spans="7:7" x14ac:dyDescent="0.25">
      <c r="G104" s="16"/>
    </row>
    <row r="105" spans="7:7" x14ac:dyDescent="0.25">
      <c r="G105" s="16"/>
    </row>
    <row r="106" spans="7:7" x14ac:dyDescent="0.25">
      <c r="G106" s="16"/>
    </row>
    <row r="107" spans="7:7" x14ac:dyDescent="0.25">
      <c r="G107" s="16"/>
    </row>
    <row r="108" spans="7:7" x14ac:dyDescent="0.25">
      <c r="G108" s="16"/>
    </row>
    <row r="109" spans="7:7" x14ac:dyDescent="0.25">
      <c r="G109" s="16"/>
    </row>
    <row r="110" spans="7:7" x14ac:dyDescent="0.25">
      <c r="G110" s="16"/>
    </row>
    <row r="111" spans="7:7" x14ac:dyDescent="0.25">
      <c r="G111" s="16"/>
    </row>
    <row r="112" spans="7:7" x14ac:dyDescent="0.25">
      <c r="G112" s="16"/>
    </row>
    <row r="113" spans="7:7" x14ac:dyDescent="0.25">
      <c r="G113" s="16"/>
    </row>
    <row r="114" spans="7:7" x14ac:dyDescent="0.25">
      <c r="G114" s="16"/>
    </row>
    <row r="115" spans="7:7" x14ac:dyDescent="0.25">
      <c r="G115" s="16"/>
    </row>
    <row r="116" spans="7:7" x14ac:dyDescent="0.25">
      <c r="G116" s="16"/>
    </row>
  </sheetData>
  <mergeCells count="13">
    <mergeCell ref="B2:K2"/>
    <mergeCell ref="E7:J7"/>
    <mergeCell ref="A4:B4"/>
    <mergeCell ref="E8:F8"/>
    <mergeCell ref="G8:H8"/>
    <mergeCell ref="I8:J8"/>
    <mergeCell ref="A54:D54"/>
    <mergeCell ref="A64:D64"/>
    <mergeCell ref="A11:D11"/>
    <mergeCell ref="A17:D17"/>
    <mergeCell ref="A30:D30"/>
    <mergeCell ref="A44:D44"/>
    <mergeCell ref="A50:D50"/>
  </mergeCells>
  <pageMargins left="0.16" right="0.118110236220472" top="0.75" bottom="0.15748031496063" header="0.118110236220472" footer="0.118110236220472"/>
  <pageSetup paperSize="8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zoomScale="98" zoomScaleNormal="98" workbookViewId="0">
      <selection activeCell="B13" sqref="B13:B22"/>
    </sheetView>
  </sheetViews>
  <sheetFormatPr defaultColWidth="9.140625" defaultRowHeight="15" x14ac:dyDescent="0.25"/>
  <cols>
    <col min="1" max="1" width="6.42578125" style="124" customWidth="1"/>
    <col min="2" max="2" width="51.28515625" style="124" customWidth="1"/>
    <col min="3" max="7" width="9.140625" style="124"/>
    <col min="8" max="8" width="11.85546875" style="124" customWidth="1"/>
    <col min="9" max="9" width="9.140625" style="124"/>
    <col min="10" max="10" width="12" style="124" customWidth="1"/>
    <col min="11" max="11" width="9.140625" style="124"/>
    <col min="12" max="12" width="25.85546875" style="55" customWidth="1"/>
    <col min="13" max="16384" width="9.140625" style="124"/>
  </cols>
  <sheetData>
    <row r="1" spans="1:14" s="85" customFormat="1" x14ac:dyDescent="0.3">
      <c r="A1" s="80"/>
      <c r="B1" s="81" t="s">
        <v>130</v>
      </c>
      <c r="C1" s="80"/>
      <c r="D1" s="80"/>
      <c r="E1" s="82"/>
      <c r="F1" s="80"/>
      <c r="G1" s="80"/>
      <c r="H1" s="83"/>
      <c r="I1" s="83"/>
      <c r="J1" s="84"/>
      <c r="K1" s="84"/>
    </row>
    <row r="2" spans="1:14" s="85" customFormat="1" x14ac:dyDescent="0.3">
      <c r="A2" s="80"/>
      <c r="B2" s="243" t="s">
        <v>168</v>
      </c>
      <c r="C2" s="243"/>
      <c r="D2" s="243"/>
      <c r="E2" s="243"/>
      <c r="F2" s="243"/>
      <c r="G2" s="80"/>
      <c r="H2" s="80"/>
      <c r="I2" s="80"/>
      <c r="J2" s="80"/>
      <c r="K2" s="80"/>
    </row>
    <row r="3" spans="1:14" s="85" customFormat="1" x14ac:dyDescent="0.3">
      <c r="A3" s="80"/>
      <c r="B3" s="80"/>
      <c r="C3" s="80"/>
      <c r="D3" s="80"/>
      <c r="E3" s="82"/>
      <c r="F3" s="80"/>
      <c r="G3" s="80"/>
      <c r="H3" s="80"/>
      <c r="I3" s="83"/>
      <c r="J3" s="84"/>
      <c r="K3" s="84"/>
    </row>
    <row r="4" spans="1:14" s="85" customFormat="1" x14ac:dyDescent="0.3">
      <c r="A4" s="242" t="s">
        <v>80</v>
      </c>
      <c r="B4" s="242"/>
      <c r="C4" s="80"/>
      <c r="D4" s="80"/>
      <c r="E4" s="82"/>
      <c r="F4" s="80"/>
      <c r="G4" s="80"/>
      <c r="H4" s="80"/>
      <c r="I4" s="83"/>
      <c r="J4" s="84"/>
      <c r="K4" s="84"/>
    </row>
    <row r="5" spans="1:14" s="85" customFormat="1" x14ac:dyDescent="0.3">
      <c r="A5" s="80"/>
      <c r="B5" s="80" t="s">
        <v>22</v>
      </c>
      <c r="C5" s="242" t="s">
        <v>78</v>
      </c>
      <c r="D5" s="242"/>
      <c r="E5" s="242"/>
      <c r="F5" s="242"/>
      <c r="G5" s="80"/>
      <c r="H5" s="86">
        <f>K29</f>
        <v>0</v>
      </c>
      <c r="I5" s="83" t="s">
        <v>90</v>
      </c>
      <c r="J5" s="84"/>
      <c r="K5" s="84"/>
    </row>
    <row r="6" spans="1:14" s="85" customFormat="1" ht="15.75" x14ac:dyDescent="0.3">
      <c r="A6" s="87"/>
      <c r="B6" s="87"/>
      <c r="C6" s="87"/>
      <c r="D6" s="87"/>
      <c r="E6" s="88"/>
      <c r="F6" s="87"/>
      <c r="G6" s="87"/>
      <c r="H6" s="80"/>
      <c r="I6" s="84"/>
      <c r="J6" s="84"/>
      <c r="K6" s="84"/>
    </row>
    <row r="7" spans="1:14" s="1" customFormat="1" ht="12.75" x14ac:dyDescent="0.25">
      <c r="A7" s="111"/>
      <c r="B7" s="112"/>
      <c r="C7" s="113"/>
      <c r="D7" s="113"/>
      <c r="E7" s="113"/>
      <c r="F7" s="114"/>
      <c r="G7" s="114"/>
      <c r="H7" s="114"/>
      <c r="I7" s="114"/>
      <c r="J7" s="115"/>
      <c r="K7" s="116"/>
      <c r="L7" s="24"/>
    </row>
    <row r="8" spans="1:14" s="1" customFormat="1" ht="12" customHeight="1" x14ac:dyDescent="0.25">
      <c r="A8" s="32"/>
      <c r="B8" s="33" t="s">
        <v>60</v>
      </c>
      <c r="C8" s="34"/>
      <c r="D8" s="35"/>
      <c r="E8" s="231" t="s">
        <v>61</v>
      </c>
      <c r="F8" s="232"/>
      <c r="G8" s="232"/>
      <c r="H8" s="232"/>
      <c r="I8" s="232"/>
      <c r="J8" s="233"/>
      <c r="K8" s="36" t="s">
        <v>48</v>
      </c>
      <c r="L8" s="24"/>
    </row>
    <row r="9" spans="1:14" s="117" customFormat="1" ht="48" customHeight="1" x14ac:dyDescent="0.25">
      <c r="A9" s="37" t="s">
        <v>0</v>
      </c>
      <c r="B9" s="38" t="s">
        <v>62</v>
      </c>
      <c r="C9" s="38" t="s">
        <v>63</v>
      </c>
      <c r="D9" s="38" t="s">
        <v>64</v>
      </c>
      <c r="E9" s="224" t="s">
        <v>89</v>
      </c>
      <c r="F9" s="225"/>
      <c r="G9" s="224" t="s">
        <v>82</v>
      </c>
      <c r="H9" s="225"/>
      <c r="I9" s="224" t="s">
        <v>83</v>
      </c>
      <c r="J9" s="225"/>
      <c r="K9" s="36"/>
      <c r="L9" s="45"/>
    </row>
    <row r="10" spans="1:14" s="1" customFormat="1" x14ac:dyDescent="0.25">
      <c r="A10" s="39"/>
      <c r="B10" s="40"/>
      <c r="C10" s="41"/>
      <c r="D10" s="41"/>
      <c r="E10" s="42" t="s">
        <v>65</v>
      </c>
      <c r="F10" s="42" t="s">
        <v>66</v>
      </c>
      <c r="G10" s="42" t="s">
        <v>65</v>
      </c>
      <c r="H10" s="42" t="s">
        <v>66</v>
      </c>
      <c r="I10" s="42" t="s">
        <v>65</v>
      </c>
      <c r="J10" s="42" t="s">
        <v>66</v>
      </c>
      <c r="K10" s="36"/>
      <c r="L10" s="24"/>
    </row>
    <row r="11" spans="1:14" s="1" customFormat="1" x14ac:dyDescent="0.25">
      <c r="A11" s="43"/>
      <c r="B11" s="44">
        <v>2</v>
      </c>
      <c r="C11" s="43">
        <v>3</v>
      </c>
      <c r="D11" s="43">
        <v>4</v>
      </c>
      <c r="E11" s="42">
        <v>5</v>
      </c>
      <c r="F11" s="42" t="s">
        <v>1</v>
      </c>
      <c r="G11" s="42">
        <v>7</v>
      </c>
      <c r="H11" s="42" t="s">
        <v>2</v>
      </c>
      <c r="I11" s="42">
        <v>9</v>
      </c>
      <c r="J11" s="42" t="s">
        <v>3</v>
      </c>
      <c r="K11" s="42" t="s">
        <v>4</v>
      </c>
      <c r="L11" s="24"/>
    </row>
    <row r="12" spans="1:14" s="1" customFormat="1" ht="12.75" x14ac:dyDescent="0.25">
      <c r="A12" s="46"/>
      <c r="B12" s="172" t="s">
        <v>139</v>
      </c>
      <c r="C12" s="118"/>
      <c r="D12" s="119"/>
      <c r="E12" s="51"/>
      <c r="F12" s="52"/>
      <c r="G12" s="51"/>
      <c r="H12" s="52"/>
      <c r="I12" s="51"/>
      <c r="J12" s="53"/>
      <c r="K12" s="89"/>
      <c r="L12" s="24"/>
    </row>
    <row r="13" spans="1:14" s="196" customFormat="1" ht="12" x14ac:dyDescent="0.2">
      <c r="A13" s="151">
        <v>1</v>
      </c>
      <c r="B13" s="195" t="s">
        <v>135</v>
      </c>
      <c r="C13" s="151" t="s">
        <v>34</v>
      </c>
      <c r="D13" s="151">
        <v>1</v>
      </c>
      <c r="E13" s="141">
        <v>0</v>
      </c>
      <c r="F13" s="169">
        <f t="shared" ref="F13:F22" si="0">E13*D13</f>
        <v>0</v>
      </c>
      <c r="G13" s="141">
        <v>0</v>
      </c>
      <c r="H13" s="169">
        <f t="shared" ref="H13:H22" si="1">G13*D13</f>
        <v>0</v>
      </c>
      <c r="I13" s="141">
        <v>0</v>
      </c>
      <c r="J13" s="170">
        <f t="shared" ref="J13:J22" si="2">I13*D13</f>
        <v>0</v>
      </c>
      <c r="K13" s="171">
        <f t="shared" ref="K13:K22" si="3">F13+H13+J13</f>
        <v>0</v>
      </c>
      <c r="N13" s="197"/>
    </row>
    <row r="14" spans="1:14" s="196" customFormat="1" ht="12" x14ac:dyDescent="0.2">
      <c r="A14" s="151">
        <v>2</v>
      </c>
      <c r="B14" s="195" t="s">
        <v>136</v>
      </c>
      <c r="C14" s="151" t="s">
        <v>34</v>
      </c>
      <c r="D14" s="151">
        <v>1</v>
      </c>
      <c r="E14" s="141">
        <v>0</v>
      </c>
      <c r="F14" s="169">
        <f t="shared" si="0"/>
        <v>0</v>
      </c>
      <c r="G14" s="141">
        <v>0</v>
      </c>
      <c r="H14" s="169">
        <f t="shared" si="1"/>
        <v>0</v>
      </c>
      <c r="I14" s="141">
        <v>0</v>
      </c>
      <c r="J14" s="170">
        <f t="shared" si="2"/>
        <v>0</v>
      </c>
      <c r="K14" s="171">
        <f t="shared" si="3"/>
        <v>0</v>
      </c>
      <c r="N14" s="197"/>
    </row>
    <row r="15" spans="1:14" customFormat="1" x14ac:dyDescent="0.25">
      <c r="A15" s="151">
        <v>3</v>
      </c>
      <c r="B15" s="168" t="s">
        <v>120</v>
      </c>
      <c r="C15" s="150" t="s">
        <v>14</v>
      </c>
      <c r="D15" s="151">
        <v>8</v>
      </c>
      <c r="E15" s="141">
        <v>0</v>
      </c>
      <c r="F15" s="169">
        <f t="shared" si="0"/>
        <v>0</v>
      </c>
      <c r="G15" s="141">
        <v>0</v>
      </c>
      <c r="H15" s="169">
        <f t="shared" si="1"/>
        <v>0</v>
      </c>
      <c r="I15" s="141">
        <v>0</v>
      </c>
      <c r="J15" s="170">
        <f t="shared" si="2"/>
        <v>0</v>
      </c>
      <c r="K15" s="171">
        <f t="shared" si="3"/>
        <v>0</v>
      </c>
      <c r="L15" s="196"/>
    </row>
    <row r="16" spans="1:14" customFormat="1" x14ac:dyDescent="0.25">
      <c r="A16" s="151">
        <v>4</v>
      </c>
      <c r="B16" s="150" t="s">
        <v>100</v>
      </c>
      <c r="C16" s="212" t="s">
        <v>14</v>
      </c>
      <c r="D16" s="211">
        <v>8</v>
      </c>
      <c r="E16" s="141">
        <v>0</v>
      </c>
      <c r="F16" s="169">
        <f t="shared" si="0"/>
        <v>0</v>
      </c>
      <c r="G16" s="141">
        <v>0</v>
      </c>
      <c r="H16" s="169">
        <f t="shared" si="1"/>
        <v>0</v>
      </c>
      <c r="I16" s="141">
        <v>0</v>
      </c>
      <c r="J16" s="170">
        <f t="shared" si="2"/>
        <v>0</v>
      </c>
      <c r="K16" s="171">
        <f t="shared" si="3"/>
        <v>0</v>
      </c>
    </row>
    <row r="17" spans="1:12" customFormat="1" x14ac:dyDescent="0.25">
      <c r="A17" s="151">
        <v>5</v>
      </c>
      <c r="B17" s="168" t="s">
        <v>98</v>
      </c>
      <c r="C17" s="150" t="s">
        <v>14</v>
      </c>
      <c r="D17" s="151">
        <v>4</v>
      </c>
      <c r="E17" s="141">
        <v>0</v>
      </c>
      <c r="F17" s="169">
        <f t="shared" si="0"/>
        <v>0</v>
      </c>
      <c r="G17" s="141">
        <v>0</v>
      </c>
      <c r="H17" s="169">
        <f t="shared" si="1"/>
        <v>0</v>
      </c>
      <c r="I17" s="141">
        <v>0</v>
      </c>
      <c r="J17" s="170">
        <f t="shared" si="2"/>
        <v>0</v>
      </c>
      <c r="K17" s="171">
        <f t="shared" si="3"/>
        <v>0</v>
      </c>
      <c r="L17" s="196"/>
    </row>
    <row r="18" spans="1:12" customFormat="1" x14ac:dyDescent="0.25">
      <c r="A18" s="151">
        <v>6</v>
      </c>
      <c r="B18" s="168" t="s">
        <v>121</v>
      </c>
      <c r="C18" s="150" t="s">
        <v>14</v>
      </c>
      <c r="D18" s="151">
        <v>4</v>
      </c>
      <c r="E18" s="141">
        <v>0</v>
      </c>
      <c r="F18" s="169">
        <f t="shared" si="0"/>
        <v>0</v>
      </c>
      <c r="G18" s="141">
        <v>0</v>
      </c>
      <c r="H18" s="169">
        <f t="shared" si="1"/>
        <v>0</v>
      </c>
      <c r="I18" s="141">
        <v>0</v>
      </c>
      <c r="J18" s="170">
        <f t="shared" si="2"/>
        <v>0</v>
      </c>
      <c r="K18" s="171">
        <f t="shared" si="3"/>
        <v>0</v>
      </c>
      <c r="L18" s="196"/>
    </row>
    <row r="19" spans="1:12" s="196" customFormat="1" ht="12" x14ac:dyDescent="0.2">
      <c r="A19" s="151">
        <v>7</v>
      </c>
      <c r="B19" s="168" t="s">
        <v>166</v>
      </c>
      <c r="C19" s="150" t="s">
        <v>23</v>
      </c>
      <c r="D19" s="151">
        <v>10</v>
      </c>
      <c r="E19" s="141">
        <v>0</v>
      </c>
      <c r="F19" s="169">
        <f t="shared" si="0"/>
        <v>0</v>
      </c>
      <c r="G19" s="141">
        <v>0</v>
      </c>
      <c r="H19" s="169">
        <f t="shared" si="1"/>
        <v>0</v>
      </c>
      <c r="I19" s="141">
        <v>0</v>
      </c>
      <c r="J19" s="170">
        <f t="shared" si="2"/>
        <v>0</v>
      </c>
      <c r="K19" s="171">
        <f t="shared" si="3"/>
        <v>0</v>
      </c>
    </row>
    <row r="20" spans="1:12" s="196" customFormat="1" ht="12" x14ac:dyDescent="0.2">
      <c r="A20" s="151">
        <v>8</v>
      </c>
      <c r="B20" s="168" t="s">
        <v>167</v>
      </c>
      <c r="C20" s="150" t="s">
        <v>23</v>
      </c>
      <c r="D20" s="151">
        <v>12</v>
      </c>
      <c r="E20" s="141">
        <v>0</v>
      </c>
      <c r="F20" s="169">
        <f t="shared" si="0"/>
        <v>0</v>
      </c>
      <c r="G20" s="141">
        <v>0</v>
      </c>
      <c r="H20" s="169">
        <f t="shared" si="1"/>
        <v>0</v>
      </c>
      <c r="I20" s="141">
        <v>0</v>
      </c>
      <c r="J20" s="170">
        <f t="shared" si="2"/>
        <v>0</v>
      </c>
      <c r="K20" s="171">
        <f t="shared" si="3"/>
        <v>0</v>
      </c>
    </row>
    <row r="21" spans="1:12" s="196" customFormat="1" ht="12" x14ac:dyDescent="0.2">
      <c r="A21" s="151">
        <v>9</v>
      </c>
      <c r="B21" s="168" t="s">
        <v>119</v>
      </c>
      <c r="C21" s="150" t="s">
        <v>73</v>
      </c>
      <c r="D21" s="151">
        <v>1</v>
      </c>
      <c r="E21" s="141">
        <v>0</v>
      </c>
      <c r="F21" s="169">
        <f t="shared" si="0"/>
        <v>0</v>
      </c>
      <c r="G21" s="141">
        <v>0</v>
      </c>
      <c r="H21" s="169">
        <f t="shared" si="1"/>
        <v>0</v>
      </c>
      <c r="I21" s="141">
        <v>0</v>
      </c>
      <c r="J21" s="170">
        <f t="shared" si="2"/>
        <v>0</v>
      </c>
      <c r="K21" s="171">
        <f t="shared" si="3"/>
        <v>0</v>
      </c>
    </row>
    <row r="22" spans="1:12" s="196" customFormat="1" ht="36" x14ac:dyDescent="0.2">
      <c r="A22" s="151">
        <v>10</v>
      </c>
      <c r="B22" s="168" t="s">
        <v>74</v>
      </c>
      <c r="C22" s="150" t="s">
        <v>73</v>
      </c>
      <c r="D22" s="151">
        <v>1</v>
      </c>
      <c r="E22" s="141">
        <v>0</v>
      </c>
      <c r="F22" s="169">
        <f t="shared" si="0"/>
        <v>0</v>
      </c>
      <c r="G22" s="141">
        <v>0</v>
      </c>
      <c r="H22" s="169">
        <f t="shared" si="1"/>
        <v>0</v>
      </c>
      <c r="I22" s="141">
        <v>0</v>
      </c>
      <c r="J22" s="170">
        <f t="shared" si="2"/>
        <v>0</v>
      </c>
      <c r="K22" s="171">
        <f t="shared" si="3"/>
        <v>0</v>
      </c>
    </row>
    <row r="23" spans="1:12" s="1" customFormat="1" ht="12.75" x14ac:dyDescent="0.25">
      <c r="A23" s="56"/>
      <c r="B23" s="121" t="s">
        <v>54</v>
      </c>
      <c r="C23" s="56"/>
      <c r="D23" s="49"/>
      <c r="E23" s="49"/>
      <c r="F23" s="49">
        <f>SUM(F12:F22)</f>
        <v>0</v>
      </c>
      <c r="G23" s="49"/>
      <c r="H23" s="49">
        <f>SUM(H12:H22)</f>
        <v>0</v>
      </c>
      <c r="I23" s="49"/>
      <c r="J23" s="49">
        <f>SUM(J12:J22)</f>
        <v>0</v>
      </c>
      <c r="K23" s="9">
        <f t="shared" ref="K23" si="4">F23+H23+J23</f>
        <v>0</v>
      </c>
      <c r="L23" s="24"/>
    </row>
    <row r="24" spans="1:12" s="1" customFormat="1" ht="12.75" x14ac:dyDescent="0.25">
      <c r="A24" s="56"/>
      <c r="B24" s="122" t="s">
        <v>67</v>
      </c>
      <c r="C24" s="56"/>
      <c r="D24" s="123">
        <v>0</v>
      </c>
      <c r="E24" s="49"/>
      <c r="F24" s="49"/>
      <c r="G24" s="49"/>
      <c r="H24" s="49"/>
      <c r="I24" s="49"/>
      <c r="J24" s="49"/>
      <c r="K24" s="49">
        <f>K23*D24</f>
        <v>0</v>
      </c>
      <c r="L24" s="24"/>
    </row>
    <row r="25" spans="1:12" s="1" customFormat="1" ht="12.75" x14ac:dyDescent="0.25">
      <c r="A25" s="56"/>
      <c r="B25" s="122" t="s">
        <v>56</v>
      </c>
      <c r="C25" s="56"/>
      <c r="D25" s="56"/>
      <c r="E25" s="49"/>
      <c r="F25" s="49"/>
      <c r="G25" s="49"/>
      <c r="H25" s="49"/>
      <c r="I25" s="49"/>
      <c r="J25" s="49"/>
      <c r="K25" s="9">
        <f>SUM(K23:K24)</f>
        <v>0</v>
      </c>
      <c r="L25" s="24"/>
    </row>
    <row r="26" spans="1:12" s="1" customFormat="1" ht="12.75" x14ac:dyDescent="0.25">
      <c r="A26" s="56"/>
      <c r="B26" s="122" t="s">
        <v>68</v>
      </c>
      <c r="C26" s="56"/>
      <c r="D26" s="123">
        <v>0</v>
      </c>
      <c r="E26" s="49"/>
      <c r="F26" s="49"/>
      <c r="G26" s="49"/>
      <c r="H26" s="49"/>
      <c r="I26" s="49"/>
      <c r="J26" s="49"/>
      <c r="K26" s="49">
        <f>K25*D26</f>
        <v>0</v>
      </c>
      <c r="L26" s="24"/>
    </row>
    <row r="27" spans="1:12" s="1" customFormat="1" ht="12.75" x14ac:dyDescent="0.25">
      <c r="A27" s="56"/>
      <c r="B27" s="121" t="s">
        <v>48</v>
      </c>
      <c r="C27" s="56"/>
      <c r="D27" s="56"/>
      <c r="E27" s="49"/>
      <c r="F27" s="49"/>
      <c r="G27" s="49"/>
      <c r="H27" s="49"/>
      <c r="I27" s="49"/>
      <c r="J27" s="49"/>
      <c r="K27" s="9">
        <f>K25+K26</f>
        <v>0</v>
      </c>
      <c r="L27" s="24"/>
    </row>
    <row r="28" spans="1:12" s="1" customFormat="1" ht="12.75" x14ac:dyDescent="0.25">
      <c r="A28" s="99"/>
      <c r="B28" s="121" t="s">
        <v>58</v>
      </c>
      <c r="C28" s="56"/>
      <c r="D28" s="66">
        <v>0.18</v>
      </c>
      <c r="E28" s="49"/>
      <c r="F28" s="49"/>
      <c r="G28" s="49"/>
      <c r="H28" s="49"/>
      <c r="I28" s="49"/>
      <c r="J28" s="49"/>
      <c r="K28" s="49">
        <f>K27*D28</f>
        <v>0</v>
      </c>
      <c r="L28" s="24"/>
    </row>
    <row r="29" spans="1:12" s="1" customFormat="1" ht="12.75" x14ac:dyDescent="0.25">
      <c r="A29" s="101"/>
      <c r="B29" s="102" t="s">
        <v>69</v>
      </c>
      <c r="C29" s="42"/>
      <c r="D29" s="42"/>
      <c r="E29" s="71"/>
      <c r="F29" s="71"/>
      <c r="G29" s="71"/>
      <c r="H29" s="71"/>
      <c r="I29" s="71"/>
      <c r="J29" s="71"/>
      <c r="K29" s="72">
        <f>SUM(K27:K28)</f>
        <v>0</v>
      </c>
      <c r="L29" s="24"/>
    </row>
    <row r="30" spans="1:12" x14ac:dyDescent="0.25">
      <c r="L30" s="24"/>
    </row>
    <row r="31" spans="1:12" x14ac:dyDescent="0.25">
      <c r="L31" s="24"/>
    </row>
    <row r="32" spans="1:12" x14ac:dyDescent="0.25">
      <c r="L32" s="24"/>
    </row>
  </sheetData>
  <mergeCells count="7">
    <mergeCell ref="A4:B4"/>
    <mergeCell ref="B2:F2"/>
    <mergeCell ref="C5:F5"/>
    <mergeCell ref="E8:J8"/>
    <mergeCell ref="E9:F9"/>
    <mergeCell ref="G9:H9"/>
    <mergeCell ref="I9:J9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8"/>
  <sheetViews>
    <sheetView zoomScale="98" zoomScaleNormal="98" workbookViewId="0">
      <selection activeCell="B19" sqref="B19"/>
    </sheetView>
  </sheetViews>
  <sheetFormatPr defaultColWidth="9.140625" defaultRowHeight="15" x14ac:dyDescent="0.25"/>
  <cols>
    <col min="1" max="1" width="2.7109375" style="124" bestFit="1" customWidth="1"/>
    <col min="2" max="2" width="58.140625" style="124" customWidth="1"/>
    <col min="3" max="3" width="11.140625" style="124" bestFit="1" customWidth="1"/>
    <col min="4" max="4" width="6.85546875" style="124" bestFit="1" customWidth="1"/>
    <col min="5" max="5" width="12.28515625" style="124" customWidth="1"/>
    <col min="6" max="6" width="9.42578125" style="124" customWidth="1"/>
    <col min="7" max="7" width="11.7109375" style="124" customWidth="1"/>
    <col min="8" max="8" width="5.28515625" style="124" bestFit="1" customWidth="1"/>
    <col min="9" max="9" width="11.140625" style="124" customWidth="1"/>
    <col min="10" max="10" width="11" style="124" customWidth="1"/>
    <col min="11" max="11" width="8.7109375" style="124" bestFit="1" customWidth="1"/>
    <col min="12" max="12" width="25.85546875" style="55" customWidth="1"/>
    <col min="13" max="16384" width="9.140625" style="124"/>
  </cols>
  <sheetData>
    <row r="1" spans="1:14" s="85" customFormat="1" ht="15.75" x14ac:dyDescent="0.3">
      <c r="A1" s="125"/>
      <c r="B1" s="81" t="s">
        <v>131</v>
      </c>
      <c r="C1" s="80"/>
      <c r="D1" s="80"/>
      <c r="E1" s="82"/>
      <c r="F1" s="80"/>
      <c r="G1" s="80"/>
      <c r="H1" s="83"/>
      <c r="I1" s="83"/>
      <c r="J1" s="84"/>
      <c r="K1" s="84"/>
    </row>
    <row r="2" spans="1:14" s="85" customFormat="1" ht="15.75" x14ac:dyDescent="0.3">
      <c r="A2" s="125"/>
      <c r="B2" s="243" t="s">
        <v>168</v>
      </c>
      <c r="C2" s="243"/>
      <c r="D2" s="243"/>
      <c r="E2" s="243"/>
      <c r="F2" s="243"/>
      <c r="G2" s="80"/>
      <c r="H2" s="80"/>
      <c r="I2" s="80"/>
      <c r="J2" s="80"/>
      <c r="K2" s="80"/>
    </row>
    <row r="3" spans="1:14" s="85" customFormat="1" ht="15.75" x14ac:dyDescent="0.3">
      <c r="A3" s="125"/>
      <c r="B3" s="80"/>
      <c r="C3" s="80"/>
      <c r="D3" s="80"/>
      <c r="E3" s="82"/>
      <c r="F3" s="80"/>
      <c r="G3" s="80"/>
      <c r="H3" s="80"/>
      <c r="I3" s="83"/>
      <c r="J3" s="84"/>
      <c r="K3" s="84"/>
    </row>
    <row r="4" spans="1:14" s="85" customFormat="1" ht="15.75" x14ac:dyDescent="0.3">
      <c r="A4" s="125"/>
      <c r="B4" s="80" t="s">
        <v>81</v>
      </c>
      <c r="C4" s="80"/>
      <c r="D4" s="80"/>
      <c r="E4" s="82"/>
      <c r="F4" s="80"/>
      <c r="G4" s="80"/>
      <c r="H4" s="80"/>
      <c r="I4" s="83"/>
      <c r="J4" s="84"/>
      <c r="K4" s="84"/>
    </row>
    <row r="5" spans="1:14" s="85" customFormat="1" ht="15.75" x14ac:dyDescent="0.3">
      <c r="A5" s="125"/>
      <c r="B5" s="80" t="s">
        <v>22</v>
      </c>
      <c r="C5" s="242" t="s">
        <v>78</v>
      </c>
      <c r="D5" s="242"/>
      <c r="E5" s="242"/>
      <c r="F5" s="242"/>
      <c r="G5" s="80"/>
      <c r="H5" s="86">
        <f>K28</f>
        <v>0</v>
      </c>
      <c r="I5" s="83" t="s">
        <v>90</v>
      </c>
      <c r="J5" s="84"/>
      <c r="K5" s="84"/>
    </row>
    <row r="6" spans="1:14" s="85" customFormat="1" ht="15.75" x14ac:dyDescent="0.3">
      <c r="A6" s="87"/>
      <c r="B6" s="87"/>
      <c r="C6" s="87"/>
      <c r="D6" s="87"/>
      <c r="E6" s="88"/>
      <c r="F6" s="87"/>
      <c r="G6" s="87"/>
      <c r="H6" s="80"/>
      <c r="I6" s="84"/>
      <c r="J6" s="84"/>
      <c r="K6" s="84"/>
    </row>
    <row r="7" spans="1:14" s="1" customFormat="1" ht="12" customHeight="1" x14ac:dyDescent="0.25">
      <c r="A7" s="32"/>
      <c r="B7" s="33" t="s">
        <v>60</v>
      </c>
      <c r="C7" s="34"/>
      <c r="D7" s="35"/>
      <c r="E7" s="231" t="s">
        <v>61</v>
      </c>
      <c r="F7" s="232"/>
      <c r="G7" s="232"/>
      <c r="H7" s="232"/>
      <c r="I7" s="232"/>
      <c r="J7" s="233"/>
      <c r="K7" s="36" t="s">
        <v>48</v>
      </c>
      <c r="L7" s="24"/>
    </row>
    <row r="8" spans="1:14" s="117" customFormat="1" ht="48" customHeight="1" x14ac:dyDescent="0.25">
      <c r="A8" s="37" t="s">
        <v>0</v>
      </c>
      <c r="B8" s="38" t="s">
        <v>62</v>
      </c>
      <c r="C8" s="38" t="s">
        <v>63</v>
      </c>
      <c r="D8" s="38" t="s">
        <v>64</v>
      </c>
      <c r="E8" s="224" t="s">
        <v>89</v>
      </c>
      <c r="F8" s="225"/>
      <c r="G8" s="224" t="s">
        <v>82</v>
      </c>
      <c r="H8" s="225"/>
      <c r="I8" s="224" t="s">
        <v>83</v>
      </c>
      <c r="J8" s="225"/>
      <c r="K8" s="36"/>
      <c r="L8" s="45"/>
    </row>
    <row r="9" spans="1:14" s="1" customFormat="1" x14ac:dyDescent="0.25">
      <c r="A9" s="39"/>
      <c r="B9" s="40"/>
      <c r="C9" s="41"/>
      <c r="D9" s="41"/>
      <c r="E9" s="42" t="s">
        <v>65</v>
      </c>
      <c r="F9" s="42" t="s">
        <v>66</v>
      </c>
      <c r="G9" s="42" t="s">
        <v>65</v>
      </c>
      <c r="H9" s="42" t="s">
        <v>66</v>
      </c>
      <c r="I9" s="42" t="s">
        <v>65</v>
      </c>
      <c r="J9" s="42" t="s">
        <v>66</v>
      </c>
      <c r="K9" s="36"/>
      <c r="L9" s="24"/>
    </row>
    <row r="10" spans="1:14" s="1" customFormat="1" x14ac:dyDescent="0.25">
      <c r="A10" s="43"/>
      <c r="B10" s="44">
        <v>2</v>
      </c>
      <c r="C10" s="43">
        <v>3</v>
      </c>
      <c r="D10" s="43">
        <v>4</v>
      </c>
      <c r="E10" s="42">
        <v>5</v>
      </c>
      <c r="F10" s="42" t="s">
        <v>1</v>
      </c>
      <c r="G10" s="42">
        <v>7</v>
      </c>
      <c r="H10" s="42" t="s">
        <v>2</v>
      </c>
      <c r="I10" s="42">
        <v>9</v>
      </c>
      <c r="J10" s="42" t="s">
        <v>3</v>
      </c>
      <c r="K10" s="42" t="s">
        <v>4</v>
      </c>
      <c r="L10" s="24"/>
    </row>
    <row r="11" spans="1:14" s="1" customFormat="1" ht="12.75" x14ac:dyDescent="0.25">
      <c r="A11" s="46"/>
      <c r="B11" s="172" t="s">
        <v>138</v>
      </c>
      <c r="C11" s="118"/>
      <c r="D11" s="119"/>
      <c r="E11" s="51"/>
      <c r="F11" s="52"/>
      <c r="G11" s="51"/>
      <c r="H11" s="52"/>
      <c r="I11" s="51"/>
      <c r="J11" s="53"/>
      <c r="K11" s="89"/>
      <c r="N11" s="120"/>
    </row>
    <row r="12" spans="1:14" s="196" customFormat="1" ht="12" x14ac:dyDescent="0.2">
      <c r="A12" s="151">
        <v>1</v>
      </c>
      <c r="B12" s="154" t="s">
        <v>135</v>
      </c>
      <c r="C12" s="155" t="s">
        <v>34</v>
      </c>
      <c r="D12" s="155">
        <v>1</v>
      </c>
      <c r="E12" s="141">
        <v>0</v>
      </c>
      <c r="F12" s="169">
        <f t="shared" ref="F12:F21" si="0">E12*D12</f>
        <v>0</v>
      </c>
      <c r="G12" s="141">
        <v>0</v>
      </c>
      <c r="H12" s="169">
        <f t="shared" ref="H12:H21" si="1">G12*D12</f>
        <v>0</v>
      </c>
      <c r="I12" s="141">
        <v>0</v>
      </c>
      <c r="J12" s="170">
        <f t="shared" ref="J12:J21" si="2">I12*D12</f>
        <v>0</v>
      </c>
      <c r="K12" s="171">
        <f t="shared" ref="K12:K21" si="3">F12+H12+J12</f>
        <v>0</v>
      </c>
    </row>
    <row r="13" spans="1:14" s="196" customFormat="1" ht="12" x14ac:dyDescent="0.2">
      <c r="A13" s="151">
        <v>2</v>
      </c>
      <c r="B13" s="154" t="s">
        <v>136</v>
      </c>
      <c r="C13" s="155" t="s">
        <v>34</v>
      </c>
      <c r="D13" s="155">
        <v>1</v>
      </c>
      <c r="E13" s="141">
        <v>0</v>
      </c>
      <c r="F13" s="169">
        <f t="shared" si="0"/>
        <v>0</v>
      </c>
      <c r="G13" s="141">
        <v>0</v>
      </c>
      <c r="H13" s="169">
        <f t="shared" si="1"/>
        <v>0</v>
      </c>
      <c r="I13" s="141">
        <v>0</v>
      </c>
      <c r="J13" s="170">
        <f t="shared" si="2"/>
        <v>0</v>
      </c>
      <c r="K13" s="171">
        <f t="shared" si="3"/>
        <v>0</v>
      </c>
    </row>
    <row r="14" spans="1:14" s="196" customFormat="1" ht="12" x14ac:dyDescent="0.2">
      <c r="A14" s="151">
        <v>3</v>
      </c>
      <c r="B14" s="154" t="s">
        <v>169</v>
      </c>
      <c r="C14" s="155" t="s">
        <v>34</v>
      </c>
      <c r="D14" s="155">
        <v>2</v>
      </c>
      <c r="E14" s="141">
        <v>0</v>
      </c>
      <c r="F14" s="169">
        <f t="shared" si="0"/>
        <v>0</v>
      </c>
      <c r="G14" s="141">
        <v>0</v>
      </c>
      <c r="H14" s="169">
        <f t="shared" si="1"/>
        <v>0</v>
      </c>
      <c r="I14" s="141">
        <v>0</v>
      </c>
      <c r="J14" s="170">
        <f t="shared" si="2"/>
        <v>0</v>
      </c>
      <c r="K14" s="171">
        <f t="shared" si="3"/>
        <v>0</v>
      </c>
    </row>
    <row r="15" spans="1:14" s="196" customFormat="1" ht="12" x14ac:dyDescent="0.2">
      <c r="A15" s="151">
        <v>4</v>
      </c>
      <c r="B15" s="154" t="s">
        <v>137</v>
      </c>
      <c r="C15" s="155" t="s">
        <v>23</v>
      </c>
      <c r="D15" s="155">
        <v>15</v>
      </c>
      <c r="E15" s="141">
        <v>0</v>
      </c>
      <c r="F15" s="169">
        <f t="shared" si="0"/>
        <v>0</v>
      </c>
      <c r="G15" s="141">
        <v>0</v>
      </c>
      <c r="H15" s="169">
        <f t="shared" si="1"/>
        <v>0</v>
      </c>
      <c r="I15" s="141">
        <v>0</v>
      </c>
      <c r="J15" s="170">
        <f t="shared" si="2"/>
        <v>0</v>
      </c>
      <c r="K15" s="171">
        <f t="shared" si="3"/>
        <v>0</v>
      </c>
    </row>
    <row r="16" spans="1:14" s="196" customFormat="1" ht="12" x14ac:dyDescent="0.2">
      <c r="A16" s="151">
        <v>5</v>
      </c>
      <c r="B16" s="154" t="s">
        <v>170</v>
      </c>
      <c r="C16" s="155" t="s">
        <v>23</v>
      </c>
      <c r="D16" s="155">
        <v>20</v>
      </c>
      <c r="E16" s="141">
        <v>0</v>
      </c>
      <c r="F16" s="169">
        <f t="shared" si="0"/>
        <v>0</v>
      </c>
      <c r="G16" s="141">
        <v>0</v>
      </c>
      <c r="H16" s="169">
        <f t="shared" si="1"/>
        <v>0</v>
      </c>
      <c r="I16" s="141">
        <v>0</v>
      </c>
      <c r="J16" s="170">
        <f t="shared" si="2"/>
        <v>0</v>
      </c>
      <c r="K16" s="171">
        <f t="shared" si="3"/>
        <v>0</v>
      </c>
    </row>
    <row r="17" spans="1:18" s="196" customFormat="1" ht="12" x14ac:dyDescent="0.2">
      <c r="A17" s="151">
        <v>6</v>
      </c>
      <c r="B17" s="154" t="s">
        <v>171</v>
      </c>
      <c r="C17" s="155" t="s">
        <v>23</v>
      </c>
      <c r="D17" s="155">
        <v>15</v>
      </c>
      <c r="E17" s="141">
        <v>0</v>
      </c>
      <c r="F17" s="169">
        <f t="shared" si="0"/>
        <v>0</v>
      </c>
      <c r="G17" s="141">
        <v>0</v>
      </c>
      <c r="H17" s="169">
        <f t="shared" si="1"/>
        <v>0</v>
      </c>
      <c r="I17" s="141">
        <v>0</v>
      </c>
      <c r="J17" s="170">
        <f t="shared" si="2"/>
        <v>0</v>
      </c>
      <c r="K17" s="171">
        <f t="shared" si="3"/>
        <v>0</v>
      </c>
    </row>
    <row r="18" spans="1:18" s="196" customFormat="1" ht="12" x14ac:dyDescent="0.2">
      <c r="A18" s="151">
        <v>7</v>
      </c>
      <c r="B18" s="154" t="s">
        <v>172</v>
      </c>
      <c r="C18" s="155" t="s">
        <v>23</v>
      </c>
      <c r="D18" s="155">
        <v>20</v>
      </c>
      <c r="E18" s="141">
        <v>0</v>
      </c>
      <c r="F18" s="169">
        <f t="shared" si="0"/>
        <v>0</v>
      </c>
      <c r="G18" s="141">
        <v>0</v>
      </c>
      <c r="H18" s="169">
        <f t="shared" si="1"/>
        <v>0</v>
      </c>
      <c r="I18" s="141">
        <v>0</v>
      </c>
      <c r="J18" s="170">
        <f t="shared" si="2"/>
        <v>0</v>
      </c>
      <c r="K18" s="171">
        <f t="shared" si="3"/>
        <v>0</v>
      </c>
    </row>
    <row r="19" spans="1:18" customFormat="1" x14ac:dyDescent="0.25">
      <c r="A19" s="151">
        <v>8</v>
      </c>
      <c r="B19" s="150" t="s">
        <v>99</v>
      </c>
      <c r="C19" s="150" t="s">
        <v>14</v>
      </c>
      <c r="D19" s="151">
        <v>16</v>
      </c>
      <c r="E19" s="141">
        <v>0</v>
      </c>
      <c r="F19" s="169">
        <f t="shared" si="0"/>
        <v>0</v>
      </c>
      <c r="G19" s="141">
        <v>0</v>
      </c>
      <c r="H19" s="169">
        <f t="shared" si="1"/>
        <v>0</v>
      </c>
      <c r="I19" s="141">
        <v>0</v>
      </c>
      <c r="J19" s="170">
        <f t="shared" si="2"/>
        <v>0</v>
      </c>
      <c r="K19" s="171">
        <f t="shared" si="3"/>
        <v>0</v>
      </c>
    </row>
    <row r="20" spans="1:18" s="196" customFormat="1" ht="12" x14ac:dyDescent="0.2">
      <c r="A20" s="151">
        <v>9</v>
      </c>
      <c r="B20" s="168" t="s">
        <v>119</v>
      </c>
      <c r="C20" s="150" t="s">
        <v>73</v>
      </c>
      <c r="D20" s="151">
        <v>1</v>
      </c>
      <c r="E20" s="141">
        <v>0</v>
      </c>
      <c r="F20" s="169">
        <f t="shared" si="0"/>
        <v>0</v>
      </c>
      <c r="G20" s="141">
        <v>0</v>
      </c>
      <c r="H20" s="169">
        <f t="shared" si="1"/>
        <v>0</v>
      </c>
      <c r="I20" s="141">
        <v>0</v>
      </c>
      <c r="J20" s="170">
        <f t="shared" si="2"/>
        <v>0</v>
      </c>
      <c r="K20" s="171">
        <f t="shared" si="3"/>
        <v>0</v>
      </c>
    </row>
    <row r="21" spans="1:18" s="196" customFormat="1" ht="36" x14ac:dyDescent="0.2">
      <c r="A21" s="151">
        <v>10</v>
      </c>
      <c r="B21" s="168" t="s">
        <v>74</v>
      </c>
      <c r="C21" s="150" t="s">
        <v>34</v>
      </c>
      <c r="D21" s="151">
        <v>1</v>
      </c>
      <c r="E21" s="141">
        <v>0</v>
      </c>
      <c r="F21" s="169">
        <f t="shared" si="0"/>
        <v>0</v>
      </c>
      <c r="G21" s="141">
        <v>0</v>
      </c>
      <c r="H21" s="169">
        <f t="shared" si="1"/>
        <v>0</v>
      </c>
      <c r="I21" s="141">
        <v>0</v>
      </c>
      <c r="J21" s="170">
        <f t="shared" si="2"/>
        <v>0</v>
      </c>
      <c r="K21" s="171">
        <f t="shared" si="3"/>
        <v>0</v>
      </c>
      <c r="N21" s="198"/>
      <c r="O21" s="198"/>
      <c r="P21" s="198"/>
      <c r="Q21" s="199"/>
      <c r="R21" s="200"/>
    </row>
    <row r="22" spans="1:18" s="1" customFormat="1" ht="12.75" x14ac:dyDescent="0.25">
      <c r="A22" s="56"/>
      <c r="B22" s="121" t="s">
        <v>54</v>
      </c>
      <c r="C22" s="56"/>
      <c r="D22" s="49"/>
      <c r="E22" s="49"/>
      <c r="F22" s="49">
        <f>SUM(F11:F21)</f>
        <v>0</v>
      </c>
      <c r="G22" s="49"/>
      <c r="H22" s="49">
        <f>SUM(H11:H21)</f>
        <v>0</v>
      </c>
      <c r="I22" s="49"/>
      <c r="J22" s="49">
        <f>SUM(J12:J21)</f>
        <v>0</v>
      </c>
      <c r="K22" s="9">
        <f t="shared" ref="K22" si="4">F22+H22+J22</f>
        <v>0</v>
      </c>
      <c r="L22" s="24"/>
    </row>
    <row r="23" spans="1:18" s="1" customFormat="1" ht="12.75" x14ac:dyDescent="0.25">
      <c r="A23" s="56"/>
      <c r="B23" s="122" t="s">
        <v>67</v>
      </c>
      <c r="C23" s="56"/>
      <c r="D23" s="123">
        <v>0</v>
      </c>
      <c r="E23" s="49"/>
      <c r="F23" s="49"/>
      <c r="G23" s="49"/>
      <c r="H23" s="49"/>
      <c r="I23" s="49"/>
      <c r="J23" s="49"/>
      <c r="K23" s="49">
        <f>K22*D23</f>
        <v>0</v>
      </c>
      <c r="L23" s="24"/>
    </row>
    <row r="24" spans="1:18" s="1" customFormat="1" ht="12.75" x14ac:dyDescent="0.25">
      <c r="A24" s="56"/>
      <c r="B24" s="122" t="s">
        <v>56</v>
      </c>
      <c r="C24" s="56"/>
      <c r="D24" s="56"/>
      <c r="E24" s="49"/>
      <c r="F24" s="49"/>
      <c r="G24" s="49"/>
      <c r="H24" s="49"/>
      <c r="I24" s="49"/>
      <c r="J24" s="49"/>
      <c r="K24" s="9">
        <f>SUM(K22:K23)</f>
        <v>0</v>
      </c>
      <c r="L24" s="24"/>
    </row>
    <row r="25" spans="1:18" s="1" customFormat="1" ht="12.75" x14ac:dyDescent="0.25">
      <c r="A25" s="56"/>
      <c r="B25" s="122" t="s">
        <v>68</v>
      </c>
      <c r="C25" s="56"/>
      <c r="D25" s="123">
        <v>0</v>
      </c>
      <c r="E25" s="49"/>
      <c r="F25" s="49"/>
      <c r="G25" s="49"/>
      <c r="H25" s="49"/>
      <c r="I25" s="49"/>
      <c r="J25" s="49"/>
      <c r="K25" s="49">
        <f>K24*D25</f>
        <v>0</v>
      </c>
      <c r="L25" s="24"/>
    </row>
    <row r="26" spans="1:18" s="1" customFormat="1" ht="12.75" x14ac:dyDescent="0.25">
      <c r="A26" s="56"/>
      <c r="B26" s="121" t="s">
        <v>48</v>
      </c>
      <c r="C26" s="56"/>
      <c r="D26" s="56"/>
      <c r="E26" s="49"/>
      <c r="F26" s="49"/>
      <c r="G26" s="49"/>
      <c r="H26" s="49"/>
      <c r="I26" s="49"/>
      <c r="J26" s="49"/>
      <c r="K26" s="9">
        <f>K24+K25</f>
        <v>0</v>
      </c>
      <c r="L26" s="24"/>
    </row>
    <row r="27" spans="1:18" s="1" customFormat="1" ht="12.75" x14ac:dyDescent="0.25">
      <c r="A27" s="99"/>
      <c r="B27" s="121" t="s">
        <v>58</v>
      </c>
      <c r="C27" s="56"/>
      <c r="D27" s="66">
        <v>0.18</v>
      </c>
      <c r="E27" s="49"/>
      <c r="F27" s="49"/>
      <c r="G27" s="49"/>
      <c r="H27" s="49"/>
      <c r="I27" s="49"/>
      <c r="J27" s="49"/>
      <c r="K27" s="49">
        <f>K26*D27</f>
        <v>0</v>
      </c>
      <c r="L27" s="24"/>
    </row>
    <row r="28" spans="1:18" s="1" customFormat="1" ht="12.75" x14ac:dyDescent="0.25">
      <c r="A28" s="101"/>
      <c r="B28" s="102" t="s">
        <v>69</v>
      </c>
      <c r="C28" s="42"/>
      <c r="D28" s="42"/>
      <c r="E28" s="71"/>
      <c r="F28" s="71"/>
      <c r="G28" s="71"/>
      <c r="H28" s="71"/>
      <c r="I28" s="71"/>
      <c r="J28" s="71"/>
      <c r="K28" s="72">
        <f>SUM(K26:K27)</f>
        <v>0</v>
      </c>
      <c r="L28" s="24"/>
    </row>
  </sheetData>
  <mergeCells count="6">
    <mergeCell ref="B2:F2"/>
    <mergeCell ref="C5:F5"/>
    <mergeCell ref="E7:J7"/>
    <mergeCell ref="E8:F8"/>
    <mergeCell ref="G8:H8"/>
    <mergeCell ref="I8:J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ნაკრები</vt:lpstr>
      <vt:lpstr> სამშენებლო</vt:lpstr>
      <vt:lpstr>ელ. სამუშაოები სუსტი დენები </vt:lpstr>
      <vt:lpstr>სანტექნიკა</vt:lpstr>
      <vt:lpstr>ცივი ცხელი წყალი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2023-05-03T07:50:13Z</dcterms:modified>
</cp:coreProperties>
</file>