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total" sheetId="1" r:id="rId1"/>
  </sheets>
  <definedNames>
    <definedName name="_xlnm.Print_Area" localSheetId="0">'total'!$A$2:$C$18</definedName>
  </definedNames>
  <calcPr fullCalcOnLoad="1"/>
</workbook>
</file>

<file path=xl/sharedStrings.xml><?xml version="1.0" encoding="utf-8"?>
<sst xmlns="http://schemas.openxmlformats.org/spreadsheetml/2006/main" count="100" uniqueCount="74">
  <si>
    <t>#</t>
  </si>
  <si>
    <t>სპეციფიკაცია</t>
  </si>
  <si>
    <t>ზომის ერთეული</t>
  </si>
  <si>
    <t>ცალი</t>
  </si>
  <si>
    <t>მეტრი</t>
  </si>
  <si>
    <t>მასალის დასახელება</t>
  </si>
  <si>
    <t>სამისამართო მართვის პანელი</t>
  </si>
  <si>
    <t>სამისამართო კვამლის დეტექტორი</t>
  </si>
  <si>
    <t>სამისამართო ხელის ღილაკი</t>
  </si>
  <si>
    <t>სამისამართო სამაგრი ძირი</t>
  </si>
  <si>
    <t>მანათობელი სამისამართო სირენა</t>
  </si>
  <si>
    <t>კაბელი</t>
  </si>
  <si>
    <t>აკუმულატორი</t>
  </si>
  <si>
    <t>საკაბელო არხი</t>
  </si>
  <si>
    <t>დენის არააალებადი კაბელი</t>
  </si>
  <si>
    <t>სამისამართო მოდული</t>
  </si>
  <si>
    <t>მარყუჟის გამაფართოებელი</t>
  </si>
  <si>
    <t>სამისამართო კვების ბლოკი</t>
  </si>
  <si>
    <t>ავარიული სანათი</t>
  </si>
  <si>
    <t>ავარიული გასასვლელის მანიშნებელი (მიმართულება ქვევით/პირდაპირ ან მარჯვნივ, მარცხნივ )</t>
  </si>
  <si>
    <t>სამისამართო მართვის პანელის მარყუჟის გაფამართოვებელს უნდა გააჩნდეს არანაკლებ 2 მარყუჟის გაფართოვების საშუალება და თითოს არანაკლებ სამი სხვადასხვა პროტოკოლის (სამი სხვადასხვა მწარმოებლის პროტოკოლი-ბრენდი) მხარდაჭერა, თითოეულზე არანაკლებ 100 მისამართის და არანაკლებ 100  ზონით.</t>
  </si>
  <si>
    <t>უწყვეტობის გადასართველი ფირფიტით, უჟანგავი კონტაქტებით</t>
  </si>
  <si>
    <t xml:space="preserve"> შესაძლებელი უნდა იყოს 2 ცალი 12 ვოლტიანი 7 ამპერიანი აკუმულატორის დამუხტვა.   სრულად თავსებადი   ცენტრალურ სახანძრო პანელთან შესაბამისი სამისამართო პროტოკოლით.  არანაკლებ 1 მონიტორინგებადი ძაბვის გამოსასვლელი. სერტიფიცირება:  EN54-4 .</t>
  </si>
  <si>
    <t>ავარიული გასასვლელის მანიშნებელი (მიმართულება ქვევით/პირდაპირ ან მარჯვნივ, მარცხნივ) სამუშაო ძაბვა 220-230 Vac არანაკლებ ხილვადობის მანძილი 20 მ.  ნათების ხანგრძლივობა ავტონომიურ რეჟიმში არანაკლებ 2 საათი.  დამაგრების შესაძლებლობა: ჭერი, დროშისებრი, კედელი,  დაკიდული ჭერი. ნათების ტემპერატურა 6000K, ფოტობიოლოგიური რისკის გარეშე.</t>
  </si>
  <si>
    <t>JE-H(ST)H FE180 1*2*0.8+0.40mm სახანძრო კაბელი</t>
  </si>
  <si>
    <t>20X10mm,  წვის შედეგად არ უნდა გამოყოფდეს ტოქსიკურ აირებს; EN 50085-შესაბამისი</t>
  </si>
  <si>
    <t>აკუმულატორი 12ვ-17-18ამპ</t>
  </si>
  <si>
    <t>აკუმულატორი 12ვ-7ამპ</t>
  </si>
  <si>
    <t>ავტომატური დამისამართებით; სამუშაო ძაბვა ≤20...30≥ Vdc; მორიგე რეჟიმში მოხმარებული ელ.ენერგია არაუმეტეს 350 uA; განგაშის რეჟიმში დენის მოხმარება არაუმეტეს 10mA; კვამლის აღმოჩენის არანაკლებ 3 მგრძნობელობა. ინტეგრირებული იზოლატორი. ნორმების შესაბამისობა -  EN-54-7; EN-54-17; ტემპერატურული  რეჟიმი ≤-5ºC...+40ºC≥.</t>
  </si>
  <si>
    <t>სამისამართო. მრავალჯერადი გამოყენების, პლასტმასის გადატვირთვის გასაღებით; მორიგე რეჟიმში მოხმარებული ელ.ენერგია არაუმეტეს 140 uA; განგაშის რეჟიმში დენის მოხმარება არაუმეტეს 10mA; ნორმების შესაბამისობა - EN 54-11, EN 54-17.</t>
  </si>
  <si>
    <t>თვითდამისამართებით კვებას უნდა იღებდეს მარყუჟიდან, ინტეგრირებული მოკლე ჩართვის იზოლატორით, ხმის არჩევადი ტონალობა არანაკლებ 13,  ხმოვანი ტექსტური  შეტყობინების ჩაწერით ქართულ და ინგლისური ენაზე საჭიროების შემთხვევაში არანაკლებ 6 ვერსიამდე, არაანაკლებ 97-დბ 1 მეტრზე, ნორმების შესაბამისობა - EN 54-17, EN 54-3, EN 54-23, EN6100-6.</t>
  </si>
  <si>
    <t>სამისამართო შემსვლელ გამომსვლელი მოდული, სამუშაო ძაბვა ≤20...30≥ Vdc; ავტომატური დამისამართების შესაძლებელობით, მოხმარებული ენერგია ლოდინის რეჟიმში არაუმეტეს 80  uA, ჩაშენებული სარელეო გამოსასვლელი არანაკლებ 1A,   არანაკლებ 1  შემსვლელი და გამომსვლელი კონტაქტი, EN 54-17, EN 54-18,</t>
  </si>
  <si>
    <t>სამუშაო ძაბვა 220ვ ; სიმძლავრე არანაკლებ 18 ვატი, ნათების ხანგრძლივობა  არანაკლებ 1 საათი,   ლედ ნათებით.  ფოტობიოლოგიური რისკის გარეშე . ნათების ტემპერატურა არანაკლებ 6000K. სერტიფიცირება: EN60598</t>
  </si>
  <si>
    <t>2X1.5  კაბელი, 100% სპილენძი,  არა აალებადი. N2XH</t>
  </si>
  <si>
    <t>არანაკლებ 2 მარუჟით, პანელს უნდა გააჩნდეს არანაკლებ 7 ინჩიანი ეკრანი. მარყუჟზე არანაკლებ 200 მისამართის დაერთების საშუალებით და არანაკლებ 200 ზონის შექმნის საშუალება. უნდა შეეძლოს დეტექტორების რეგულირება მართვის პანელიდან არანალებ 4 რეჟიმზე დღე-ღამის მიხედვით.  ნორმების შესაბამისობა - EN54-2, EN54-4, EN54-21, EN-12094;  პანელის ვიზუალურ-ტექსტური და მართვის ნაწილი (MENU) უნდა იყოს ქართულენოვანი.</t>
  </si>
  <si>
    <t>რაოდენობა</t>
  </si>
  <si>
    <r>
      <rPr>
        <sz val="10"/>
        <color indexed="8"/>
        <rFont val="Sylfaen"/>
        <family val="1"/>
      </rPr>
      <t xml:space="preserve">
</t>
    </r>
    <r>
      <rPr>
        <sz val="10"/>
        <color indexed="63"/>
        <rFont val="Sylfaen"/>
        <family val="1"/>
      </rPr>
      <t>პროექტი</t>
    </r>
    <r>
      <rPr>
        <b/>
        <sz val="10"/>
        <color indexed="63"/>
        <rFont val="Arial"/>
        <family val="2"/>
      </rPr>
      <t>: ზუგდიდი</t>
    </r>
    <r>
      <rPr>
        <sz val="10"/>
        <color indexed="8"/>
        <rFont val="Sylfaen"/>
        <family val="1"/>
      </rPr>
      <t xml:space="preserve"> ფილიალი</t>
    </r>
  </si>
  <si>
    <t>დასამონტაჟებელი სახანძრო სიგნალიზაციის მინიმალური ტექნიკური მახასიათებლები</t>
  </si>
  <si>
    <t>მიმწოდებელმა უნდა წარმოადგინოს ტექ.დავალების 1-დან მე-10 პოზციის ჩათვლით შემოთავაზებულ პროდუქციაზე მწარმოებლის მიერ მიმწოდებლის სახელზე გაცემული ტრენინგის გავლის დამადასტურებელი სერთიფიკატი</t>
  </si>
  <si>
    <t>ყველა გრაფაში მიეთითოს მწარმოებელი ქვეყანა, კომპანია, მოდელი</t>
  </si>
  <si>
    <t>PREVIDIA216</t>
  </si>
  <si>
    <t>IFM2L</t>
  </si>
  <si>
    <t>ED100</t>
  </si>
  <si>
    <t>EB0010</t>
  </si>
  <si>
    <t>EC0020</t>
  </si>
  <si>
    <t>ES2050</t>
  </si>
  <si>
    <t>SPS24060S</t>
  </si>
  <si>
    <t>EM312SR</t>
  </si>
  <si>
    <t>DIVA DVSE181542</t>
  </si>
  <si>
    <t>HP320</t>
  </si>
  <si>
    <t>Analogue addressable smoke detection control panel equipped with 2 loops, expandable to 16 loops, max 240 addresses per loop, 1000 zones Multiprotocol. 7" Touch screen. TCP/IP and HORNET+ network connectivity. 5,2A Switching power supply Max. 2 x 12Vcc@24Ah batteries CPR Certification EN54pt2/pt4/pt21 and EN12094pt1 LPCB.</t>
  </si>
  <si>
    <t>Internal CAN DRIVE loop module. Equipped with expansion board with 2 loops (240 addresses per loop). Only for expandable analogue PREVIDIA control panels</t>
  </si>
  <si>
    <t>ED100 სამისამართო ოპტიკური კვამლის დეტექტორი</t>
  </si>
  <si>
    <t>EB0010 სამისამართო სამაგრი ძირი</t>
  </si>
  <si>
    <t>EC0020 სამისამართო ხელის ღილაკი</t>
  </si>
  <si>
    <t>ES2050RE სამისამართო სირენა მანათობელი ქართული ხმოვანი ტექსტით</t>
  </si>
  <si>
    <t>მოდული 312SR</t>
  </si>
  <si>
    <t>SPS24060S  კვების ბლოკი სამისამართო - POWER STATION SMARTLEVEL -  27. 6V 60W</t>
  </si>
  <si>
    <t>ავარიული სანათი DVSE181542</t>
  </si>
  <si>
    <t>HP320 საევაკუაციო გასასვლელის მანიშნებელი Auto Test AA1.5Ah 3h 10LED IP 40</t>
  </si>
  <si>
    <t>ელექტრო სადენი</t>
  </si>
  <si>
    <t>აკუმულატორი 12ვ 17ამპ</t>
  </si>
  <si>
    <t>აკუმულატორი 12ვ 7ამპ</t>
  </si>
  <si>
    <t>საკაბელო არხი 20*10-ზე</t>
  </si>
  <si>
    <t>ძველი სპეციფიკაცია</t>
  </si>
  <si>
    <t>ერთეულის ფასი</t>
  </si>
  <si>
    <t>სულ ფასი</t>
  </si>
  <si>
    <t>ჯამი</t>
  </si>
  <si>
    <t>მონტაჟი</t>
  </si>
  <si>
    <t>დამხმარე მასალა - პროგრამირება, მივლინება</t>
  </si>
  <si>
    <t>დღგ-18%</t>
  </si>
  <si>
    <t>კომენტარი</t>
  </si>
  <si>
    <t>გთხოვთ შემოგვთავაზოთ კონკრეტულად ეს ბრენდი რაც გვაქვს მითითებული</t>
  </si>
  <si>
    <t>გთხოვთ შემოგვთავაზოთ ამ ბრენდის ანალოგიური ან მიახლოებული ხარისხი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</si>
</sst>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GEL&quot;;\-#,##0\ &quot;GEL&quot;"/>
    <numFmt numFmtId="175" formatCode="#,##0\ &quot;GEL&quot;;[Red]\-#,##0\ &quot;GEL&quot;"/>
    <numFmt numFmtId="176" formatCode="#,##0.00\ &quot;GEL&quot;;\-#,##0.00\ &quot;GEL&quot;"/>
    <numFmt numFmtId="177" formatCode="#,##0.00\ &quot;GEL&quot;;[Red]\-#,##0.00\ &quot;GEL&quot;"/>
    <numFmt numFmtId="178" formatCode="_-* #,##0\ &quot;GEL&quot;_-;\-* #,##0\ &quot;GEL&quot;_-;_-* &quot;-&quot;\ &quot;GEL&quot;_-;_-@_-"/>
    <numFmt numFmtId="179" formatCode="_-* #,##0\ _G_E_L_-;\-* #,##0\ _G_E_L_-;_-* &quot;-&quot;\ _G_E_L_-;_-@_-"/>
    <numFmt numFmtId="180" formatCode="_-* #,##0.00\ &quot;GEL&quot;_-;\-* #,##0.00\ &quot;GEL&quot;_-;_-* &quot;-&quot;??\ &quot;GEL&quot;_-;_-@_-"/>
    <numFmt numFmtId="181" formatCode="_-* #,##0.00\ _G_E_L_-;\-* #,##0.00\ _G_E_L_-;_-* &quot;-&quot;??\ _G_E_L_-;_-@_-"/>
    <numFmt numFmtId="182" formatCode="0.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0000000"/>
    <numFmt numFmtId="189" formatCode="0000000000000"/>
    <numFmt numFmtId="190" formatCode="0000000000"/>
    <numFmt numFmtId="191" formatCode="00000000"/>
    <numFmt numFmtId="192" formatCode="0000000"/>
    <numFmt numFmtId="193" formatCode="000000000"/>
    <numFmt numFmtId="194" formatCode="00000000000"/>
    <numFmt numFmtId="195" formatCode="000000000000"/>
    <numFmt numFmtId="196" formatCode="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[$-409]dddd\,\ mmmm\ dd\,\ yyyy"/>
    <numFmt numFmtId="206" formatCode="[$-409]h:mm:ss\ AM/PM"/>
    <numFmt numFmtId="207" formatCode="_(* #,##0.0_);_(* \(#,##0.0\);_(* &quot;-&quot;??_);_(@_)"/>
    <numFmt numFmtId="208" formatCode="_(* #,##0_);_(* \(#,##0\);_(* &quot;-&quot;??_);_(@_)"/>
    <numFmt numFmtId="209" formatCode="_-* #,##0\ _T_L_-;\-* #,##0\ _T_L_-;_-* &quot;-&quot;??\ _T_L_-;_-@_-"/>
    <numFmt numFmtId="210" formatCode="0.0000000"/>
    <numFmt numFmtId="211" formatCode="0.000000"/>
    <numFmt numFmtId="212" formatCode="0.00000"/>
    <numFmt numFmtId="213" formatCode="0.0"/>
    <numFmt numFmtId="214" formatCode="[$-409]dddd\,\ mmmm\ d\,\ yyyy"/>
    <numFmt numFmtId="215" formatCode="0.0%"/>
    <numFmt numFmtId="216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24"/>
      <name val="Arial"/>
      <family val="2"/>
    </font>
    <font>
      <sz val="12"/>
      <name val="Arial"/>
      <family val="2"/>
    </font>
    <font>
      <sz val="12"/>
      <name val="AcadNusx"/>
      <family val="0"/>
    </font>
    <font>
      <sz val="12"/>
      <name val="Arial Cyr"/>
      <family val="0"/>
    </font>
    <font>
      <b/>
      <sz val="14"/>
      <name val="Arial"/>
      <family val="2"/>
    </font>
    <font>
      <sz val="10"/>
      <color indexed="8"/>
      <name val="Sylfaen"/>
      <family val="1"/>
    </font>
    <font>
      <sz val="10"/>
      <color indexed="63"/>
      <name val="Sylfaen"/>
      <family val="1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Calibri"/>
      <family val="1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u val="single"/>
      <sz val="10"/>
      <color indexed="8"/>
      <name val="Arial Cyr"/>
      <family val="0"/>
    </font>
    <font>
      <u val="single"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404040"/>
      <name val="Calibri"/>
      <family val="1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u val="single"/>
      <sz val="10"/>
      <color theme="1"/>
      <name val="Arial Cyr"/>
      <family val="0"/>
    </font>
    <font>
      <u val="single"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58" applyFill="1" applyAlignment="1">
      <alignment wrapText="1"/>
      <protection/>
    </xf>
    <xf numFmtId="0" fontId="59" fillId="0" borderId="10" xfId="58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/>
    </xf>
    <xf numFmtId="0" fontId="2" fillId="0" borderId="0" xfId="58" applyFill="1" applyAlignment="1">
      <alignment horizontal="center" wrapText="1"/>
      <protection/>
    </xf>
    <xf numFmtId="0" fontId="3" fillId="0" borderId="0" xfId="58" applyFont="1" applyFill="1" applyAlignment="1">
      <alignment wrapText="1"/>
      <protection/>
    </xf>
    <xf numFmtId="0" fontId="61" fillId="0" borderId="10" xfId="58" applyFont="1" applyBorder="1" applyAlignment="1">
      <alignment horizontal="center" vertical="center" wrapText="1"/>
      <protection/>
    </xf>
    <xf numFmtId="0" fontId="62" fillId="33" borderId="10" xfId="58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60" applyFont="1" applyFill="1" applyBorder="1" applyAlignment="1">
      <alignment horizontal="center" vertical="center" wrapText="1"/>
      <protection/>
    </xf>
    <xf numFmtId="0" fontId="2" fillId="33" borderId="0" xfId="58" applyFill="1" applyAlignment="1">
      <alignment wrapText="1"/>
      <protection/>
    </xf>
    <xf numFmtId="0" fontId="59" fillId="33" borderId="10" xfId="58" applyFont="1" applyFill="1" applyBorder="1" applyAlignment="1">
      <alignment horizontal="center" vertical="center" wrapText="1"/>
      <protection/>
    </xf>
    <xf numFmtId="43" fontId="2" fillId="0" borderId="0" xfId="42" applyFont="1" applyFill="1" applyAlignment="1">
      <alignment horizontal="center" vertical="center" wrapText="1"/>
    </xf>
    <xf numFmtId="43" fontId="5" fillId="0" borderId="10" xfId="42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vertical="top" wrapText="1"/>
    </xf>
    <xf numFmtId="0" fontId="50" fillId="0" borderId="10" xfId="54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0" xfId="58" applyFont="1" applyFill="1" applyAlignment="1">
      <alignment horizontal="center" wrapText="1"/>
      <protection/>
    </xf>
    <xf numFmtId="0" fontId="64" fillId="33" borderId="10" xfId="5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top" wrapText="1" shrinkToFit="1"/>
    </xf>
    <xf numFmtId="0" fontId="60" fillId="0" borderId="10" xfId="0" applyFont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2" fillId="0" borderId="10" xfId="58" applyFill="1" applyBorder="1" applyAlignment="1">
      <alignment wrapText="1"/>
      <protection/>
    </xf>
    <xf numFmtId="0" fontId="59" fillId="34" borderId="10" xfId="58" applyFont="1" applyFill="1" applyBorder="1" applyAlignment="1">
      <alignment horizontal="center" vertical="center" wrapText="1"/>
      <protection/>
    </xf>
    <xf numFmtId="43" fontId="8" fillId="34" borderId="10" xfId="42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65" fillId="0" borderId="12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wrapText="1"/>
      <protection/>
    </xf>
    <xf numFmtId="0" fontId="3" fillId="0" borderId="14" xfId="58" applyFont="1" applyFill="1" applyBorder="1" applyAlignment="1">
      <alignment horizontal="center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66" fillId="0" borderId="10" xfId="54" applyFont="1" applyFill="1" applyBorder="1" applyAlignment="1">
      <alignment horizontal="center" vertical="center" wrapText="1"/>
    </xf>
    <xf numFmtId="0" fontId="67" fillId="0" borderId="10" xfId="54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rmal 4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im.biz/en/signaling/emergency-lighting/hp320/hp3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55" zoomScaleNormal="55" zoomScaleSheetLayoutView="40" zoomScalePageLayoutView="0" workbookViewId="0" topLeftCell="A4">
      <selection activeCell="F12" sqref="F12:F13"/>
    </sheetView>
  </sheetViews>
  <sheetFormatPr defaultColWidth="9.140625" defaultRowHeight="15"/>
  <cols>
    <col min="1" max="1" width="5.421875" style="1" customWidth="1"/>
    <col min="2" max="2" width="22.8515625" style="5" customWidth="1"/>
    <col min="3" max="3" width="112.00390625" style="14" customWidth="1"/>
    <col min="4" max="4" width="53.421875" style="22" customWidth="1"/>
    <col min="5" max="6" width="27.57421875" style="4" customWidth="1"/>
    <col min="7" max="7" width="22.28125" style="4" customWidth="1"/>
    <col min="8" max="10" width="22.28125" style="16" customWidth="1"/>
    <col min="11" max="16384" width="9.140625" style="1" customWidth="1"/>
  </cols>
  <sheetData>
    <row r="1" spans="5:6" ht="41.25">
      <c r="E1" s="19" t="s">
        <v>36</v>
      </c>
      <c r="F1" s="19"/>
    </row>
    <row r="2" spans="1:10" ht="30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87">
      <c r="A3" s="2" t="s">
        <v>0</v>
      </c>
      <c r="B3" s="28" t="s">
        <v>5</v>
      </c>
      <c r="C3" s="28" t="s">
        <v>1</v>
      </c>
      <c r="D3" s="23" t="s">
        <v>64</v>
      </c>
      <c r="E3" s="29" t="s">
        <v>39</v>
      </c>
      <c r="F3" s="29" t="s">
        <v>71</v>
      </c>
      <c r="G3" s="28" t="s">
        <v>2</v>
      </c>
      <c r="H3" s="28" t="s">
        <v>35</v>
      </c>
      <c r="I3" s="15" t="s">
        <v>65</v>
      </c>
      <c r="J3" s="15" t="s">
        <v>66</v>
      </c>
    </row>
    <row r="4" spans="1:10" s="4" customFormat="1" ht="120">
      <c r="A4" s="3">
        <v>1</v>
      </c>
      <c r="B4" s="7" t="s">
        <v>6</v>
      </c>
      <c r="C4" s="18" t="s">
        <v>34</v>
      </c>
      <c r="D4" s="24" t="s">
        <v>50</v>
      </c>
      <c r="E4" s="20" t="s">
        <v>40</v>
      </c>
      <c r="F4" s="35" t="s">
        <v>73</v>
      </c>
      <c r="G4" s="3" t="s">
        <v>3</v>
      </c>
      <c r="H4" s="17">
        <v>1</v>
      </c>
      <c r="I4" s="17"/>
      <c r="J4" s="17">
        <f>I4*H4</f>
        <v>0</v>
      </c>
    </row>
    <row r="5" spans="1:10" s="4" customFormat="1" ht="60">
      <c r="A5" s="3">
        <v>2</v>
      </c>
      <c r="B5" s="9" t="s">
        <v>16</v>
      </c>
      <c r="C5" s="18" t="s">
        <v>20</v>
      </c>
      <c r="D5" s="24" t="s">
        <v>51</v>
      </c>
      <c r="E5" s="20" t="s">
        <v>41</v>
      </c>
      <c r="F5" s="35" t="s">
        <v>73</v>
      </c>
      <c r="G5" s="3" t="s">
        <v>3</v>
      </c>
      <c r="H5" s="17">
        <v>2</v>
      </c>
      <c r="I5" s="17"/>
      <c r="J5" s="17">
        <f aca="true" t="shared" si="0" ref="J5:J18">I5*H5</f>
        <v>0</v>
      </c>
    </row>
    <row r="6" spans="1:10" s="4" customFormat="1" ht="60">
      <c r="A6" s="3">
        <v>3</v>
      </c>
      <c r="B6" s="10" t="s">
        <v>7</v>
      </c>
      <c r="C6" s="18" t="s">
        <v>28</v>
      </c>
      <c r="D6" s="25" t="s">
        <v>52</v>
      </c>
      <c r="E6" s="20" t="s">
        <v>42</v>
      </c>
      <c r="F6" s="35" t="s">
        <v>73</v>
      </c>
      <c r="G6" s="3" t="s">
        <v>3</v>
      </c>
      <c r="H6" s="17">
        <v>787</v>
      </c>
      <c r="I6" s="17"/>
      <c r="J6" s="17">
        <f t="shared" si="0"/>
        <v>0</v>
      </c>
    </row>
    <row r="7" spans="1:10" s="4" customFormat="1" ht="39">
      <c r="A7" s="3">
        <v>4</v>
      </c>
      <c r="B7" s="11" t="s">
        <v>9</v>
      </c>
      <c r="C7" s="18" t="s">
        <v>21</v>
      </c>
      <c r="D7" s="25" t="s">
        <v>53</v>
      </c>
      <c r="E7" s="20" t="s">
        <v>43</v>
      </c>
      <c r="F7" s="35" t="s">
        <v>73</v>
      </c>
      <c r="G7" s="3" t="s">
        <v>3</v>
      </c>
      <c r="H7" s="17">
        <f>H6</f>
        <v>787</v>
      </c>
      <c r="I7" s="17"/>
      <c r="J7" s="17">
        <f t="shared" si="0"/>
        <v>0</v>
      </c>
    </row>
    <row r="8" spans="1:10" s="4" customFormat="1" ht="45">
      <c r="A8" s="3">
        <v>5</v>
      </c>
      <c r="B8" s="12" t="s">
        <v>8</v>
      </c>
      <c r="C8" s="18" t="s">
        <v>29</v>
      </c>
      <c r="D8" s="25" t="s">
        <v>54</v>
      </c>
      <c r="E8" s="20" t="s">
        <v>44</v>
      </c>
      <c r="F8" s="35" t="s">
        <v>73</v>
      </c>
      <c r="G8" s="3" t="s">
        <v>3</v>
      </c>
      <c r="H8" s="17">
        <v>61</v>
      </c>
      <c r="I8" s="17"/>
      <c r="J8" s="17">
        <f t="shared" si="0"/>
        <v>0</v>
      </c>
    </row>
    <row r="9" spans="1:10" s="4" customFormat="1" ht="60">
      <c r="A9" s="3">
        <v>6</v>
      </c>
      <c r="B9" s="10" t="s">
        <v>10</v>
      </c>
      <c r="C9" s="18" t="s">
        <v>30</v>
      </c>
      <c r="D9" s="26" t="s">
        <v>55</v>
      </c>
      <c r="E9" s="20" t="s">
        <v>45</v>
      </c>
      <c r="F9" s="35" t="s">
        <v>73</v>
      </c>
      <c r="G9" s="3" t="s">
        <v>3</v>
      </c>
      <c r="H9" s="17">
        <v>70</v>
      </c>
      <c r="I9" s="17"/>
      <c r="J9" s="17">
        <f t="shared" si="0"/>
        <v>0</v>
      </c>
    </row>
    <row r="10" spans="1:10" s="4" customFormat="1" ht="45">
      <c r="A10" s="3">
        <v>7</v>
      </c>
      <c r="B10" s="8" t="s">
        <v>17</v>
      </c>
      <c r="C10" s="18" t="s">
        <v>22</v>
      </c>
      <c r="D10" s="26" t="s">
        <v>57</v>
      </c>
      <c r="E10" s="20" t="s">
        <v>46</v>
      </c>
      <c r="F10" s="35" t="s">
        <v>73</v>
      </c>
      <c r="G10" s="3" t="s">
        <v>3</v>
      </c>
      <c r="H10" s="17">
        <v>2</v>
      </c>
      <c r="I10" s="17"/>
      <c r="J10" s="17">
        <f t="shared" si="0"/>
        <v>0</v>
      </c>
    </row>
    <row r="11" spans="1:10" s="4" customFormat="1" ht="60">
      <c r="A11" s="3">
        <v>8</v>
      </c>
      <c r="B11" s="11" t="s">
        <v>15</v>
      </c>
      <c r="C11" s="18" t="s">
        <v>31</v>
      </c>
      <c r="D11" s="26" t="s">
        <v>56</v>
      </c>
      <c r="E11" s="20" t="s">
        <v>47</v>
      </c>
      <c r="F11" s="35" t="s">
        <v>73</v>
      </c>
      <c r="G11" s="3" t="s">
        <v>3</v>
      </c>
      <c r="H11" s="17">
        <v>7</v>
      </c>
      <c r="I11" s="17"/>
      <c r="J11" s="17">
        <f t="shared" si="0"/>
        <v>0</v>
      </c>
    </row>
    <row r="12" spans="1:10" s="4" customFormat="1" ht="45">
      <c r="A12" s="3">
        <v>9</v>
      </c>
      <c r="B12" s="8" t="s">
        <v>18</v>
      </c>
      <c r="C12" s="18" t="s">
        <v>32</v>
      </c>
      <c r="D12" s="25" t="s">
        <v>58</v>
      </c>
      <c r="E12" s="20" t="s">
        <v>48</v>
      </c>
      <c r="F12" s="36" t="s">
        <v>72</v>
      </c>
      <c r="G12" s="3" t="s">
        <v>3</v>
      </c>
      <c r="H12" s="17">
        <v>402</v>
      </c>
      <c r="I12" s="17"/>
      <c r="J12" s="17">
        <f t="shared" si="0"/>
        <v>0</v>
      </c>
    </row>
    <row r="13" spans="1:10" s="4" customFormat="1" ht="105">
      <c r="A13" s="3">
        <v>10</v>
      </c>
      <c r="B13" s="8" t="s">
        <v>19</v>
      </c>
      <c r="C13" s="18" t="s">
        <v>23</v>
      </c>
      <c r="D13" s="25" t="s">
        <v>59</v>
      </c>
      <c r="E13" s="20" t="s">
        <v>49</v>
      </c>
      <c r="F13" s="36" t="s">
        <v>72</v>
      </c>
      <c r="G13" s="3" t="s">
        <v>3</v>
      </c>
      <c r="H13" s="17">
        <v>135</v>
      </c>
      <c r="I13" s="17"/>
      <c r="J13" s="17">
        <f t="shared" si="0"/>
        <v>0</v>
      </c>
    </row>
    <row r="14" spans="1:10" s="4" customFormat="1" ht="34.5">
      <c r="A14" s="3">
        <v>11</v>
      </c>
      <c r="B14" s="13" t="s">
        <v>14</v>
      </c>
      <c r="C14" s="18" t="s">
        <v>33</v>
      </c>
      <c r="D14" s="25" t="s">
        <v>60</v>
      </c>
      <c r="E14" s="20"/>
      <c r="F14" s="20"/>
      <c r="G14" s="3" t="s">
        <v>4</v>
      </c>
      <c r="H14" s="17">
        <v>4500</v>
      </c>
      <c r="I14" s="17"/>
      <c r="J14" s="17">
        <f t="shared" si="0"/>
        <v>0</v>
      </c>
    </row>
    <row r="15" spans="1:10" s="4" customFormat="1" ht="15">
      <c r="A15" s="3">
        <v>12</v>
      </c>
      <c r="B15" s="10" t="s">
        <v>11</v>
      </c>
      <c r="C15" s="8" t="s">
        <v>24</v>
      </c>
      <c r="D15" s="25" t="s">
        <v>24</v>
      </c>
      <c r="E15" s="21"/>
      <c r="F15" s="21"/>
      <c r="G15" s="3" t="s">
        <v>4</v>
      </c>
      <c r="H15" s="17">
        <v>11800</v>
      </c>
      <c r="I15" s="17"/>
      <c r="J15" s="17">
        <f t="shared" si="0"/>
        <v>0</v>
      </c>
    </row>
    <row r="16" spans="1:10" s="4" customFormat="1" ht="15">
      <c r="A16" s="3">
        <v>13</v>
      </c>
      <c r="B16" s="10" t="s">
        <v>13</v>
      </c>
      <c r="C16" s="8" t="s">
        <v>25</v>
      </c>
      <c r="D16" s="25" t="s">
        <v>63</v>
      </c>
      <c r="E16" s="21"/>
      <c r="F16" s="21"/>
      <c r="G16" s="3" t="s">
        <v>4</v>
      </c>
      <c r="H16" s="17">
        <v>5000</v>
      </c>
      <c r="I16" s="17"/>
      <c r="J16" s="17">
        <f t="shared" si="0"/>
        <v>0</v>
      </c>
    </row>
    <row r="17" spans="1:10" s="4" customFormat="1" ht="15">
      <c r="A17" s="3">
        <v>14</v>
      </c>
      <c r="B17" s="10" t="s">
        <v>12</v>
      </c>
      <c r="C17" s="8" t="s">
        <v>26</v>
      </c>
      <c r="D17" s="25" t="s">
        <v>61</v>
      </c>
      <c r="E17" s="21"/>
      <c r="F17" s="21"/>
      <c r="G17" s="6" t="s">
        <v>3</v>
      </c>
      <c r="H17" s="17">
        <v>2</v>
      </c>
      <c r="I17" s="17"/>
      <c r="J17" s="17">
        <f t="shared" si="0"/>
        <v>0</v>
      </c>
    </row>
    <row r="18" spans="1:10" s="4" customFormat="1" ht="15">
      <c r="A18" s="3">
        <v>15</v>
      </c>
      <c r="B18" s="10" t="s">
        <v>12</v>
      </c>
      <c r="C18" s="8" t="s">
        <v>27</v>
      </c>
      <c r="D18" s="25" t="s">
        <v>62</v>
      </c>
      <c r="E18" s="6"/>
      <c r="F18" s="6"/>
      <c r="G18" s="6" t="s">
        <v>3</v>
      </c>
      <c r="H18" s="17">
        <v>4</v>
      </c>
      <c r="I18" s="17"/>
      <c r="J18" s="17">
        <f t="shared" si="0"/>
        <v>0</v>
      </c>
    </row>
    <row r="19" spans="1:10" ht="15" customHeight="1">
      <c r="A19" s="27"/>
      <c r="B19" s="32" t="s">
        <v>67</v>
      </c>
      <c r="C19" s="33"/>
      <c r="D19" s="33"/>
      <c r="E19" s="33"/>
      <c r="F19" s="33"/>
      <c r="G19" s="33"/>
      <c r="H19" s="33"/>
      <c r="I19" s="34"/>
      <c r="J19" s="17">
        <f>SUM(J4:J18)</f>
        <v>0</v>
      </c>
    </row>
    <row r="20" spans="1:10" ht="15" customHeight="1">
      <c r="A20" s="27"/>
      <c r="B20" s="32" t="s">
        <v>68</v>
      </c>
      <c r="C20" s="33"/>
      <c r="D20" s="33"/>
      <c r="E20" s="33"/>
      <c r="F20" s="33"/>
      <c r="G20" s="33"/>
      <c r="H20" s="33"/>
      <c r="I20" s="34"/>
      <c r="J20" s="17"/>
    </row>
    <row r="21" spans="1:10" ht="15" customHeight="1">
      <c r="A21" s="27"/>
      <c r="B21" s="32" t="s">
        <v>67</v>
      </c>
      <c r="C21" s="33"/>
      <c r="D21" s="33"/>
      <c r="E21" s="33"/>
      <c r="F21" s="33"/>
      <c r="G21" s="33"/>
      <c r="H21" s="33"/>
      <c r="I21" s="34"/>
      <c r="J21" s="17">
        <f>J20+J19</f>
        <v>0</v>
      </c>
    </row>
    <row r="22" spans="1:10" ht="15" customHeight="1">
      <c r="A22" s="27"/>
      <c r="B22" s="32" t="s">
        <v>69</v>
      </c>
      <c r="C22" s="33"/>
      <c r="D22" s="33"/>
      <c r="E22" s="33"/>
      <c r="F22" s="33"/>
      <c r="G22" s="33"/>
      <c r="H22" s="33"/>
      <c r="I22" s="34"/>
      <c r="J22" s="17"/>
    </row>
    <row r="23" spans="1:10" ht="15" customHeight="1">
      <c r="A23" s="27"/>
      <c r="B23" s="32" t="s">
        <v>67</v>
      </c>
      <c r="C23" s="33"/>
      <c r="D23" s="33"/>
      <c r="E23" s="33"/>
      <c r="F23" s="33"/>
      <c r="G23" s="33"/>
      <c r="H23" s="33"/>
      <c r="I23" s="34"/>
      <c r="J23" s="17">
        <f>J22+J21</f>
        <v>0</v>
      </c>
    </row>
    <row r="24" spans="1:10" ht="15" customHeight="1">
      <c r="A24" s="27"/>
      <c r="B24" s="32" t="s">
        <v>70</v>
      </c>
      <c r="C24" s="33"/>
      <c r="D24" s="33"/>
      <c r="E24" s="33"/>
      <c r="F24" s="33"/>
      <c r="G24" s="33"/>
      <c r="H24" s="33"/>
      <c r="I24" s="34"/>
      <c r="J24" s="17">
        <f>J23*18%</f>
        <v>0</v>
      </c>
    </row>
    <row r="25" spans="1:10" ht="15" customHeight="1">
      <c r="A25" s="27"/>
      <c r="B25" s="32" t="s">
        <v>67</v>
      </c>
      <c r="C25" s="33"/>
      <c r="D25" s="33"/>
      <c r="E25" s="33"/>
      <c r="F25" s="33"/>
      <c r="G25" s="33"/>
      <c r="H25" s="33"/>
      <c r="I25" s="34"/>
      <c r="J25" s="17">
        <f>J24+J23</f>
        <v>0</v>
      </c>
    </row>
    <row r="26" spans="1:10" ht="60" customHeight="1">
      <c r="A26" s="31" t="s">
        <v>38</v>
      </c>
      <c r="B26" s="31"/>
      <c r="C26" s="31"/>
      <c r="D26" s="31"/>
      <c r="E26" s="31"/>
      <c r="F26" s="31"/>
      <c r="G26" s="31"/>
      <c r="H26" s="31"/>
      <c r="I26" s="31"/>
      <c r="J26" s="31"/>
    </row>
  </sheetData>
  <sheetProtection/>
  <mergeCells count="9">
    <mergeCell ref="A2:J2"/>
    <mergeCell ref="A26:J26"/>
    <mergeCell ref="B23:I23"/>
    <mergeCell ref="B19:I19"/>
    <mergeCell ref="B20:I20"/>
    <mergeCell ref="B21:I21"/>
    <mergeCell ref="B22:I22"/>
    <mergeCell ref="B24:I24"/>
    <mergeCell ref="B25:I25"/>
  </mergeCells>
  <hyperlinks>
    <hyperlink ref="E4" r:id="rId1" display="HP320"/>
  </hyperlinks>
  <printOptions horizontalCentered="1"/>
  <pageMargins left="0" right="0" top="0" bottom="0" header="0" footer="0"/>
  <pageSetup orientation="landscape" scale="2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2023-06-23T11:40:36Z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