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33D0AF0C-70B5-4E51-A44A-C4C8D0B4AF95}" xr6:coauthVersionLast="47" xr6:coauthVersionMax="47" xr10:uidLastSave="{00000000-0000-0000-0000-000000000000}"/>
  <bookViews>
    <workbookView xWindow="-108" yWindow="-108" windowWidth="23256" windowHeight="12576" tabRatio="760" activeTab="2" xr2:uid="{00000000-000D-0000-FFFF-FFFF00000000}"/>
  </bookViews>
  <sheets>
    <sheet name="III სართული" sheetId="17" r:id="rId1"/>
    <sheet name="IV სართული" sheetId="18" r:id="rId2"/>
    <sheet name="V სართული" sheetId="19" r:id="rId3"/>
  </sheets>
  <definedNames>
    <definedName name="_xlnm.Print_Area" localSheetId="0">'III სართული'!$A$2:$L$80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6" i="19" l="1"/>
  <c r="G81" i="19"/>
  <c r="I35" i="18"/>
  <c r="G26" i="18"/>
  <c r="I26" i="18"/>
  <c r="K26" i="18"/>
  <c r="L26" i="18"/>
  <c r="G30" i="18"/>
  <c r="I30" i="18"/>
  <c r="K30" i="18"/>
  <c r="G33" i="18"/>
  <c r="L33" i="18" s="1"/>
  <c r="I33" i="18"/>
  <c r="K33" i="18"/>
  <c r="G34" i="18"/>
  <c r="I34" i="18"/>
  <c r="K34" i="18"/>
  <c r="L34" i="18" s="1"/>
  <c r="G42" i="18"/>
  <c r="I42" i="18"/>
  <c r="K42" i="18"/>
  <c r="G64" i="17"/>
  <c r="K62" i="17"/>
  <c r="G12" i="17"/>
  <c r="G13" i="17"/>
  <c r="G14" i="17"/>
  <c r="G15" i="17"/>
  <c r="G16" i="17"/>
  <c r="G17" i="17"/>
  <c r="G19" i="17"/>
  <c r="G20" i="17"/>
  <c r="G21" i="17"/>
  <c r="G28" i="17"/>
  <c r="G34" i="17"/>
  <c r="G35" i="17"/>
  <c r="G45" i="17"/>
  <c r="G48" i="17"/>
  <c r="G49" i="17"/>
  <c r="L42" i="18" l="1"/>
  <c r="G164" i="19"/>
  <c r="G165" i="19"/>
  <c r="G167" i="19"/>
  <c r="G168" i="19"/>
  <c r="G169" i="19"/>
  <c r="G178" i="19"/>
  <c r="G179" i="19"/>
  <c r="G183" i="19"/>
  <c r="G186" i="19"/>
  <c r="G187" i="19"/>
  <c r="G198" i="19"/>
  <c r="I164" i="19"/>
  <c r="I165" i="19"/>
  <c r="I167" i="19"/>
  <c r="I168" i="19"/>
  <c r="I169" i="19"/>
  <c r="I178" i="19"/>
  <c r="I179" i="19"/>
  <c r="I183" i="19"/>
  <c r="I186" i="19"/>
  <c r="I187" i="19"/>
  <c r="I195" i="19"/>
  <c r="I198" i="19"/>
  <c r="K164" i="19"/>
  <c r="K165" i="19"/>
  <c r="K167" i="19"/>
  <c r="K168" i="19"/>
  <c r="K169" i="19"/>
  <c r="K178" i="19"/>
  <c r="K179" i="19"/>
  <c r="K183" i="19"/>
  <c r="K186" i="19"/>
  <c r="K187" i="19"/>
  <c r="K195" i="19"/>
  <c r="K198" i="19"/>
  <c r="G11" i="19"/>
  <c r="G12" i="19"/>
  <c r="G23" i="19"/>
  <c r="G25" i="19"/>
  <c r="G34" i="19"/>
  <c r="G38" i="19"/>
  <c r="G41" i="19"/>
  <c r="G52" i="19"/>
  <c r="G74" i="19"/>
  <c r="G75" i="19"/>
  <c r="G76" i="19"/>
  <c r="G77" i="19"/>
  <c r="G78" i="19"/>
  <c r="G80" i="19"/>
  <c r="G83" i="19"/>
  <c r="G84" i="19"/>
  <c r="G85" i="19"/>
  <c r="G100" i="19"/>
  <c r="G101" i="19"/>
  <c r="G108" i="19"/>
  <c r="G114" i="19"/>
  <c r="G115" i="19"/>
  <c r="G119" i="19"/>
  <c r="G122" i="19"/>
  <c r="G128" i="19"/>
  <c r="G129" i="19"/>
  <c r="G140" i="19"/>
  <c r="I11" i="19"/>
  <c r="I12" i="19"/>
  <c r="I23" i="19"/>
  <c r="I25" i="19"/>
  <c r="I34" i="19"/>
  <c r="I38" i="19"/>
  <c r="I41" i="19"/>
  <c r="I49" i="19"/>
  <c r="I52" i="19"/>
  <c r="I74" i="19"/>
  <c r="I75" i="19"/>
  <c r="I76" i="19"/>
  <c r="I77" i="19"/>
  <c r="I78" i="19"/>
  <c r="I80" i="19"/>
  <c r="I81" i="19"/>
  <c r="I83" i="19"/>
  <c r="I84" i="19"/>
  <c r="I85" i="19"/>
  <c r="I100" i="19"/>
  <c r="I101" i="19"/>
  <c r="I108" i="19"/>
  <c r="I114" i="19"/>
  <c r="I115" i="19"/>
  <c r="I119" i="19"/>
  <c r="I122" i="19"/>
  <c r="I128" i="19"/>
  <c r="I129" i="19"/>
  <c r="I137" i="19"/>
  <c r="I140" i="19"/>
  <c r="K11" i="19"/>
  <c r="K12" i="19"/>
  <c r="K23" i="19"/>
  <c r="K25" i="19"/>
  <c r="K34" i="19"/>
  <c r="K38" i="19"/>
  <c r="K41" i="19"/>
  <c r="K49" i="19"/>
  <c r="K52" i="19"/>
  <c r="K74" i="19"/>
  <c r="K75" i="19"/>
  <c r="K76" i="19"/>
  <c r="K77" i="19"/>
  <c r="K78" i="19"/>
  <c r="K80" i="19"/>
  <c r="K81" i="19"/>
  <c r="K83" i="19"/>
  <c r="K84" i="19"/>
  <c r="K85" i="19"/>
  <c r="K100" i="19"/>
  <c r="K101" i="19"/>
  <c r="K108" i="19"/>
  <c r="K114" i="19"/>
  <c r="K115" i="19"/>
  <c r="K119" i="19"/>
  <c r="K122" i="19"/>
  <c r="K128" i="19"/>
  <c r="K129" i="19"/>
  <c r="K137" i="19"/>
  <c r="K140" i="19"/>
  <c r="E79" i="19"/>
  <c r="E60" i="19"/>
  <c r="E57" i="19"/>
  <c r="E56" i="19"/>
  <c r="E53" i="19"/>
  <c r="K53" i="19" s="1"/>
  <c r="E59" i="19"/>
  <c r="I59" i="19" s="1"/>
  <c r="E51" i="19"/>
  <c r="E50" i="19"/>
  <c r="K50" i="19" s="1"/>
  <c r="G49" i="19"/>
  <c r="E48" i="19"/>
  <c r="K48" i="19" s="1"/>
  <c r="E47" i="19"/>
  <c r="E46" i="19"/>
  <c r="K46" i="19" s="1"/>
  <c r="E45" i="19"/>
  <c r="E44" i="19"/>
  <c r="E43" i="19"/>
  <c r="E42" i="19"/>
  <c r="G42" i="19" s="1"/>
  <c r="E36" i="19"/>
  <c r="E35" i="19"/>
  <c r="E40" i="19"/>
  <c r="E30" i="19"/>
  <c r="E27" i="19"/>
  <c r="E33" i="19"/>
  <c r="I19" i="19"/>
  <c r="E22" i="19"/>
  <c r="K22" i="19" s="1"/>
  <c r="E18" i="19"/>
  <c r="E17" i="19"/>
  <c r="E16" i="19"/>
  <c r="E15" i="19"/>
  <c r="I15" i="19" s="1"/>
  <c r="E14" i="19"/>
  <c r="E13" i="19"/>
  <c r="K13" i="19" s="1"/>
  <c r="E10" i="19"/>
  <c r="L198" i="19" l="1"/>
  <c r="L187" i="19"/>
  <c r="L169" i="19"/>
  <c r="L183" i="19"/>
  <c r="L179" i="19"/>
  <c r="L186" i="19"/>
  <c r="L165" i="19"/>
  <c r="L178" i="19"/>
  <c r="L168" i="19"/>
  <c r="L164" i="19"/>
  <c r="L167" i="19"/>
  <c r="L140" i="19"/>
  <c r="L41" i="19"/>
  <c r="L128" i="19"/>
  <c r="L85" i="19"/>
  <c r="L80" i="19"/>
  <c r="L49" i="19"/>
  <c r="L129" i="19"/>
  <c r="L115" i="19"/>
  <c r="L100" i="19"/>
  <c r="L81" i="19"/>
  <c r="L76" i="19"/>
  <c r="L52" i="19"/>
  <c r="L108" i="19"/>
  <c r="L84" i="19"/>
  <c r="L119" i="19"/>
  <c r="L101" i="19"/>
  <c r="L83" i="19"/>
  <c r="L77" i="19"/>
  <c r="L11" i="19"/>
  <c r="L23" i="19"/>
  <c r="L122" i="19"/>
  <c r="L78" i="19"/>
  <c r="L74" i="19"/>
  <c r="L114" i="19"/>
  <c r="I35" i="19"/>
  <c r="L12" i="19"/>
  <c r="L25" i="19"/>
  <c r="G14" i="19"/>
  <c r="I14" i="19"/>
  <c r="I40" i="19"/>
  <c r="G40" i="19"/>
  <c r="I60" i="19"/>
  <c r="G60" i="19"/>
  <c r="I42" i="19"/>
  <c r="I16" i="19"/>
  <c r="G16" i="19"/>
  <c r="K27" i="19"/>
  <c r="G27" i="19"/>
  <c r="K43" i="19"/>
  <c r="G43" i="19"/>
  <c r="K47" i="19"/>
  <c r="G47" i="19"/>
  <c r="K51" i="19"/>
  <c r="G51" i="19"/>
  <c r="I56" i="19"/>
  <c r="G56" i="19"/>
  <c r="K14" i="19"/>
  <c r="G13" i="19"/>
  <c r="G18" i="19"/>
  <c r="I18" i="19"/>
  <c r="I45" i="19"/>
  <c r="K45" i="19"/>
  <c r="K10" i="19"/>
  <c r="G10" i="19"/>
  <c r="G22" i="19"/>
  <c r="I22" i="19"/>
  <c r="I13" i="19"/>
  <c r="I17" i="19"/>
  <c r="K17" i="19"/>
  <c r="K19" i="19"/>
  <c r="G19" i="19"/>
  <c r="G30" i="19"/>
  <c r="I30" i="19"/>
  <c r="I36" i="19"/>
  <c r="G36" i="19"/>
  <c r="I44" i="19"/>
  <c r="G44" i="19"/>
  <c r="I48" i="19"/>
  <c r="G48" i="19"/>
  <c r="K59" i="19"/>
  <c r="G59" i="19"/>
  <c r="I57" i="19"/>
  <c r="K57" i="19"/>
  <c r="K60" i="19"/>
  <c r="K40" i="19"/>
  <c r="I47" i="19"/>
  <c r="I27" i="19"/>
  <c r="G57" i="19"/>
  <c r="G45" i="19"/>
  <c r="I33" i="19"/>
  <c r="K33" i="19"/>
  <c r="K44" i="19"/>
  <c r="K30" i="19"/>
  <c r="K18" i="19"/>
  <c r="I43" i="19"/>
  <c r="G53" i="19"/>
  <c r="G33" i="19"/>
  <c r="K15" i="19"/>
  <c r="G15" i="19"/>
  <c r="K35" i="19"/>
  <c r="G35" i="19"/>
  <c r="G46" i="19"/>
  <c r="I46" i="19"/>
  <c r="G50" i="19"/>
  <c r="I50" i="19"/>
  <c r="I53" i="19"/>
  <c r="G79" i="19"/>
  <c r="I79" i="19"/>
  <c r="K79" i="19"/>
  <c r="K56" i="19"/>
  <c r="K42" i="19"/>
  <c r="K36" i="19"/>
  <c r="K16" i="19"/>
  <c r="I51" i="19"/>
  <c r="G17" i="19"/>
  <c r="L75" i="19"/>
  <c r="L38" i="19"/>
  <c r="L34" i="19"/>
  <c r="E20" i="19"/>
  <c r="I20" i="19" s="1"/>
  <c r="E24" i="19"/>
  <c r="I10" i="19"/>
  <c r="E54" i="19"/>
  <c r="E58" i="19"/>
  <c r="E55" i="19"/>
  <c r="E37" i="19"/>
  <c r="E39" i="19"/>
  <c r="E28" i="19"/>
  <c r="E31" i="19"/>
  <c r="E32" i="19"/>
  <c r="E26" i="19"/>
  <c r="E29" i="19"/>
  <c r="E21" i="19"/>
  <c r="E206" i="19"/>
  <c r="E197" i="19"/>
  <c r="E196" i="19"/>
  <c r="G195" i="19"/>
  <c r="L195" i="19" s="1"/>
  <c r="E194" i="19"/>
  <c r="E193" i="19"/>
  <c r="E192" i="19"/>
  <c r="E191" i="19"/>
  <c r="E190" i="19"/>
  <c r="E189" i="19"/>
  <c r="E188" i="19"/>
  <c r="E185" i="19"/>
  <c r="E184" i="19"/>
  <c r="E182" i="19"/>
  <c r="E181" i="19"/>
  <c r="E180" i="19"/>
  <c r="E166" i="19"/>
  <c r="E139" i="19"/>
  <c r="E138" i="19"/>
  <c r="G137" i="19"/>
  <c r="L137" i="19" s="1"/>
  <c r="E136" i="19"/>
  <c r="E135" i="19"/>
  <c r="E134" i="19"/>
  <c r="E133" i="19"/>
  <c r="E132" i="19"/>
  <c r="E131" i="19"/>
  <c r="E130" i="19"/>
  <c r="E126" i="19"/>
  <c r="E118" i="19"/>
  <c r="E113" i="19"/>
  <c r="E112" i="19"/>
  <c r="E111" i="19"/>
  <c r="E110" i="19"/>
  <c r="E109" i="19"/>
  <c r="E107" i="19"/>
  <c r="E106" i="19"/>
  <c r="E105" i="19"/>
  <c r="E104" i="19"/>
  <c r="E103" i="19"/>
  <c r="E102" i="19"/>
  <c r="E82" i="19"/>
  <c r="G11" i="18"/>
  <c r="G12" i="18"/>
  <c r="G13" i="18"/>
  <c r="G14" i="18"/>
  <c r="G15" i="18"/>
  <c r="G18" i="18"/>
  <c r="G19" i="18"/>
  <c r="G20" i="18"/>
  <c r="I11" i="18"/>
  <c r="I14" i="18"/>
  <c r="I15" i="18"/>
  <c r="I16" i="18"/>
  <c r="I18" i="18"/>
  <c r="I19" i="18"/>
  <c r="I20" i="18"/>
  <c r="K11" i="18"/>
  <c r="K12" i="18"/>
  <c r="K13" i="18"/>
  <c r="K14" i="18"/>
  <c r="K15" i="18"/>
  <c r="K16" i="18"/>
  <c r="K18" i="18"/>
  <c r="K19" i="18"/>
  <c r="K20" i="18"/>
  <c r="L20" i="18" s="1"/>
  <c r="E45" i="18"/>
  <c r="K45" i="18" l="1"/>
  <c r="L45" i="18" s="1"/>
  <c r="G45" i="18"/>
  <c r="I45" i="18"/>
  <c r="L14" i="18"/>
  <c r="L11" i="18"/>
  <c r="I188" i="19"/>
  <c r="G180" i="19"/>
  <c r="K180" i="19"/>
  <c r="I180" i="19"/>
  <c r="K190" i="19"/>
  <c r="I190" i="19"/>
  <c r="G206" i="19"/>
  <c r="I206" i="19"/>
  <c r="K206" i="19"/>
  <c r="I197" i="19"/>
  <c r="G197" i="19"/>
  <c r="K197" i="19"/>
  <c r="K181" i="19"/>
  <c r="I181" i="19"/>
  <c r="G181" i="19"/>
  <c r="K191" i="19"/>
  <c r="L191" i="19" s="1"/>
  <c r="I191" i="19"/>
  <c r="K166" i="19"/>
  <c r="I166" i="19"/>
  <c r="G166" i="19"/>
  <c r="K182" i="19"/>
  <c r="I182" i="19"/>
  <c r="K184" i="19"/>
  <c r="I184" i="19"/>
  <c r="G184" i="19"/>
  <c r="K193" i="19"/>
  <c r="I193" i="19"/>
  <c r="G193" i="19"/>
  <c r="G185" i="19"/>
  <c r="K185" i="19"/>
  <c r="I185" i="19"/>
  <c r="G188" i="19"/>
  <c r="K188" i="19"/>
  <c r="K194" i="19"/>
  <c r="I194" i="19"/>
  <c r="G194" i="19"/>
  <c r="G196" i="19"/>
  <c r="K196" i="19"/>
  <c r="I196" i="19"/>
  <c r="L15" i="18"/>
  <c r="L19" i="18"/>
  <c r="L16" i="18"/>
  <c r="L18" i="18"/>
  <c r="G189" i="19"/>
  <c r="I189" i="19"/>
  <c r="K189" i="19"/>
  <c r="G192" i="19"/>
  <c r="I192" i="19"/>
  <c r="K192" i="19"/>
  <c r="L16" i="19"/>
  <c r="L50" i="19"/>
  <c r="L46" i="19"/>
  <c r="L42" i="19"/>
  <c r="L18" i="19"/>
  <c r="L30" i="19"/>
  <c r="L40" i="19"/>
  <c r="L53" i="19"/>
  <c r="L56" i="19"/>
  <c r="L15" i="19"/>
  <c r="L48" i="19"/>
  <c r="L19" i="19"/>
  <c r="L79" i="19"/>
  <c r="L17" i="19"/>
  <c r="L14" i="19"/>
  <c r="I102" i="19"/>
  <c r="L27" i="19"/>
  <c r="L22" i="19"/>
  <c r="L13" i="19"/>
  <c r="G107" i="19"/>
  <c r="I107" i="19"/>
  <c r="K107" i="19"/>
  <c r="I130" i="19"/>
  <c r="K104" i="19"/>
  <c r="G104" i="19"/>
  <c r="I104" i="19"/>
  <c r="I109" i="19"/>
  <c r="G109" i="19"/>
  <c r="K109" i="19"/>
  <c r="I113" i="19"/>
  <c r="G113" i="19"/>
  <c r="K113" i="19"/>
  <c r="K126" i="19"/>
  <c r="I126" i="19"/>
  <c r="G131" i="19"/>
  <c r="I131" i="19"/>
  <c r="K131" i="19"/>
  <c r="G135" i="19"/>
  <c r="I135" i="19"/>
  <c r="K135" i="19"/>
  <c r="G139" i="19"/>
  <c r="I139" i="19"/>
  <c r="K139" i="19"/>
  <c r="I29" i="19"/>
  <c r="K29" i="19"/>
  <c r="G29" i="19"/>
  <c r="I28" i="19"/>
  <c r="G28" i="19"/>
  <c r="K28" i="19"/>
  <c r="G58" i="19"/>
  <c r="I58" i="19"/>
  <c r="K58" i="19"/>
  <c r="G20" i="19"/>
  <c r="K20" i="19"/>
  <c r="L36" i="19"/>
  <c r="L35" i="19"/>
  <c r="L44" i="19"/>
  <c r="L60" i="19"/>
  <c r="L59" i="19"/>
  <c r="L51" i="19"/>
  <c r="L43" i="19"/>
  <c r="G103" i="19"/>
  <c r="I103" i="19"/>
  <c r="K103" i="19"/>
  <c r="K112" i="19"/>
  <c r="G112" i="19"/>
  <c r="I112" i="19"/>
  <c r="K138" i="19"/>
  <c r="G138" i="19"/>
  <c r="I138" i="19"/>
  <c r="K102" i="19"/>
  <c r="G102" i="19"/>
  <c r="I105" i="19"/>
  <c r="K105" i="19"/>
  <c r="K110" i="19"/>
  <c r="I110" i="19"/>
  <c r="G110" i="19"/>
  <c r="K132" i="19"/>
  <c r="G132" i="19"/>
  <c r="I132" i="19"/>
  <c r="K136" i="19"/>
  <c r="G136" i="19"/>
  <c r="I136" i="19"/>
  <c r="G26" i="19"/>
  <c r="K26" i="19"/>
  <c r="K39" i="19"/>
  <c r="G39" i="19"/>
  <c r="I39" i="19"/>
  <c r="G54" i="19"/>
  <c r="I54" i="19"/>
  <c r="K54" i="19"/>
  <c r="L33" i="19"/>
  <c r="L57" i="19"/>
  <c r="I82" i="19"/>
  <c r="K82" i="19"/>
  <c r="G82" i="19"/>
  <c r="I106" i="19"/>
  <c r="K106" i="19"/>
  <c r="G106" i="19"/>
  <c r="G111" i="19"/>
  <c r="I111" i="19"/>
  <c r="K111" i="19"/>
  <c r="K118" i="19"/>
  <c r="G118" i="19"/>
  <c r="I118" i="19"/>
  <c r="K130" i="19"/>
  <c r="G130" i="19"/>
  <c r="I133" i="19"/>
  <c r="G133" i="19"/>
  <c r="K133" i="19"/>
  <c r="I32" i="19"/>
  <c r="G32" i="19"/>
  <c r="K32" i="19"/>
  <c r="I37" i="19"/>
  <c r="K37" i="19"/>
  <c r="G37" i="19"/>
  <c r="L10" i="19"/>
  <c r="L47" i="19"/>
  <c r="K134" i="19"/>
  <c r="I134" i="19"/>
  <c r="G134" i="19"/>
  <c r="I21" i="19"/>
  <c r="K21" i="19"/>
  <c r="G21" i="19"/>
  <c r="K31" i="19"/>
  <c r="G31" i="19"/>
  <c r="I31" i="19"/>
  <c r="K55" i="19"/>
  <c r="G55" i="19"/>
  <c r="I55" i="19"/>
  <c r="I24" i="19"/>
  <c r="G24" i="19"/>
  <c r="K24" i="19"/>
  <c r="L45" i="19"/>
  <c r="E116" i="19"/>
  <c r="I116" i="19" s="1"/>
  <c r="E127" i="19"/>
  <c r="E203" i="19"/>
  <c r="E121" i="19"/>
  <c r="E120" i="19"/>
  <c r="E124" i="19"/>
  <c r="E143" i="19"/>
  <c r="E117" i="19"/>
  <c r="E125" i="19"/>
  <c r="E123" i="19"/>
  <c r="E200" i="19"/>
  <c r="E204" i="19"/>
  <c r="E201" i="19"/>
  <c r="E205" i="19"/>
  <c r="E199" i="19"/>
  <c r="E202" i="19"/>
  <c r="E44" i="18"/>
  <c r="E43" i="18"/>
  <c r="E41" i="18"/>
  <c r="E40" i="18"/>
  <c r="E39" i="18"/>
  <c r="E38" i="18"/>
  <c r="E37" i="18"/>
  <c r="E36" i="18"/>
  <c r="E35" i="18"/>
  <c r="E25" i="18"/>
  <c r="E24" i="18"/>
  <c r="E23" i="18"/>
  <c r="E22" i="18"/>
  <c r="E21" i="18"/>
  <c r="E17" i="18"/>
  <c r="I13" i="18"/>
  <c r="L13" i="18" s="1"/>
  <c r="I12" i="18"/>
  <c r="L12" i="18" s="1"/>
  <c r="E87" i="17"/>
  <c r="I87" i="17" s="1"/>
  <c r="E117" i="17"/>
  <c r="E116" i="17"/>
  <c r="G116" i="17" s="1"/>
  <c r="K115" i="17"/>
  <c r="I115" i="17"/>
  <c r="G115" i="17"/>
  <c r="E114" i="17"/>
  <c r="G114" i="17" s="1"/>
  <c r="E113" i="17"/>
  <c r="K113" i="17" s="1"/>
  <c r="E112" i="17"/>
  <c r="E111" i="17"/>
  <c r="K111" i="17" s="1"/>
  <c r="E110" i="17"/>
  <c r="G110" i="17" s="1"/>
  <c r="E109" i="17"/>
  <c r="E108" i="17"/>
  <c r="K107" i="17"/>
  <c r="I107" i="17"/>
  <c r="G107" i="17"/>
  <c r="K106" i="17"/>
  <c r="I106" i="17"/>
  <c r="G106" i="17"/>
  <c r="K103" i="17"/>
  <c r="I103" i="17"/>
  <c r="G103" i="17"/>
  <c r="E100" i="17"/>
  <c r="E98" i="17"/>
  <c r="I98" i="17" s="1"/>
  <c r="E97" i="17"/>
  <c r="E96" i="17"/>
  <c r="E95" i="17"/>
  <c r="E94" i="17"/>
  <c r="K93" i="17"/>
  <c r="I93" i="17"/>
  <c r="G93" i="17"/>
  <c r="K92" i="17"/>
  <c r="I92" i="17"/>
  <c r="G92" i="17"/>
  <c r="K91" i="17"/>
  <c r="I91" i="17"/>
  <c r="G91" i="17"/>
  <c r="E90" i="17"/>
  <c r="K90" i="17" s="1"/>
  <c r="K89" i="17"/>
  <c r="I89" i="17"/>
  <c r="G89" i="17"/>
  <c r="K88" i="17"/>
  <c r="I88" i="17"/>
  <c r="G88" i="17"/>
  <c r="K86" i="17"/>
  <c r="I86" i="17"/>
  <c r="G86" i="17"/>
  <c r="K85" i="17"/>
  <c r="I85" i="17"/>
  <c r="G85" i="17"/>
  <c r="K84" i="17"/>
  <c r="I84" i="17"/>
  <c r="G84" i="17"/>
  <c r="G41" i="18" l="1"/>
  <c r="I41" i="18"/>
  <c r="K41" i="18"/>
  <c r="I43" i="18"/>
  <c r="G43" i="18"/>
  <c r="K43" i="18"/>
  <c r="G35" i="18"/>
  <c r="K35" i="18"/>
  <c r="I44" i="18"/>
  <c r="K44" i="18"/>
  <c r="G44" i="18"/>
  <c r="K40" i="18"/>
  <c r="G40" i="18"/>
  <c r="I40" i="18"/>
  <c r="K36" i="18"/>
  <c r="L36" i="18" s="1"/>
  <c r="G36" i="18"/>
  <c r="I36" i="18"/>
  <c r="G37" i="18"/>
  <c r="I37" i="18"/>
  <c r="K37" i="18"/>
  <c r="K38" i="18"/>
  <c r="I38" i="18"/>
  <c r="G38" i="18"/>
  <c r="G39" i="18"/>
  <c r="K39" i="18"/>
  <c r="I39" i="18"/>
  <c r="L192" i="19"/>
  <c r="L180" i="19"/>
  <c r="L194" i="19"/>
  <c r="L197" i="19"/>
  <c r="L188" i="19"/>
  <c r="L166" i="19"/>
  <c r="L193" i="19"/>
  <c r="L181" i="19"/>
  <c r="L182" i="19"/>
  <c r="K202" i="19"/>
  <c r="I202" i="19"/>
  <c r="G202" i="19"/>
  <c r="K199" i="19"/>
  <c r="G199" i="19"/>
  <c r="L185" i="19"/>
  <c r="L184" i="19"/>
  <c r="I199" i="19"/>
  <c r="G205" i="19"/>
  <c r="K205" i="19"/>
  <c r="I205" i="19"/>
  <c r="K204" i="19"/>
  <c r="G204" i="19"/>
  <c r="I204" i="19"/>
  <c r="L196" i="19"/>
  <c r="K201" i="19"/>
  <c r="I201" i="19"/>
  <c r="G201" i="19"/>
  <c r="L206" i="19"/>
  <c r="G21" i="18"/>
  <c r="K21" i="18"/>
  <c r="G22" i="18"/>
  <c r="I22" i="18"/>
  <c r="G23" i="18"/>
  <c r="I23" i="18"/>
  <c r="K23" i="18"/>
  <c r="K17" i="18"/>
  <c r="G17" i="18"/>
  <c r="I17" i="18"/>
  <c r="G24" i="18"/>
  <c r="I24" i="18"/>
  <c r="K24" i="18"/>
  <c r="G25" i="18"/>
  <c r="I25" i="18"/>
  <c r="K25" i="18"/>
  <c r="K203" i="19"/>
  <c r="I203" i="19"/>
  <c r="G203" i="19"/>
  <c r="G200" i="19"/>
  <c r="I200" i="19"/>
  <c r="K200" i="19"/>
  <c r="L189" i="19"/>
  <c r="L54" i="19"/>
  <c r="L82" i="19"/>
  <c r="L102" i="19"/>
  <c r="L28" i="19"/>
  <c r="L131" i="19"/>
  <c r="L107" i="19"/>
  <c r="L134" i="19"/>
  <c r="L37" i="19"/>
  <c r="L118" i="19"/>
  <c r="L111" i="19"/>
  <c r="L106" i="19"/>
  <c r="L132" i="19"/>
  <c r="L112" i="19"/>
  <c r="L29" i="19"/>
  <c r="G61" i="19"/>
  <c r="L62" i="19" s="1"/>
  <c r="I61" i="19"/>
  <c r="L69" i="19" s="1"/>
  <c r="L133" i="19"/>
  <c r="L130" i="19"/>
  <c r="L136" i="19"/>
  <c r="L110" i="19"/>
  <c r="L138" i="19"/>
  <c r="L103" i="19"/>
  <c r="L58" i="19"/>
  <c r="L135" i="19"/>
  <c r="L126" i="19"/>
  <c r="L109" i="19"/>
  <c r="L24" i="19"/>
  <c r="L105" i="19"/>
  <c r="L139" i="19"/>
  <c r="L113" i="19"/>
  <c r="L104" i="19"/>
  <c r="K120" i="19"/>
  <c r="G120" i="19"/>
  <c r="I120" i="19"/>
  <c r="G143" i="19"/>
  <c r="I143" i="19"/>
  <c r="K143" i="19"/>
  <c r="I121" i="19"/>
  <c r="G121" i="19"/>
  <c r="K121" i="19"/>
  <c r="L55" i="19"/>
  <c r="L32" i="19"/>
  <c r="L26" i="19"/>
  <c r="L31" i="19"/>
  <c r="L39" i="19"/>
  <c r="G123" i="19"/>
  <c r="K123" i="19"/>
  <c r="K124" i="19"/>
  <c r="G124" i="19"/>
  <c r="I124" i="19"/>
  <c r="I127" i="19"/>
  <c r="K127" i="19"/>
  <c r="L21" i="19"/>
  <c r="I123" i="19"/>
  <c r="L20" i="19"/>
  <c r="I125" i="19"/>
  <c r="K125" i="19"/>
  <c r="K116" i="19"/>
  <c r="G116" i="19"/>
  <c r="I117" i="19"/>
  <c r="G117" i="19"/>
  <c r="K117" i="19"/>
  <c r="E142" i="19"/>
  <c r="E144" i="19"/>
  <c r="E146" i="19"/>
  <c r="E145" i="19"/>
  <c r="E148" i="19"/>
  <c r="E147" i="19"/>
  <c r="E141" i="19"/>
  <c r="E90" i="19"/>
  <c r="E86" i="19"/>
  <c r="E89" i="19"/>
  <c r="E91" i="19"/>
  <c r="E88" i="19"/>
  <c r="E87" i="19"/>
  <c r="E32" i="18"/>
  <c r="E28" i="18"/>
  <c r="E53" i="18"/>
  <c r="E49" i="18"/>
  <c r="E46" i="18"/>
  <c r="E52" i="18"/>
  <c r="E48" i="18"/>
  <c r="E51" i="18"/>
  <c r="E47" i="18"/>
  <c r="E50" i="18"/>
  <c r="E29" i="18"/>
  <c r="E27" i="18"/>
  <c r="E31" i="18"/>
  <c r="G87" i="17"/>
  <c r="K87" i="17"/>
  <c r="K98" i="17"/>
  <c r="I110" i="17"/>
  <c r="L85" i="17"/>
  <c r="L88" i="17"/>
  <c r="K114" i="17"/>
  <c r="L91" i="17"/>
  <c r="L89" i="17"/>
  <c r="G98" i="17"/>
  <c r="L84" i="17"/>
  <c r="G108" i="17"/>
  <c r="G111" i="17"/>
  <c r="L103" i="17"/>
  <c r="I108" i="17"/>
  <c r="I111" i="17"/>
  <c r="G90" i="17"/>
  <c r="L107" i="17"/>
  <c r="K110" i="17"/>
  <c r="I114" i="17"/>
  <c r="L86" i="17"/>
  <c r="K95" i="17"/>
  <c r="I95" i="17"/>
  <c r="I100" i="17"/>
  <c r="G100" i="17"/>
  <c r="I90" i="17"/>
  <c r="L93" i="17"/>
  <c r="I96" i="17"/>
  <c r="K96" i="17"/>
  <c r="L92" i="17"/>
  <c r="G94" i="17"/>
  <c r="K94" i="17"/>
  <c r="G97" i="17"/>
  <c r="K97" i="17"/>
  <c r="I97" i="17"/>
  <c r="K100" i="17"/>
  <c r="E105" i="17"/>
  <c r="E118" i="17"/>
  <c r="E104" i="17"/>
  <c r="E102" i="17"/>
  <c r="E101" i="17"/>
  <c r="K99" i="17"/>
  <c r="I99" i="17"/>
  <c r="G99" i="17"/>
  <c r="L106" i="17"/>
  <c r="I109" i="17"/>
  <c r="G109" i="17"/>
  <c r="K112" i="17"/>
  <c r="I112" i="17"/>
  <c r="G112" i="17"/>
  <c r="K109" i="17"/>
  <c r="I113" i="17"/>
  <c r="G113" i="17"/>
  <c r="L115" i="17"/>
  <c r="I117" i="17"/>
  <c r="G117" i="17"/>
  <c r="K117" i="17"/>
  <c r="K116" i="17"/>
  <c r="I116" i="17"/>
  <c r="L43" i="18" l="1"/>
  <c r="L41" i="18"/>
  <c r="L37" i="18"/>
  <c r="G48" i="18"/>
  <c r="I48" i="18"/>
  <c r="K48" i="18"/>
  <c r="L40" i="18"/>
  <c r="G52" i="18"/>
  <c r="I52" i="18"/>
  <c r="I54" i="18" s="1"/>
  <c r="L62" i="18" s="1"/>
  <c r="K52" i="18"/>
  <c r="G47" i="18"/>
  <c r="I47" i="18"/>
  <c r="K47" i="18"/>
  <c r="G31" i="18"/>
  <c r="I31" i="18"/>
  <c r="K31" i="18"/>
  <c r="G46" i="18"/>
  <c r="K46" i="18"/>
  <c r="L44" i="18"/>
  <c r="G32" i="18"/>
  <c r="I32" i="18"/>
  <c r="K32" i="18"/>
  <c r="K51" i="18"/>
  <c r="G51" i="18"/>
  <c r="I51" i="18"/>
  <c r="I49" i="18"/>
  <c r="K49" i="18"/>
  <c r="G49" i="18"/>
  <c r="L39" i="18"/>
  <c r="G27" i="18"/>
  <c r="K27" i="18"/>
  <c r="L27" i="18" s="1"/>
  <c r="G29" i="18"/>
  <c r="I29" i="18"/>
  <c r="K29" i="18"/>
  <c r="I53" i="18"/>
  <c r="G53" i="18"/>
  <c r="K53" i="18"/>
  <c r="L38" i="18"/>
  <c r="G50" i="18"/>
  <c r="I50" i="18"/>
  <c r="K50" i="18"/>
  <c r="I28" i="18"/>
  <c r="K28" i="18"/>
  <c r="G28" i="18"/>
  <c r="L35" i="18"/>
  <c r="L202" i="19"/>
  <c r="L201" i="19"/>
  <c r="L205" i="19"/>
  <c r="L199" i="19"/>
  <c r="L204" i="19"/>
  <c r="L24" i="18"/>
  <c r="L17" i="18"/>
  <c r="L23" i="18"/>
  <c r="L22" i="18"/>
  <c r="L25" i="18"/>
  <c r="L21" i="18"/>
  <c r="L203" i="19"/>
  <c r="L200" i="19"/>
  <c r="L117" i="19"/>
  <c r="L116" i="19"/>
  <c r="L63" i="19"/>
  <c r="L124" i="19"/>
  <c r="L121" i="19"/>
  <c r="L127" i="19"/>
  <c r="L143" i="19"/>
  <c r="L120" i="19"/>
  <c r="L123" i="19"/>
  <c r="G91" i="19"/>
  <c r="I91" i="19"/>
  <c r="K91" i="19"/>
  <c r="I89" i="19"/>
  <c r="G89" i="19"/>
  <c r="K89" i="19"/>
  <c r="G141" i="19"/>
  <c r="K141" i="19"/>
  <c r="I141" i="19"/>
  <c r="K146" i="19"/>
  <c r="G146" i="19"/>
  <c r="I146" i="19"/>
  <c r="K142" i="19"/>
  <c r="I142" i="19"/>
  <c r="G142" i="19"/>
  <c r="I90" i="19"/>
  <c r="K90" i="19"/>
  <c r="G90" i="19"/>
  <c r="I145" i="19"/>
  <c r="G145" i="19"/>
  <c r="K145" i="19"/>
  <c r="G87" i="19"/>
  <c r="I87" i="19"/>
  <c r="K87" i="19"/>
  <c r="K86" i="19"/>
  <c r="G86" i="19"/>
  <c r="G147" i="19"/>
  <c r="I147" i="19"/>
  <c r="K147" i="19"/>
  <c r="K144" i="19"/>
  <c r="G144" i="19"/>
  <c r="I144" i="19"/>
  <c r="K88" i="19"/>
  <c r="G88" i="19"/>
  <c r="I88" i="19"/>
  <c r="K148" i="19"/>
  <c r="G148" i="19"/>
  <c r="I148" i="19"/>
  <c r="E176" i="19"/>
  <c r="E170" i="19"/>
  <c r="E174" i="19"/>
  <c r="E171" i="19"/>
  <c r="E177" i="19"/>
  <c r="E175" i="19"/>
  <c r="E173" i="19"/>
  <c r="E172" i="19"/>
  <c r="E97" i="19"/>
  <c r="E94" i="19"/>
  <c r="E96" i="19"/>
  <c r="E93" i="19"/>
  <c r="E99" i="19"/>
  <c r="E95" i="19"/>
  <c r="E98" i="19"/>
  <c r="E92" i="19"/>
  <c r="L87" i="17"/>
  <c r="L114" i="17"/>
  <c r="L111" i="17"/>
  <c r="L108" i="17"/>
  <c r="L90" i="17"/>
  <c r="L98" i="17"/>
  <c r="L110" i="17"/>
  <c r="L94" i="17"/>
  <c r="L95" i="17"/>
  <c r="L113" i="17"/>
  <c r="L117" i="17"/>
  <c r="L116" i="17"/>
  <c r="L112" i="17"/>
  <c r="L99" i="17"/>
  <c r="E126" i="17"/>
  <c r="E122" i="17"/>
  <c r="E119" i="17"/>
  <c r="G118" i="17"/>
  <c r="E125" i="17"/>
  <c r="E121" i="17"/>
  <c r="E123" i="17"/>
  <c r="K118" i="17"/>
  <c r="E120" i="17"/>
  <c r="I118" i="17"/>
  <c r="E124" i="17"/>
  <c r="L100" i="17"/>
  <c r="L109" i="17"/>
  <c r="I101" i="17"/>
  <c r="K101" i="17"/>
  <c r="G101" i="17"/>
  <c r="K105" i="17"/>
  <c r="I105" i="17"/>
  <c r="G105" i="17"/>
  <c r="L96" i="17"/>
  <c r="G104" i="17"/>
  <c r="K104" i="17"/>
  <c r="I104" i="17"/>
  <c r="I102" i="17"/>
  <c r="G102" i="17"/>
  <c r="K102" i="17"/>
  <c r="L97" i="17"/>
  <c r="L53" i="18" l="1"/>
  <c r="L52" i="18"/>
  <c r="L48" i="18"/>
  <c r="L32" i="18"/>
  <c r="G54" i="18"/>
  <c r="L55" i="18" s="1"/>
  <c r="K54" i="18"/>
  <c r="L51" i="18"/>
  <c r="L28" i="18"/>
  <c r="L47" i="18"/>
  <c r="L50" i="18"/>
  <c r="L49" i="18"/>
  <c r="L46" i="18"/>
  <c r="G170" i="19"/>
  <c r="K170" i="19"/>
  <c r="I170" i="19"/>
  <c r="G176" i="19"/>
  <c r="K176" i="19"/>
  <c r="I176" i="19"/>
  <c r="K172" i="19"/>
  <c r="I172" i="19"/>
  <c r="G172" i="19"/>
  <c r="K173" i="19"/>
  <c r="I173" i="19"/>
  <c r="G173" i="19"/>
  <c r="K174" i="19"/>
  <c r="I174" i="19"/>
  <c r="G174" i="19"/>
  <c r="G177" i="19"/>
  <c r="K177" i="19"/>
  <c r="I177" i="19"/>
  <c r="K175" i="19"/>
  <c r="I175" i="19"/>
  <c r="G175" i="19"/>
  <c r="I171" i="19"/>
  <c r="G171" i="19"/>
  <c r="K171" i="19"/>
  <c r="L171" i="19" s="1"/>
  <c r="L87" i="19"/>
  <c r="L141" i="19"/>
  <c r="L91" i="19"/>
  <c r="L88" i="19"/>
  <c r="L147" i="19"/>
  <c r="L145" i="19"/>
  <c r="L90" i="19"/>
  <c r="L142" i="19"/>
  <c r="L148" i="19"/>
  <c r="L89" i="19"/>
  <c r="L144" i="19"/>
  <c r="L86" i="19"/>
  <c r="L146" i="19"/>
  <c r="I94" i="19"/>
  <c r="K94" i="19"/>
  <c r="G94" i="19"/>
  <c r="G99" i="19"/>
  <c r="I99" i="19"/>
  <c r="K99" i="19"/>
  <c r="I97" i="19"/>
  <c r="G97" i="19"/>
  <c r="K97" i="19"/>
  <c r="G95" i="19"/>
  <c r="I95" i="19"/>
  <c r="K95" i="19"/>
  <c r="K92" i="19"/>
  <c r="G92" i="19"/>
  <c r="I92" i="19"/>
  <c r="I93" i="19"/>
  <c r="G93" i="19"/>
  <c r="K93" i="19"/>
  <c r="I98" i="19"/>
  <c r="K98" i="19"/>
  <c r="G98" i="19"/>
  <c r="K96" i="19"/>
  <c r="G96" i="19"/>
  <c r="I96" i="19"/>
  <c r="L64" i="19"/>
  <c r="L65" i="19" s="1"/>
  <c r="L66" i="19" s="1"/>
  <c r="L67" i="19" s="1"/>
  <c r="L68" i="19" s="1"/>
  <c r="L70" i="19" s="1"/>
  <c r="L71" i="19" s="1"/>
  <c r="L72" i="19" s="1"/>
  <c r="L102" i="17"/>
  <c r="G121" i="17"/>
  <c r="I121" i="17"/>
  <c r="K121" i="17"/>
  <c r="I120" i="17"/>
  <c r="G120" i="17"/>
  <c r="K120" i="17"/>
  <c r="K126" i="17"/>
  <c r="I126" i="17"/>
  <c r="G126" i="17"/>
  <c r="L101" i="17"/>
  <c r="K122" i="17"/>
  <c r="G122" i="17"/>
  <c r="I122" i="17"/>
  <c r="G125" i="17"/>
  <c r="I125" i="17"/>
  <c r="K125" i="17"/>
  <c r="L104" i="17"/>
  <c r="L105" i="17"/>
  <c r="L118" i="17"/>
  <c r="I124" i="17"/>
  <c r="G124" i="17"/>
  <c r="K124" i="17"/>
  <c r="K123" i="17"/>
  <c r="I123" i="17"/>
  <c r="G123" i="17"/>
  <c r="K119" i="17"/>
  <c r="G119" i="17"/>
  <c r="I119" i="17"/>
  <c r="L54" i="18" l="1"/>
  <c r="L56" i="18" s="1"/>
  <c r="L57" i="18" s="1"/>
  <c r="L58" i="18" s="1"/>
  <c r="L177" i="19"/>
  <c r="L172" i="19"/>
  <c r="L174" i="19"/>
  <c r="L176" i="19"/>
  <c r="L175" i="19"/>
  <c r="L173" i="19"/>
  <c r="L170" i="19"/>
  <c r="L96" i="19"/>
  <c r="L93" i="19"/>
  <c r="G149" i="19"/>
  <c r="L150" i="19" s="1"/>
  <c r="L99" i="19"/>
  <c r="I149" i="19"/>
  <c r="L157" i="19" s="1"/>
  <c r="L98" i="19"/>
  <c r="L95" i="19"/>
  <c r="K149" i="19"/>
  <c r="L92" i="19"/>
  <c r="L97" i="19"/>
  <c r="I207" i="19"/>
  <c r="L215" i="19" s="1"/>
  <c r="G207" i="19"/>
  <c r="L208" i="19" s="1"/>
  <c r="K207" i="19"/>
  <c r="I127" i="17"/>
  <c r="L135" i="17" s="1"/>
  <c r="L121" i="17"/>
  <c r="G127" i="17"/>
  <c r="L128" i="17" s="1"/>
  <c r="K127" i="17"/>
  <c r="L119" i="17"/>
  <c r="L124" i="17"/>
  <c r="L126" i="17"/>
  <c r="L123" i="17"/>
  <c r="L125" i="17"/>
  <c r="L122" i="17"/>
  <c r="L120" i="17"/>
  <c r="L59" i="18" l="1"/>
  <c r="L60" i="18" s="1"/>
  <c r="L61" i="18" s="1"/>
  <c r="L63" i="18" s="1"/>
  <c r="L64" i="18" s="1"/>
  <c r="L65" i="18" s="1"/>
  <c r="L149" i="19"/>
  <c r="L151" i="19" s="1"/>
  <c r="L207" i="19"/>
  <c r="L209" i="19" s="1"/>
  <c r="L127" i="17"/>
  <c r="L129" i="17" s="1"/>
  <c r="L130" i="17" s="1"/>
  <c r="L131" i="17" s="1"/>
  <c r="L152" i="19" l="1"/>
  <c r="L153" i="19" s="1"/>
  <c r="L210" i="19"/>
  <c r="L211" i="19" s="1"/>
  <c r="J5" i="18"/>
  <c r="L132" i="17"/>
  <c r="L133" i="17" s="1"/>
  <c r="L134" i="17" s="1"/>
  <c r="L136" i="17" s="1"/>
  <c r="L137" i="17" s="1"/>
  <c r="L138" i="17" s="1"/>
  <c r="E41" i="17"/>
  <c r="G41" i="17" s="1"/>
  <c r="L212" i="19" l="1"/>
  <c r="L213" i="19" s="1"/>
  <c r="L214" i="19" s="1"/>
  <c r="L216" i="19" s="1"/>
  <c r="L217" i="19" s="1"/>
  <c r="L218" i="19" s="1"/>
  <c r="L154" i="19"/>
  <c r="L155" i="19" s="1"/>
  <c r="L156" i="19" s="1"/>
  <c r="L158" i="19" s="1"/>
  <c r="L159" i="19" s="1"/>
  <c r="L160" i="19" s="1"/>
  <c r="J5" i="19" s="1"/>
  <c r="L219" i="19" l="1"/>
  <c r="I17" i="17" l="1"/>
  <c r="I19" i="17"/>
  <c r="G11" i="17" l="1"/>
  <c r="K11" i="17"/>
  <c r="K12" i="17"/>
  <c r="K13" i="17"/>
  <c r="K14" i="17"/>
  <c r="K15" i="17"/>
  <c r="K16" i="17"/>
  <c r="K17" i="17"/>
  <c r="L17" i="17" s="1"/>
  <c r="K19" i="17"/>
  <c r="L19" i="17" s="1"/>
  <c r="K20" i="17"/>
  <c r="K21" i="17"/>
  <c r="K28" i="17"/>
  <c r="K34" i="17"/>
  <c r="K35" i="17"/>
  <c r="K41" i="17"/>
  <c r="K45" i="17"/>
  <c r="L45" i="17" s="1"/>
  <c r="K48" i="17"/>
  <c r="K49" i="17"/>
  <c r="K57" i="17"/>
  <c r="E60" i="17"/>
  <c r="G60" i="17" s="1"/>
  <c r="E44" i="17"/>
  <c r="G44" i="17" s="1"/>
  <c r="I41" i="17"/>
  <c r="I45" i="17"/>
  <c r="I48" i="17"/>
  <c r="I49" i="17"/>
  <c r="E47" i="17"/>
  <c r="G47" i="17" s="1"/>
  <c r="E46" i="17"/>
  <c r="G46" i="17" s="1"/>
  <c r="E43" i="17"/>
  <c r="G43" i="17" s="1"/>
  <c r="E42" i="17"/>
  <c r="G42" i="17" s="1"/>
  <c r="L48" i="17" l="1"/>
  <c r="L41" i="17"/>
  <c r="L49" i="17"/>
  <c r="I46" i="17"/>
  <c r="K46" i="17"/>
  <c r="K60" i="17"/>
  <c r="K43" i="17"/>
  <c r="K44" i="17"/>
  <c r="L44" i="17" s="1"/>
  <c r="I43" i="17"/>
  <c r="I42" i="17"/>
  <c r="K42" i="17"/>
  <c r="K47" i="17"/>
  <c r="I44" i="17"/>
  <c r="I47" i="17"/>
  <c r="L42" i="17" l="1"/>
  <c r="L46" i="17"/>
  <c r="L43" i="17"/>
  <c r="L47" i="17"/>
  <c r="I11" i="17"/>
  <c r="L11" i="17" s="1"/>
  <c r="I14" i="17" l="1"/>
  <c r="L14" i="17" s="1"/>
  <c r="I15" i="17"/>
  <c r="L15" i="17" s="1"/>
  <c r="I16" i="17"/>
  <c r="L16" i="17" s="1"/>
  <c r="I20" i="17"/>
  <c r="L20" i="17" s="1"/>
  <c r="I21" i="17"/>
  <c r="L21" i="17" s="1"/>
  <c r="I28" i="17"/>
  <c r="L28" i="17" s="1"/>
  <c r="I34" i="17"/>
  <c r="L34" i="17" s="1"/>
  <c r="I35" i="17"/>
  <c r="L35" i="17" s="1"/>
  <c r="I57" i="17"/>
  <c r="E38" i="17" l="1"/>
  <c r="G38" i="17" s="1"/>
  <c r="K38" i="17" l="1"/>
  <c r="I38" i="17"/>
  <c r="L38" i="17" l="1"/>
  <c r="E18" i="17"/>
  <c r="G18" i="17" s="1"/>
  <c r="I13" i="17"/>
  <c r="L13" i="17" s="1"/>
  <c r="I18" i="17" l="1"/>
  <c r="K18" i="17"/>
  <c r="L18" i="17" s="1"/>
  <c r="E33" i="17" l="1"/>
  <c r="G33" i="17" s="1"/>
  <c r="E32" i="17"/>
  <c r="G32" i="17" s="1"/>
  <c r="E31" i="17"/>
  <c r="G31" i="17" s="1"/>
  <c r="E30" i="17"/>
  <c r="G30" i="17" s="1"/>
  <c r="E29" i="17"/>
  <c r="G29" i="17" s="1"/>
  <c r="K30" i="17" l="1"/>
  <c r="K31" i="17"/>
  <c r="K32" i="17"/>
  <c r="K29" i="17"/>
  <c r="K33" i="17"/>
  <c r="I31" i="17"/>
  <c r="I32" i="17"/>
  <c r="I30" i="17"/>
  <c r="I60" i="17"/>
  <c r="L60" i="17" s="1"/>
  <c r="I29" i="17"/>
  <c r="I33" i="17"/>
  <c r="L33" i="17" l="1"/>
  <c r="L30" i="17"/>
  <c r="L29" i="17"/>
  <c r="L32" i="17"/>
  <c r="I12" i="17"/>
  <c r="L12" i="17" s="1"/>
  <c r="E40" i="17" l="1"/>
  <c r="G40" i="17" s="1"/>
  <c r="E39" i="17"/>
  <c r="G39" i="17" s="1"/>
  <c r="E37" i="17"/>
  <c r="G37" i="17" s="1"/>
  <c r="E36" i="17"/>
  <c r="G36" i="17" s="1"/>
  <c r="K40" i="17" l="1"/>
  <c r="K37" i="17"/>
  <c r="K39" i="17"/>
  <c r="K36" i="17"/>
  <c r="I40" i="17"/>
  <c r="I36" i="17"/>
  <c r="I37" i="17"/>
  <c r="I39" i="17"/>
  <c r="L37" i="17" l="1"/>
  <c r="L36" i="17"/>
  <c r="L39" i="17"/>
  <c r="L40" i="17"/>
  <c r="E22" i="17"/>
  <c r="G22" i="17" s="1"/>
  <c r="E23" i="17"/>
  <c r="G23" i="17" s="1"/>
  <c r="E24" i="17"/>
  <c r="G24" i="17" s="1"/>
  <c r="E25" i="17"/>
  <c r="G25" i="17" s="1"/>
  <c r="E26" i="17"/>
  <c r="G26" i="17" s="1"/>
  <c r="E27" i="17"/>
  <c r="G27" i="17" s="1"/>
  <c r="E50" i="17"/>
  <c r="G50" i="17" s="1"/>
  <c r="E51" i="17"/>
  <c r="G51" i="17" s="1"/>
  <c r="E52" i="17"/>
  <c r="G52" i="17" s="1"/>
  <c r="E53" i="17"/>
  <c r="G53" i="17" s="1"/>
  <c r="E54" i="17"/>
  <c r="G54" i="17" s="1"/>
  <c r="E55" i="17"/>
  <c r="G55" i="17" s="1"/>
  <c r="E56" i="17"/>
  <c r="G56" i="17" s="1"/>
  <c r="G57" i="17"/>
  <c r="L57" i="17" s="1"/>
  <c r="E58" i="17"/>
  <c r="G58" i="17" s="1"/>
  <c r="E59" i="17"/>
  <c r="G59" i="17" s="1"/>
  <c r="E61" i="17"/>
  <c r="E62" i="17"/>
  <c r="G62" i="17" s="1"/>
  <c r="E63" i="17"/>
  <c r="E64" i="17"/>
  <c r="E65" i="17"/>
  <c r="G65" i="17" s="1"/>
  <c r="E66" i="17"/>
  <c r="G66" i="17" s="1"/>
  <c r="E67" i="17"/>
  <c r="G67" i="17" s="1"/>
  <c r="E68" i="17"/>
  <c r="G68" i="17" s="1"/>
  <c r="I50" i="17" l="1"/>
  <c r="K63" i="17"/>
  <c r="K55" i="17"/>
  <c r="K24" i="17"/>
  <c r="K54" i="17"/>
  <c r="K26" i="17"/>
  <c r="K65" i="17"/>
  <c r="K53" i="17"/>
  <c r="K50" i="17"/>
  <c r="K25" i="17"/>
  <c r="K22" i="17"/>
  <c r="K59" i="17"/>
  <c r="K51" i="17"/>
  <c r="K66" i="17"/>
  <c r="K58" i="17"/>
  <c r="K23" i="17"/>
  <c r="K68" i="17"/>
  <c r="K64" i="17"/>
  <c r="K61" i="17"/>
  <c r="K56" i="17"/>
  <c r="K52" i="17"/>
  <c r="K67" i="17"/>
  <c r="K27" i="17"/>
  <c r="I61" i="17"/>
  <c r="I62" i="17"/>
  <c r="I26" i="17"/>
  <c r="I65" i="17"/>
  <c r="I25" i="17"/>
  <c r="I22" i="17"/>
  <c r="I66" i="17"/>
  <c r="I23" i="17"/>
  <c r="I68" i="17"/>
  <c r="I64" i="17"/>
  <c r="I67" i="17"/>
  <c r="I63" i="17"/>
  <c r="I27" i="17"/>
  <c r="I24" i="17"/>
  <c r="I59" i="17"/>
  <c r="I51" i="17"/>
  <c r="I54" i="17"/>
  <c r="I55" i="17"/>
  <c r="I53" i="17"/>
  <c r="I58" i="17"/>
  <c r="I56" i="17"/>
  <c r="I52" i="17"/>
  <c r="L58" i="17" l="1"/>
  <c r="L65" i="17"/>
  <c r="L67" i="17"/>
  <c r="L26" i="17"/>
  <c r="L62" i="17"/>
  <c r="L66" i="17"/>
  <c r="L54" i="17"/>
  <c r="L61" i="17"/>
  <c r="L64" i="17"/>
  <c r="L27" i="17"/>
  <c r="L68" i="17"/>
  <c r="L50" i="17"/>
  <c r="L56" i="17"/>
  <c r="L55" i="17"/>
  <c r="L52" i="17"/>
  <c r="L59" i="17"/>
  <c r="L24" i="17"/>
  <c r="L63" i="17"/>
  <c r="L51" i="17"/>
  <c r="L22" i="17"/>
  <c r="L25" i="17"/>
  <c r="L23" i="17"/>
  <c r="L53" i="17"/>
  <c r="G69" i="17"/>
  <c r="L70" i="17" s="1"/>
  <c r="I69" i="17"/>
  <c r="L77" i="17" s="1"/>
  <c r="K69" i="17"/>
  <c r="L69" i="17" l="1"/>
  <c r="L71" i="17" s="1"/>
  <c r="L72" i="17" s="1"/>
  <c r="L73" i="17" s="1"/>
  <c r="L74" i="17" s="1"/>
  <c r="L75" i="17" l="1"/>
  <c r="L76" i="17" s="1"/>
  <c r="L78" i="17" s="1"/>
  <c r="L79" i="17" s="1"/>
  <c r="L80" i="17" s="1"/>
  <c r="J5" i="17" l="1"/>
  <c r="L139" i="17"/>
</calcChain>
</file>

<file path=xl/sharedStrings.xml><?xml version="1.0" encoding="utf-8"?>
<sst xmlns="http://schemas.openxmlformats.org/spreadsheetml/2006/main" count="783" uniqueCount="130">
  <si>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</si>
  <si>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</si>
  <si>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</si>
  <si>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</si>
  <si>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</si>
  <si>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</si>
  <si>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</si>
  <si>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</si>
  <si>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</si>
  <si>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</si>
  <si>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</si>
  <si>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</si>
  <si>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</si>
  <si>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</si>
  <si>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</si>
  <si>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გაუთვალისწინებელი ხარჯები</t>
  </si>
  <si>
    <t>N</t>
  </si>
  <si>
    <t>საპენსიო დანარიცხი</t>
  </si>
  <si>
    <t>სახარჯთაღრიცხვო  ღირ-ბა</t>
  </si>
  <si>
    <t>სხვა მასალები</t>
  </si>
  <si>
    <t>ტნ</t>
  </si>
  <si>
    <t xml:space="preserve">ზუმფარა     </t>
  </si>
  <si>
    <t xml:space="preserve">სამღებრო კუთხოვანა  </t>
  </si>
  <si>
    <t xml:space="preserve">ფითხი   </t>
  </si>
  <si>
    <t xml:space="preserve">სამღებრო ბადე ლენტა  </t>
  </si>
  <si>
    <t>თვითსწორებადი იატაკის ფხვნილი</t>
  </si>
  <si>
    <t>გრუნტი (თვითსწორებდზე)</t>
  </si>
  <si>
    <t>საიზოლაციო მასალა  ქვაბამბა 50 მმ</t>
  </si>
  <si>
    <t xml:space="preserve">საღებავის გრუნტი, </t>
  </si>
  <si>
    <t xml:space="preserve">სხვა მასალები   </t>
  </si>
  <si>
    <t>სამღებრო  წებვადი ლენტი (ქაღალდის სკოჩი)  50.0მ</t>
  </si>
  <si>
    <r>
      <t>მ</t>
    </r>
    <r>
      <rPr>
        <sz val="10"/>
        <color theme="1"/>
        <rFont val="Calibri"/>
        <family val="2"/>
        <charset val="204"/>
      </rPr>
      <t>²</t>
    </r>
  </si>
  <si>
    <t>ძაფი პოლივინილქლორიდის</t>
  </si>
  <si>
    <t xml:space="preserve">ვინილის წებო უზინი ან მსგავსი    </t>
  </si>
  <si>
    <t xml:space="preserve">წებო ბიზონკიტი ან მსგავსი </t>
  </si>
  <si>
    <t>წებო გრაფიტის (ანტისტატიკური ვინილისათვის)</t>
  </si>
  <si>
    <t xml:space="preserve">  </t>
  </si>
  <si>
    <t>შრომის დანახარჯები</t>
  </si>
  <si>
    <t>ნორმატიული რესურსი</t>
  </si>
  <si>
    <t>მანქანები</t>
  </si>
  <si>
    <t xml:space="preserve">თაბ.მუყ. ფილა  ჩვეულებრივი სისქე 12.5მმ  </t>
  </si>
  <si>
    <t>1. იატაკები</t>
  </si>
  <si>
    <t>2. ტიხრები და კედლები</t>
  </si>
  <si>
    <t>4. ჭერები</t>
  </si>
  <si>
    <t>5. სამღებრო სამუშაოები</t>
  </si>
  <si>
    <t>ცალი</t>
  </si>
  <si>
    <t>სამონტაჟო ქაფი 800-1000გრ</t>
  </si>
  <si>
    <t>პროექტ</t>
  </si>
  <si>
    <t>პროფილები დგარის CW 75*0,5 მმ, მიმმართვ. UW75*0,5; სწრაფმონტირებადი რახნები TN25 და TN35, გამჭედი დუბელი და სხვა მასალები 1მ² ტიხარზე</t>
  </si>
  <si>
    <t xml:space="preserve"> სადემონტაჟო სამუშაოები </t>
  </si>
  <si>
    <t xml:space="preserve"> სამონტაჟო სამუშაოები</t>
  </si>
  <si>
    <r>
      <t>მ</t>
    </r>
    <r>
      <rPr>
        <sz val="10"/>
        <color theme="1"/>
        <rFont val="Calibri"/>
        <family val="2"/>
        <charset val="204"/>
      </rPr>
      <t>³</t>
    </r>
  </si>
  <si>
    <t>სამშენებლო ნაგვისა და დემონტირებული კონსტრუქციების გამოტანა შენობიდან  და დატვირთვა ა/მანქანაზე</t>
  </si>
  <si>
    <t xml:space="preserve">ჭერის ლითონის  UD 75*0,5 მმ, მიმმართვ. CD75*0,5 პროფილები, საკიდები,  სწრაფმონტირებადი ხრახნები, დუბელი და სხვა მასალები 1მ² </t>
  </si>
  <si>
    <t>სხვა მასალები   0.1</t>
  </si>
  <si>
    <t>გრძ.მ.</t>
  </si>
  <si>
    <t>თაბ.მუყ. ფილა  ნესტგამძლე სისქე 12.5მმ    1.05</t>
  </si>
  <si>
    <r>
      <t>ამსტრონგის ჭერში  არსებული (60</t>
    </r>
    <r>
      <rPr>
        <sz val="10"/>
        <rFont val="Calibri"/>
        <family val="2"/>
        <charset val="204"/>
      </rPr>
      <t>x</t>
    </r>
    <r>
      <rPr>
        <sz val="8.5"/>
        <rFont val="Sylfaen"/>
        <family val="1"/>
        <charset val="204"/>
      </rPr>
      <t>60)სმ</t>
    </r>
    <r>
      <rPr>
        <sz val="10"/>
        <rFont val="Sylfaen"/>
        <family val="1"/>
        <charset val="204"/>
      </rPr>
      <t xml:space="preserve"> სანათების დემონტაჟი  </t>
    </r>
  </si>
  <si>
    <t>ივნისი 2023წ.</t>
  </si>
  <si>
    <t>ც</t>
  </si>
  <si>
    <t>კედლების დამუშავება და შეღებვა სილიკონური რეცხვადი ანტიბაქტერიული  საღებავით</t>
  </si>
  <si>
    <t xml:space="preserve">სილიკონური რეცხვადი ანტიბაქტერიული საღებავი </t>
  </si>
  <si>
    <t>თაბაშირ/მუყაოს შეკიდული ჭერის დამუშავება და შეღებვა  სილიკონური რეცხვადი ანტიბაქტერიული  საღებავით</t>
  </si>
  <si>
    <t>50მმ პროფილები დგარის CD 75*0,5 მმ, მიმმართვ. UD75*0,5; სწრაფმონტირებადი რახნები TN25 და TN35, გამჭედი დუბელი და სხვა მასალები 1მ² ტიხარზე</t>
  </si>
  <si>
    <t xml:space="preserve">ვინილი  სამედიცინო დანიშნულების  </t>
  </si>
  <si>
    <t xml:space="preserve"> </t>
  </si>
  <si>
    <t>პლასტიკატის შეკიდული ჭერის მოხსნა სან/კვანძებში</t>
  </si>
  <si>
    <t>თაბ/მუყაოს ტიხრების დემონტაჟი</t>
  </si>
  <si>
    <t>თაბაშირ მუყაოს შეკიდული ჭერის მოწყობა სან/კვანძებში</t>
  </si>
  <si>
    <t xml:space="preserve">თაბ.მუყ. ფილა  ჩვეულებრივი სისქე 12.5მმ     </t>
  </si>
  <si>
    <t xml:space="preserve">სამედიცინო ვინილის  საფარის  მოწყობა იატაკებზე  20სმ-ზე  კედლებზე ასვლით (პლინტუსი 20.0სმ-მდე)  </t>
  </si>
  <si>
    <t>სისტ</t>
  </si>
  <si>
    <t>თაბაშირ მუყაოს შეკიდული ჭერის მოწყობა</t>
  </si>
  <si>
    <t>თაბ.მუყ. ფილა  ჩვეულებრივი სისქე 12.5მმ    1.05</t>
  </si>
  <si>
    <t xml:space="preserve">შეკიდული ჭერის კნაუფის ასახდელი სერვიხუფი </t>
  </si>
  <si>
    <t xml:space="preserve">სამშენებლო ნაგვის  გატანა ნაგავსაყრელზე 20 კმ-მდე მანძილზე </t>
  </si>
  <si>
    <t>III სართული რეანიმაციის განყოფილება</t>
  </si>
  <si>
    <t xml:space="preserve">ქ. ქუთაისი,  ოცხელის ქ. №2 </t>
  </si>
  <si>
    <t xml:space="preserve"> ქ. ქუთაისის რეფერალური ჰოსპიტლის შენობაში ჩასატარებელი  სამუშაოების ხარჯთაღრიცხვა                                                                                                                     </t>
  </si>
  <si>
    <t xml:space="preserve">პლასტიკატის ჭერში  ჩაფლული სანათების დემონტაჟი   </t>
  </si>
  <si>
    <t>ტიხრებზე დამცავი ბამპერების მოხსნა</t>
  </si>
  <si>
    <t xml:space="preserve">გათბობა-გაგრილების და ვენტილაციის სისტემის (ცხაურები, გათბობა-გაგრილების დ=160მმ და დ=200მმ რეგულირებადი სარქველები, მოქნილი გოფრირებული აირსატარები) დემონტაჟი </t>
  </si>
  <si>
    <t>არმსტრონგის შეკიდული ჭერის  დემონტაჟი (კარკასის დაშლით) (ინტენსიურის ფართში და ნაწილობრივ კორიდორში)</t>
  </si>
  <si>
    <t xml:space="preserve">ჩვეულებრივი თაბაშირ მუყაოს ტიხრის მოწყობა </t>
  </si>
  <si>
    <t xml:space="preserve">კედლების   შემოსვა  დემონტირებული ტიხრების კედელთან მიერთების ადგილებზე </t>
  </si>
  <si>
    <t xml:space="preserve">არმსტრონგის ჭერის  სქელკედლიანი კარკასი დეტალებით, საკიდებით, დუბელით და სხვა </t>
  </si>
  <si>
    <t>არმსტრონგის ჭერის  ფილები</t>
  </si>
  <si>
    <t>არმსტრონგის შეკიდული ჭერის მოწყობა-აღდგენა კორიდორში</t>
  </si>
  <si>
    <t>სულ I თავის ჯამი</t>
  </si>
  <si>
    <t>II.  თერაპიის ინტენსიური</t>
  </si>
  <si>
    <t>პლასტიკატის შეკიდული ჭერის მოხსნა სან/კვანძში</t>
  </si>
  <si>
    <t>სულ I და II  თავის ჯამი</t>
  </si>
  <si>
    <t>3. ჭერები</t>
  </si>
  <si>
    <t>4. სამღებრო სამუშაოები</t>
  </si>
  <si>
    <t>სულ  ჯამი</t>
  </si>
  <si>
    <t>ქირურგიული პოსტ ოპერაციული პალატა</t>
  </si>
  <si>
    <t xml:space="preserve">შენიშვნა:  ხარჯთაღრიცხვაში არ  არის შეტანილი  სამედიცინო აირების პანელების მოწყობა   და სამედიცინო აირების   მილგაყვანილობის სამონტაჟო სამუშაოები </t>
  </si>
  <si>
    <t>V სართული რეანიმაციის განყოფილება</t>
  </si>
  <si>
    <t>I.  რეანიმაციის ბლოკი A</t>
  </si>
  <si>
    <t>წებო გრაფიტის ( ვინილისათვის)</t>
  </si>
  <si>
    <t>იზოლირებული პალატის ალუმინის ვიტრაჟის დემონტაჟი (3.5x2.15)მ</t>
  </si>
  <si>
    <r>
      <t>მ</t>
    </r>
    <r>
      <rPr>
        <b/>
        <sz val="10"/>
        <color theme="1"/>
        <rFont val="Calibri"/>
        <family val="2"/>
        <charset val="204"/>
      </rPr>
      <t>²</t>
    </r>
  </si>
  <si>
    <t>ღიობის ზედა ნაწილში თ/მუყაოს ტიხრის დემონტაჟი</t>
  </si>
  <si>
    <t>სადემონტაჟო და სამონტაჟო ტიხრის გასწვრივ ვინილის საფარის ამოჭრა და აღდგენა (ანალოგიური ვინილის ჩაკერება)</t>
  </si>
  <si>
    <t>სადემონტაჟო და სამონტაჟო ტიხრის გასწვრივ თაბაშირ მუყაოს შეკიდული ჭერის მოწყობა (აღდგენა)</t>
  </si>
  <si>
    <t>კედლების დამუშავება და შეღებვა სილიკონური რეცხვადი ანტიბაქტერიული  საღებავით (ახალ ტიხარი და იზოლირებული პალატა)</t>
  </si>
  <si>
    <t xml:space="preserve">თაბაშირ/მუყაოს შეკიდული ჭერის დამუშავება და შეღებვა  სილიკონური რეცხვადი ანტიბაქტერიული  საღებავით  იზოლირებული პალატაში  </t>
  </si>
  <si>
    <t>II.  რეანიმაციის ბლოკი B</t>
  </si>
  <si>
    <t>არმსტრონგის შეკიდული ჭერის  დემონტაჟი (კარკასის დაშლით) (ნაწილობრივ კორიდორში სადემონტაჟო ტიხრის გასწვრივ)</t>
  </si>
  <si>
    <t xml:space="preserve">მდფ-ის კარის ბლოკების დემონტაჟი:   სადემონტაჟო ტიხრებში -  (1.5X2.15)მ -2 ცალი, </t>
  </si>
  <si>
    <r>
      <t>ვინილის საფარის მოხსნა იატაკზე   კორიდორში სადემონტაჟო ტიხრის გასწვრივ  პლინტუსების ჩათვლით 301.0 მ</t>
    </r>
    <r>
      <rPr>
        <sz val="10"/>
        <color theme="1"/>
        <rFont val="Calibri"/>
        <family val="2"/>
        <charset val="204"/>
      </rPr>
      <t>²</t>
    </r>
    <r>
      <rPr>
        <sz val="8.5"/>
        <color theme="1"/>
        <rFont val="Sylfaen"/>
        <family val="1"/>
        <charset val="204"/>
      </rPr>
      <t xml:space="preserve">*1.1 </t>
    </r>
  </si>
  <si>
    <t>თაბაშირ მუყაოს შეკიდული ჭერის მოწყობა აღდგენა სადემონტაჟო და სამონტაჟო ტიხრების გასწვრივ)</t>
  </si>
  <si>
    <t>კედლების დამუშავება და შეღებვა სილიკონური რეცხვადი ანტიბაქტერიული  საღებავით (ახალ ტიხარი და რეანიმაციის  პალატა)</t>
  </si>
  <si>
    <t xml:space="preserve">თაბაშირ/მუყაოს შეკიდული ჭერის დამუშავება და შეღებვა  სილიკონური რეცხვადი ანტიბაქტერიული  საღებავით  რეანიმაციის  პალატაში  </t>
  </si>
  <si>
    <t>სულ II თავის ჯამი</t>
  </si>
  <si>
    <t xml:space="preserve">იატაკის დამუშავება თვითგამასწორებელი ხსნარით   (სადემონტაჟო და სამონტაჟო ტიხრების გასწვრივ </t>
  </si>
  <si>
    <t>III. დიალეზის განყოფილება</t>
  </si>
  <si>
    <t>სულ I, II და III  თავების ჯამი</t>
  </si>
  <si>
    <t>სამედიცინო ვინილის  საფარის  მოწყობა იატაკზე  დემონტირებული ტიხრის ადგილზე (აღდგენა)</t>
  </si>
  <si>
    <t>თაბაშირ მუყაოს შეკიდული ჭერის მოწყობა აღდგენა დემონტირებული ტიხრის ადგილზე</t>
  </si>
  <si>
    <t>კედლების დამუშავება და შეღებვა სილიკონური რეცხვადი ანტიბაქტერიული  საღებავით  დიალეზის ოთახში</t>
  </si>
  <si>
    <t xml:space="preserve">I.  კარდიო ნევროლოგიის ინტენსიური </t>
  </si>
  <si>
    <t>IV სართული ქირურგიული პოსტ ოპერაციული პალატა</t>
  </si>
  <si>
    <r>
      <t>ამსტრონგის ჭერში  არსებული (60x60</t>
    </r>
    <r>
      <rPr>
        <sz val="8.5"/>
        <rFont val="Sylfaen"/>
        <family val="1"/>
      </rPr>
      <t xml:space="preserve">) </t>
    </r>
    <r>
      <rPr>
        <sz val="10"/>
        <rFont val="Sylfaen"/>
        <family val="1"/>
      </rPr>
      <t xml:space="preserve">სანათების დემონტაჟი  </t>
    </r>
  </si>
  <si>
    <t>კარის ბლოკის მონტჟი</t>
  </si>
  <si>
    <t>არსებული კარის ბლოკი</t>
  </si>
  <si>
    <t xml:space="preserve"> თაბაშირ მუყაოს ტიხრის მოწყობა </t>
  </si>
  <si>
    <t xml:space="preserve"> ჭერები</t>
  </si>
  <si>
    <t xml:space="preserve"> სამღებრო სამუშაოები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</si>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</sst>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0"/>
      <name val="Sylfaen"/>
      <family val="1"/>
      <charset val="204"/>
    </font>
    <font>
      <b/>
      <sz val="10"/>
      <color theme="1"/>
      <name val="Calibri"/>
      <family val="2"/>
      <charset val="204"/>
    </font>
    <font>
      <sz val="8"/>
      <name val="Calibri"/>
      <family val="2"/>
      <scheme val="minor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sz val="10"/>
      <color theme="1"/>
      <name val="Calibri"/>
      <family val="2"/>
      <charset val="204"/>
    </font>
    <font>
      <sz val="10"/>
      <name val="Arial Cyr"/>
      <charset val="204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b/>
      <i/>
      <sz val="12"/>
      <color theme="1"/>
      <name val="Sylfaen"/>
      <family val="1"/>
      <charset val="204"/>
    </font>
    <font>
      <sz val="10"/>
      <name val="Calibri"/>
      <family val="2"/>
      <charset val="204"/>
    </font>
    <font>
      <sz val="8.5"/>
      <name val="Sylfaen"/>
      <family val="1"/>
      <charset val="204"/>
    </font>
    <font>
      <sz val="11"/>
      <color rgb="FFFF0000"/>
      <name val="Calibri"/>
      <family val="2"/>
      <scheme val="minor"/>
    </font>
    <font>
      <sz val="8.5"/>
      <color theme="1"/>
      <name val="Sylfaen"/>
      <family val="1"/>
      <charset val="204"/>
    </font>
    <font>
      <sz val="8.5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4" fillId="0" borderId="0"/>
    <xf numFmtId="0" fontId="17" fillId="0" borderId="0"/>
    <xf numFmtId="0" fontId="18" fillId="0" borderId="0"/>
    <xf numFmtId="43" fontId="19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0" xfId="0" applyNumberFormat="1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3" fontId="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wrapText="1"/>
    </xf>
    <xf numFmtId="4" fontId="0" fillId="0" borderId="0" xfId="0" applyNumberForma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0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23" fillId="2" borderId="0" xfId="0" applyFont="1" applyFill="1" applyAlignment="1">
      <alignment horizontal="center" wrapText="1"/>
    </xf>
    <xf numFmtId="0" fontId="15" fillId="0" borderId="4" xfId="1" applyFont="1" applyBorder="1" applyAlignment="1">
      <alignment horizontal="center" vertical="top" wrapText="1"/>
    </xf>
    <xf numFmtId="0" fontId="15" fillId="0" borderId="7" xfId="1" applyFont="1" applyBorder="1" applyAlignment="1">
      <alignment horizontal="center" vertical="top" wrapText="1"/>
    </xf>
    <xf numFmtId="49" fontId="15" fillId="0" borderId="7" xfId="1" applyNumberFormat="1" applyFont="1" applyBorder="1" applyAlignment="1">
      <alignment horizontal="center" vertical="top" wrapText="1"/>
    </xf>
    <xf numFmtId="49" fontId="15" fillId="0" borderId="5" xfId="1" applyNumberFormat="1" applyFont="1" applyBorder="1" applyAlignment="1">
      <alignment horizontal="center" vertical="top" wrapText="1"/>
    </xf>
  </cellXfs>
  <cellStyles count="5">
    <cellStyle name="Comma 2" xfId="4" xr:uid="{00000000-0005-0000-0000-000000000000}"/>
    <cellStyle name="Normal" xfId="0" builtinId="0"/>
    <cellStyle name="Normal 3 2" xfId="1" xr:uid="{00000000-0005-0000-0000-000002000000}"/>
    <cellStyle name="silfain" xfId="3" xr:uid="{00000000-0005-0000-0000-000003000000}"/>
    <cellStyle name="Обычный_Лист1" xfId="2" xr:uid="{00000000-0005-0000-0000-000004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N145"/>
  <sheetViews>
    <sheetView topLeftCell="A136" zoomScaleNormal="100" workbookViewId="0">
      <selection activeCell="C149" sqref="C149"/>
    </sheetView>
  </sheetViews>
  <sheetFormatPr defaultColWidth="9.33203125" defaultRowHeight="14.4" x14ac:dyDescent="0.3"/>
  <cols>
    <col min="1" max="1" width="4.6640625" customWidth="1"/>
    <col min="2" max="2" width="65.5546875" customWidth="1"/>
    <col min="4" max="4" width="11.6640625" bestFit="1" customWidth="1"/>
    <col min="5" max="5" width="12.33203125" style="27" customWidth="1"/>
    <col min="6" max="6" width="8.33203125" style="27" customWidth="1"/>
    <col min="7" max="7" width="12.44140625" style="27" customWidth="1"/>
    <col min="8" max="8" width="8" style="27" customWidth="1"/>
    <col min="9" max="9" width="12.44140625" style="27" customWidth="1"/>
    <col min="10" max="10" width="7.5546875" style="27" customWidth="1"/>
    <col min="11" max="11" width="10.33203125" style="27" customWidth="1"/>
    <col min="12" max="12" width="13.44140625" style="27" customWidth="1"/>
    <col min="13" max="13" width="9.6640625" bestFit="1" customWidth="1"/>
  </cols>
  <sheetData>
    <row r="1" spans="1:14" x14ac:dyDescent="0.3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4" ht="20.100000000000001" customHeight="1" x14ac:dyDescent="0.3">
      <c r="A2" s="1"/>
      <c r="B2" s="91" t="s">
        <v>78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4" ht="20.100000000000001" customHeight="1" x14ac:dyDescent="0.3">
      <c r="A3" s="1"/>
      <c r="B3" s="91" t="s">
        <v>76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4" ht="16.2" x14ac:dyDescent="0.3">
      <c r="A4" s="97" t="s">
        <v>58</v>
      </c>
      <c r="B4" s="97"/>
      <c r="C4" s="95" t="s">
        <v>36</v>
      </c>
      <c r="D4" s="95"/>
      <c r="E4" s="95"/>
      <c r="F4" s="95"/>
      <c r="G4" s="36"/>
      <c r="H4" s="36"/>
      <c r="I4" s="36"/>
      <c r="J4" s="36"/>
      <c r="K4" s="36"/>
      <c r="L4" s="36"/>
    </row>
    <row r="5" spans="1:14" ht="18" customHeight="1" x14ac:dyDescent="0.3">
      <c r="A5" s="96"/>
      <c r="B5" s="96"/>
      <c r="C5" s="96"/>
      <c r="D5" s="96"/>
      <c r="E5" s="96"/>
      <c r="F5" s="96"/>
      <c r="G5" s="92" t="s">
        <v>18</v>
      </c>
      <c r="H5" s="92"/>
      <c r="I5" s="92"/>
      <c r="J5" s="93" t="e">
        <f>L80</f>
        <v>#VALUE!</v>
      </c>
      <c r="K5" s="94"/>
      <c r="L5" s="9" t="s">
        <v>9</v>
      </c>
    </row>
    <row r="6" spans="1:14" ht="30" customHeight="1" x14ac:dyDescent="0.3">
      <c r="A6" s="98" t="s">
        <v>16</v>
      </c>
      <c r="B6" s="98" t="s">
        <v>0</v>
      </c>
      <c r="C6" s="98" t="s">
        <v>1</v>
      </c>
      <c r="D6" s="102" t="s">
        <v>38</v>
      </c>
      <c r="E6" s="102" t="s">
        <v>2</v>
      </c>
      <c r="F6" s="100" t="s">
        <v>3</v>
      </c>
      <c r="G6" s="101"/>
      <c r="H6" s="100" t="s">
        <v>4</v>
      </c>
      <c r="I6" s="101"/>
      <c r="J6" s="88" t="s">
        <v>5</v>
      </c>
      <c r="K6" s="89"/>
      <c r="L6" s="98" t="s">
        <v>6</v>
      </c>
    </row>
    <row r="7" spans="1:14" ht="30" customHeight="1" x14ac:dyDescent="0.3">
      <c r="A7" s="99"/>
      <c r="B7" s="99"/>
      <c r="C7" s="99"/>
      <c r="D7" s="103"/>
      <c r="E7" s="103"/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99"/>
    </row>
    <row r="8" spans="1:14" x14ac:dyDescent="0.3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</row>
    <row r="9" spans="1:14" ht="20.100000000000001" customHeight="1" x14ac:dyDescent="0.3">
      <c r="A9" s="54"/>
      <c r="B9" s="72" t="s">
        <v>121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4" s="27" customFormat="1" ht="20.100000000000001" customHeight="1" x14ac:dyDescent="0.3">
      <c r="A10" s="31"/>
      <c r="B10" s="76" t="s">
        <v>49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4" ht="41.4" x14ac:dyDescent="0.3">
      <c r="A11" s="33">
        <v>1</v>
      </c>
      <c r="B11" s="64" t="s">
        <v>81</v>
      </c>
      <c r="C11" s="20" t="s">
        <v>71</v>
      </c>
      <c r="D11" s="20"/>
      <c r="E11" s="30">
        <v>1</v>
      </c>
      <c r="F11" s="30"/>
      <c r="G11" s="67">
        <f t="shared" ref="G11:G68" si="0">F11*E11</f>
        <v>0</v>
      </c>
      <c r="H11" s="30"/>
      <c r="I11" s="67">
        <f>H11*E11</f>
        <v>0</v>
      </c>
      <c r="J11" s="30"/>
      <c r="K11" s="67">
        <f t="shared" ref="K11:K24" si="1">J11*E11</f>
        <v>0</v>
      </c>
      <c r="L11" s="66">
        <f t="shared" ref="L11:L68" si="2">K11+I11+G11</f>
        <v>0</v>
      </c>
    </row>
    <row r="12" spans="1:14" x14ac:dyDescent="0.3">
      <c r="A12" s="33">
        <v>2</v>
      </c>
      <c r="B12" s="86" t="s">
        <v>123</v>
      </c>
      <c r="C12" s="20" t="s">
        <v>45</v>
      </c>
      <c r="D12" s="20"/>
      <c r="E12" s="30">
        <v>20</v>
      </c>
      <c r="F12" s="30"/>
      <c r="G12" s="67">
        <f t="shared" si="0"/>
        <v>0</v>
      </c>
      <c r="H12" s="30"/>
      <c r="I12" s="67">
        <f t="shared" ref="I12:I25" si="3">H12*E12</f>
        <v>0</v>
      </c>
      <c r="J12" s="30"/>
      <c r="K12" s="67">
        <f t="shared" si="1"/>
        <v>0</v>
      </c>
      <c r="L12" s="66">
        <f t="shared" si="2"/>
        <v>0</v>
      </c>
      <c r="N12" t="s">
        <v>65</v>
      </c>
    </row>
    <row r="13" spans="1:14" x14ac:dyDescent="0.3">
      <c r="A13" s="33">
        <v>3</v>
      </c>
      <c r="B13" s="64" t="s">
        <v>79</v>
      </c>
      <c r="C13" s="20" t="s">
        <v>45</v>
      </c>
      <c r="D13" s="20"/>
      <c r="E13" s="30">
        <v>6</v>
      </c>
      <c r="F13" s="30"/>
      <c r="G13" s="67">
        <f t="shared" si="0"/>
        <v>0</v>
      </c>
      <c r="H13" s="30"/>
      <c r="I13" s="67">
        <f t="shared" si="3"/>
        <v>0</v>
      </c>
      <c r="J13" s="30"/>
      <c r="K13" s="67">
        <f t="shared" si="1"/>
        <v>0</v>
      </c>
      <c r="L13" s="66">
        <f t="shared" si="2"/>
        <v>0</v>
      </c>
    </row>
    <row r="14" spans="1:14" ht="27.6" x14ac:dyDescent="0.3">
      <c r="A14" s="33">
        <v>4</v>
      </c>
      <c r="B14" s="64" t="s">
        <v>82</v>
      </c>
      <c r="C14" s="20" t="s">
        <v>8</v>
      </c>
      <c r="D14" s="20"/>
      <c r="E14" s="30">
        <v>230</v>
      </c>
      <c r="F14" s="30"/>
      <c r="G14" s="67">
        <f t="shared" si="0"/>
        <v>0</v>
      </c>
      <c r="H14" s="30"/>
      <c r="I14" s="67">
        <f t="shared" si="3"/>
        <v>0</v>
      </c>
      <c r="J14" s="30"/>
      <c r="K14" s="67">
        <f t="shared" si="1"/>
        <v>0</v>
      </c>
      <c r="L14" s="66">
        <f t="shared" si="2"/>
        <v>0</v>
      </c>
    </row>
    <row r="15" spans="1:14" x14ac:dyDescent="0.3">
      <c r="A15" s="33">
        <v>5</v>
      </c>
      <c r="B15" s="64" t="s">
        <v>66</v>
      </c>
      <c r="C15" s="20" t="s">
        <v>8</v>
      </c>
      <c r="D15" s="20"/>
      <c r="E15" s="30">
        <v>15.11</v>
      </c>
      <c r="F15" s="30"/>
      <c r="G15" s="67">
        <f t="shared" si="0"/>
        <v>0</v>
      </c>
      <c r="H15" s="30"/>
      <c r="I15" s="67">
        <f t="shared" si="3"/>
        <v>0</v>
      </c>
      <c r="J15" s="30"/>
      <c r="K15" s="67">
        <f t="shared" si="1"/>
        <v>0</v>
      </c>
      <c r="L15" s="66">
        <f t="shared" si="2"/>
        <v>0</v>
      </c>
    </row>
    <row r="16" spans="1:14" x14ac:dyDescent="0.3">
      <c r="A16" s="33">
        <v>6</v>
      </c>
      <c r="B16" s="61" t="s">
        <v>67</v>
      </c>
      <c r="C16" s="20" t="s">
        <v>8</v>
      </c>
      <c r="D16" s="31"/>
      <c r="E16" s="30">
        <v>125</v>
      </c>
      <c r="F16" s="30"/>
      <c r="G16" s="67">
        <f t="shared" si="0"/>
        <v>0</v>
      </c>
      <c r="H16" s="30"/>
      <c r="I16" s="67">
        <f t="shared" si="3"/>
        <v>0</v>
      </c>
      <c r="J16" s="30"/>
      <c r="K16" s="67">
        <f t="shared" si="1"/>
        <v>0</v>
      </c>
      <c r="L16" s="66">
        <f t="shared" si="2"/>
        <v>0</v>
      </c>
    </row>
    <row r="17" spans="1:12" ht="27.6" x14ac:dyDescent="0.3">
      <c r="A17" s="33">
        <v>7</v>
      </c>
      <c r="B17" s="61" t="s">
        <v>52</v>
      </c>
      <c r="C17" s="31" t="s">
        <v>51</v>
      </c>
      <c r="D17" s="31"/>
      <c r="E17" s="30">
        <v>16.399999999999999</v>
      </c>
      <c r="F17" s="30"/>
      <c r="G17" s="67">
        <f t="shared" si="0"/>
        <v>0</v>
      </c>
      <c r="H17" s="30"/>
      <c r="I17" s="67">
        <f t="shared" si="3"/>
        <v>0</v>
      </c>
      <c r="J17" s="30"/>
      <c r="K17" s="67">
        <f t="shared" si="1"/>
        <v>0</v>
      </c>
      <c r="L17" s="66">
        <f t="shared" si="2"/>
        <v>0</v>
      </c>
    </row>
    <row r="18" spans="1:12" x14ac:dyDescent="0.3">
      <c r="A18" s="33">
        <v>8</v>
      </c>
      <c r="B18" s="61" t="s">
        <v>75</v>
      </c>
      <c r="C18" s="31" t="s">
        <v>20</v>
      </c>
      <c r="D18" s="31"/>
      <c r="E18" s="30">
        <f>E17*1.8</f>
        <v>29.52</v>
      </c>
      <c r="F18" s="30"/>
      <c r="G18" s="67">
        <f t="shared" si="0"/>
        <v>0</v>
      </c>
      <c r="H18" s="30"/>
      <c r="I18" s="67">
        <f t="shared" si="3"/>
        <v>0</v>
      </c>
      <c r="J18" s="30"/>
      <c r="K18" s="67">
        <f t="shared" si="1"/>
        <v>0</v>
      </c>
      <c r="L18" s="66">
        <f t="shared" si="2"/>
        <v>0</v>
      </c>
    </row>
    <row r="19" spans="1:12" ht="20.100000000000001" customHeight="1" x14ac:dyDescent="0.3">
      <c r="A19" s="33"/>
      <c r="B19" s="78" t="s">
        <v>50</v>
      </c>
      <c r="C19" s="29"/>
      <c r="D19" s="29"/>
      <c r="E19" s="30"/>
      <c r="F19" s="30"/>
      <c r="G19" s="67">
        <f t="shared" si="0"/>
        <v>0</v>
      </c>
      <c r="H19" s="30"/>
      <c r="I19" s="67">
        <f t="shared" si="3"/>
        <v>0</v>
      </c>
      <c r="J19" s="30"/>
      <c r="K19" s="67">
        <f t="shared" si="1"/>
        <v>0</v>
      </c>
      <c r="L19" s="66">
        <f t="shared" si="2"/>
        <v>0</v>
      </c>
    </row>
    <row r="20" spans="1:12" ht="20.100000000000001" customHeight="1" x14ac:dyDescent="0.3">
      <c r="A20" s="28"/>
      <c r="B20" s="57" t="s">
        <v>42</v>
      </c>
      <c r="C20" s="7"/>
      <c r="D20" s="7"/>
      <c r="E20" s="32"/>
      <c r="F20" s="32"/>
      <c r="G20" s="67">
        <f t="shared" si="0"/>
        <v>0</v>
      </c>
      <c r="H20" s="32"/>
      <c r="I20" s="67">
        <f t="shared" si="3"/>
        <v>0</v>
      </c>
      <c r="J20" s="32"/>
      <c r="K20" s="67">
        <f t="shared" si="1"/>
        <v>0</v>
      </c>
      <c r="L20" s="66">
        <f t="shared" si="2"/>
        <v>0</v>
      </c>
    </row>
    <row r="21" spans="1:12" x14ac:dyDescent="0.3">
      <c r="A21" s="104">
        <v>1</v>
      </c>
      <c r="B21" s="47" t="s">
        <v>126</v>
      </c>
      <c r="C21" s="42" t="s">
        <v>8</v>
      </c>
      <c r="D21" s="42"/>
      <c r="E21" s="48">
        <v>78.5</v>
      </c>
      <c r="F21" s="30"/>
      <c r="G21" s="67">
        <f t="shared" si="0"/>
        <v>0</v>
      </c>
      <c r="H21" s="30"/>
      <c r="I21" s="67">
        <f t="shared" si="3"/>
        <v>0</v>
      </c>
      <c r="J21" s="30"/>
      <c r="K21" s="67">
        <f t="shared" si="1"/>
        <v>0</v>
      </c>
      <c r="L21" s="66">
        <f t="shared" si="2"/>
        <v>0</v>
      </c>
    </row>
    <row r="22" spans="1:12" x14ac:dyDescent="0.3">
      <c r="A22" s="105"/>
      <c r="B22" s="4" t="s">
        <v>37</v>
      </c>
      <c r="C22" s="31" t="s">
        <v>31</v>
      </c>
      <c r="D22" s="11">
        <v>1</v>
      </c>
      <c r="E22" s="11">
        <f>E21*D22</f>
        <v>78.5</v>
      </c>
      <c r="F22" s="32"/>
      <c r="G22" s="67">
        <f t="shared" si="0"/>
        <v>0</v>
      </c>
      <c r="H22" s="30"/>
      <c r="I22" s="67">
        <f t="shared" si="3"/>
        <v>0</v>
      </c>
      <c r="J22" s="30"/>
      <c r="K22" s="67">
        <f t="shared" si="1"/>
        <v>0</v>
      </c>
      <c r="L22" s="66">
        <f t="shared" si="2"/>
        <v>0</v>
      </c>
    </row>
    <row r="23" spans="1:12" x14ac:dyDescent="0.3">
      <c r="A23" s="105"/>
      <c r="B23" s="38" t="s">
        <v>39</v>
      </c>
      <c r="C23" s="7" t="s">
        <v>9</v>
      </c>
      <c r="D23" s="40">
        <v>5.5E-2</v>
      </c>
      <c r="E23" s="22">
        <f>E21*D23</f>
        <v>4.3174999999999999</v>
      </c>
      <c r="F23" s="22"/>
      <c r="G23" s="67">
        <f t="shared" si="0"/>
        <v>0</v>
      </c>
      <c r="H23" s="22"/>
      <c r="I23" s="67">
        <f t="shared" si="3"/>
        <v>0</v>
      </c>
      <c r="J23" s="22"/>
      <c r="K23" s="67">
        <f t="shared" si="1"/>
        <v>0</v>
      </c>
      <c r="L23" s="66">
        <f t="shared" si="2"/>
        <v>0</v>
      </c>
    </row>
    <row r="24" spans="1:12" x14ac:dyDescent="0.3">
      <c r="A24" s="105"/>
      <c r="B24" s="17" t="s">
        <v>40</v>
      </c>
      <c r="C24" s="20" t="s">
        <v>8</v>
      </c>
      <c r="D24" s="20">
        <v>2.1</v>
      </c>
      <c r="E24" s="30">
        <f>E21*D24</f>
        <v>164.85</v>
      </c>
      <c r="F24" s="30"/>
      <c r="G24" s="67">
        <f t="shared" si="0"/>
        <v>0</v>
      </c>
      <c r="H24" s="30"/>
      <c r="I24" s="67">
        <f t="shared" si="3"/>
        <v>0</v>
      </c>
      <c r="J24" s="30"/>
      <c r="K24" s="67">
        <f t="shared" si="1"/>
        <v>0</v>
      </c>
      <c r="L24" s="66">
        <f t="shared" si="2"/>
        <v>0</v>
      </c>
    </row>
    <row r="25" spans="1:12" ht="41.4" x14ac:dyDescent="0.3">
      <c r="A25" s="105"/>
      <c r="B25" s="4" t="s">
        <v>48</v>
      </c>
      <c r="C25" s="34" t="s">
        <v>8</v>
      </c>
      <c r="D25" s="11">
        <v>1</v>
      </c>
      <c r="E25" s="30">
        <f>E21*D25</f>
        <v>78.5</v>
      </c>
      <c r="F25" s="30"/>
      <c r="G25" s="67">
        <f t="shared" si="0"/>
        <v>0</v>
      </c>
      <c r="H25" s="30"/>
      <c r="I25" s="67">
        <f t="shared" si="3"/>
        <v>0</v>
      </c>
      <c r="J25" s="30"/>
      <c r="K25" s="67">
        <f t="shared" ref="K25:K42" si="4">J25*E25</f>
        <v>0</v>
      </c>
      <c r="L25" s="66">
        <f t="shared" si="2"/>
        <v>0</v>
      </c>
    </row>
    <row r="26" spans="1:12" x14ac:dyDescent="0.3">
      <c r="A26" s="105"/>
      <c r="B26" s="18" t="s">
        <v>27</v>
      </c>
      <c r="C26" s="34" t="s">
        <v>8</v>
      </c>
      <c r="D26" s="11">
        <v>1.05</v>
      </c>
      <c r="E26" s="30">
        <f>E21*D26</f>
        <v>82.424999999999997</v>
      </c>
      <c r="F26" s="30"/>
      <c r="G26" s="67">
        <f t="shared" si="0"/>
        <v>0</v>
      </c>
      <c r="H26" s="30"/>
      <c r="I26" s="67">
        <f t="shared" ref="I26:I49" si="5">H26*E26</f>
        <v>0</v>
      </c>
      <c r="J26" s="30"/>
      <c r="K26" s="67">
        <f t="shared" si="4"/>
        <v>0</v>
      </c>
      <c r="L26" s="66">
        <f t="shared" si="2"/>
        <v>0</v>
      </c>
    </row>
    <row r="27" spans="1:12" x14ac:dyDescent="0.3">
      <c r="A27" s="106"/>
      <c r="B27" s="18" t="s">
        <v>19</v>
      </c>
      <c r="C27" s="34" t="s">
        <v>9</v>
      </c>
      <c r="D27" s="34">
        <v>0.1</v>
      </c>
      <c r="E27" s="30">
        <f>E21*D27</f>
        <v>7.8500000000000005</v>
      </c>
      <c r="F27" s="30"/>
      <c r="G27" s="67">
        <f t="shared" si="0"/>
        <v>0</v>
      </c>
      <c r="H27" s="30"/>
      <c r="I27" s="67">
        <f t="shared" si="5"/>
        <v>0</v>
      </c>
      <c r="J27" s="30"/>
      <c r="K27" s="67">
        <f t="shared" si="4"/>
        <v>0</v>
      </c>
      <c r="L27" s="66">
        <f t="shared" si="2"/>
        <v>0</v>
      </c>
    </row>
    <row r="28" spans="1:12" ht="27.6" x14ac:dyDescent="0.3">
      <c r="A28" s="104">
        <v>2</v>
      </c>
      <c r="B28" s="43" t="s">
        <v>84</v>
      </c>
      <c r="C28" s="42" t="s">
        <v>8</v>
      </c>
      <c r="D28" s="42"/>
      <c r="E28" s="45">
        <v>12</v>
      </c>
      <c r="F28" s="32"/>
      <c r="G28" s="67">
        <f t="shared" si="0"/>
        <v>0</v>
      </c>
      <c r="H28" s="32"/>
      <c r="I28" s="67">
        <f t="shared" si="5"/>
        <v>0</v>
      </c>
      <c r="J28" s="32"/>
      <c r="K28" s="67">
        <f t="shared" si="4"/>
        <v>0</v>
      </c>
      <c r="L28" s="66">
        <f t="shared" si="2"/>
        <v>0</v>
      </c>
    </row>
    <row r="29" spans="1:12" x14ac:dyDescent="0.3">
      <c r="A29" s="105"/>
      <c r="B29" s="4" t="s">
        <v>37</v>
      </c>
      <c r="C29" s="31" t="s">
        <v>31</v>
      </c>
      <c r="D29" s="11">
        <v>1</v>
      </c>
      <c r="E29" s="11">
        <f>E28*D29</f>
        <v>12</v>
      </c>
      <c r="F29" s="32"/>
      <c r="G29" s="67">
        <f t="shared" si="0"/>
        <v>0</v>
      </c>
      <c r="H29" s="30"/>
      <c r="I29" s="67">
        <f t="shared" si="5"/>
        <v>0</v>
      </c>
      <c r="J29" s="30"/>
      <c r="K29" s="67">
        <f t="shared" si="4"/>
        <v>0</v>
      </c>
      <c r="L29" s="66">
        <f t="shared" si="2"/>
        <v>0</v>
      </c>
    </row>
    <row r="30" spans="1:12" x14ac:dyDescent="0.3">
      <c r="A30" s="105"/>
      <c r="B30" s="38" t="s">
        <v>39</v>
      </c>
      <c r="C30" s="7" t="s">
        <v>9</v>
      </c>
      <c r="D30" s="40">
        <v>2.1999999999999999E-2</v>
      </c>
      <c r="E30" s="22">
        <f>E28*D30</f>
        <v>0.26400000000000001</v>
      </c>
      <c r="F30" s="22"/>
      <c r="G30" s="67">
        <f t="shared" si="0"/>
        <v>0</v>
      </c>
      <c r="H30" s="22"/>
      <c r="I30" s="67">
        <f t="shared" si="5"/>
        <v>0</v>
      </c>
      <c r="J30" s="22"/>
      <c r="K30" s="67">
        <f t="shared" si="4"/>
        <v>0</v>
      </c>
      <c r="L30" s="66">
        <f t="shared" si="2"/>
        <v>0</v>
      </c>
    </row>
    <row r="31" spans="1:12" x14ac:dyDescent="0.3">
      <c r="A31" s="105"/>
      <c r="B31" s="17" t="s">
        <v>69</v>
      </c>
      <c r="C31" s="20" t="s">
        <v>8</v>
      </c>
      <c r="D31" s="20">
        <v>1.05</v>
      </c>
      <c r="E31" s="30">
        <f>E28*D31</f>
        <v>12.600000000000001</v>
      </c>
      <c r="F31" s="30"/>
      <c r="G31" s="67">
        <f t="shared" si="0"/>
        <v>0</v>
      </c>
      <c r="H31" s="30"/>
      <c r="I31" s="67">
        <f t="shared" si="5"/>
        <v>0</v>
      </c>
      <c r="J31" s="30"/>
      <c r="K31" s="67">
        <f t="shared" si="4"/>
        <v>0</v>
      </c>
      <c r="L31" s="66"/>
    </row>
    <row r="32" spans="1:12" ht="41.4" x14ac:dyDescent="0.3">
      <c r="A32" s="105"/>
      <c r="B32" s="4" t="s">
        <v>63</v>
      </c>
      <c r="C32" s="34" t="s">
        <v>8</v>
      </c>
      <c r="D32" s="11">
        <v>1</v>
      </c>
      <c r="E32" s="30">
        <f>D32*E28</f>
        <v>12</v>
      </c>
      <c r="F32" s="30"/>
      <c r="G32" s="67">
        <f t="shared" si="0"/>
        <v>0</v>
      </c>
      <c r="H32" s="30"/>
      <c r="I32" s="67">
        <f t="shared" si="5"/>
        <v>0</v>
      </c>
      <c r="J32" s="30"/>
      <c r="K32" s="67">
        <f t="shared" si="4"/>
        <v>0</v>
      </c>
      <c r="L32" s="66">
        <f t="shared" si="2"/>
        <v>0</v>
      </c>
    </row>
    <row r="33" spans="1:12" x14ac:dyDescent="0.3">
      <c r="A33" s="106"/>
      <c r="B33" s="18" t="s">
        <v>19</v>
      </c>
      <c r="C33" s="34" t="s">
        <v>9</v>
      </c>
      <c r="D33" s="34">
        <v>0.1</v>
      </c>
      <c r="E33" s="30">
        <f>E28*D33</f>
        <v>1.2000000000000002</v>
      </c>
      <c r="F33" s="30"/>
      <c r="G33" s="67">
        <f t="shared" si="0"/>
        <v>0</v>
      </c>
      <c r="H33" s="30"/>
      <c r="I33" s="67">
        <f t="shared" si="5"/>
        <v>0</v>
      </c>
      <c r="J33" s="30"/>
      <c r="K33" s="67">
        <f t="shared" si="4"/>
        <v>0</v>
      </c>
      <c r="L33" s="66">
        <f t="shared" si="2"/>
        <v>0</v>
      </c>
    </row>
    <row r="34" spans="1:12" ht="20.100000000000001" customHeight="1" x14ac:dyDescent="0.3">
      <c r="A34" s="28"/>
      <c r="B34" s="57" t="s">
        <v>127</v>
      </c>
      <c r="C34" s="7"/>
      <c r="D34" s="7"/>
      <c r="E34" s="32"/>
      <c r="F34" s="32"/>
      <c r="G34" s="67">
        <f t="shared" si="0"/>
        <v>0</v>
      </c>
      <c r="H34" s="32"/>
      <c r="I34" s="67">
        <f t="shared" si="5"/>
        <v>0</v>
      </c>
      <c r="J34" s="32"/>
      <c r="K34" s="67">
        <f t="shared" si="4"/>
        <v>0</v>
      </c>
      <c r="L34" s="66">
        <f t="shared" si="2"/>
        <v>0</v>
      </c>
    </row>
    <row r="35" spans="1:12" x14ac:dyDescent="0.3">
      <c r="A35" s="108">
        <v>8</v>
      </c>
      <c r="B35" s="41" t="s">
        <v>68</v>
      </c>
      <c r="C35" s="42" t="s">
        <v>8</v>
      </c>
      <c r="D35" s="50"/>
      <c r="E35" s="45">
        <v>2.92</v>
      </c>
      <c r="F35" s="32"/>
      <c r="G35" s="67">
        <f t="shared" si="0"/>
        <v>0</v>
      </c>
      <c r="H35" s="32"/>
      <c r="I35" s="67">
        <f t="shared" si="5"/>
        <v>0</v>
      </c>
      <c r="J35" s="32"/>
      <c r="K35" s="67">
        <f t="shared" si="4"/>
        <v>0</v>
      </c>
      <c r="L35" s="66">
        <f t="shared" si="2"/>
        <v>0</v>
      </c>
    </row>
    <row r="36" spans="1:12" x14ac:dyDescent="0.3">
      <c r="A36" s="109"/>
      <c r="B36" s="4" t="s">
        <v>37</v>
      </c>
      <c r="C36" s="31" t="s">
        <v>31</v>
      </c>
      <c r="D36" s="11">
        <v>1</v>
      </c>
      <c r="E36" s="11">
        <f>E35*D36</f>
        <v>2.92</v>
      </c>
      <c r="F36" s="32"/>
      <c r="G36" s="67">
        <f t="shared" si="0"/>
        <v>0</v>
      </c>
      <c r="H36" s="11"/>
      <c r="I36" s="67">
        <f t="shared" si="5"/>
        <v>0</v>
      </c>
      <c r="J36" s="11"/>
      <c r="K36" s="67">
        <f t="shared" si="4"/>
        <v>0</v>
      </c>
      <c r="L36" s="66">
        <f t="shared" si="2"/>
        <v>0</v>
      </c>
    </row>
    <row r="37" spans="1:12" x14ac:dyDescent="0.3">
      <c r="A37" s="109"/>
      <c r="B37" s="38" t="s">
        <v>39</v>
      </c>
      <c r="C37" s="7" t="s">
        <v>9</v>
      </c>
      <c r="D37" s="39">
        <v>0.05</v>
      </c>
      <c r="E37" s="22">
        <f>D37*E35</f>
        <v>0.14599999999999999</v>
      </c>
      <c r="F37" s="22"/>
      <c r="G37" s="67">
        <f t="shared" si="0"/>
        <v>0</v>
      </c>
      <c r="H37" s="22"/>
      <c r="I37" s="67">
        <f t="shared" si="5"/>
        <v>0</v>
      </c>
      <c r="J37" s="22"/>
      <c r="K37" s="67">
        <f t="shared" si="4"/>
        <v>0</v>
      </c>
      <c r="L37" s="66">
        <f t="shared" si="2"/>
        <v>0</v>
      </c>
    </row>
    <row r="38" spans="1:12" x14ac:dyDescent="0.3">
      <c r="A38" s="109"/>
      <c r="B38" s="17" t="s">
        <v>56</v>
      </c>
      <c r="C38" s="20" t="s">
        <v>8</v>
      </c>
      <c r="D38" s="31">
        <v>1.05</v>
      </c>
      <c r="E38" s="30">
        <f>D38*E35</f>
        <v>3.0659999999999998</v>
      </c>
      <c r="F38" s="30"/>
      <c r="G38" s="67">
        <f t="shared" si="0"/>
        <v>0</v>
      </c>
      <c r="H38" s="30"/>
      <c r="I38" s="67">
        <f t="shared" si="5"/>
        <v>0</v>
      </c>
      <c r="J38" s="30"/>
      <c r="K38" s="67">
        <f t="shared" si="4"/>
        <v>0</v>
      </c>
      <c r="L38" s="66">
        <f t="shared" si="2"/>
        <v>0</v>
      </c>
    </row>
    <row r="39" spans="1:12" ht="27.6" x14ac:dyDescent="0.3">
      <c r="A39" s="109"/>
      <c r="B39" s="4" t="s">
        <v>53</v>
      </c>
      <c r="C39" s="34" t="s">
        <v>8</v>
      </c>
      <c r="D39" s="30">
        <v>1</v>
      </c>
      <c r="E39" s="30">
        <f>E35</f>
        <v>2.92</v>
      </c>
      <c r="F39" s="30"/>
      <c r="G39" s="67">
        <f t="shared" si="0"/>
        <v>0</v>
      </c>
      <c r="H39" s="30"/>
      <c r="I39" s="67">
        <f t="shared" si="5"/>
        <v>0</v>
      </c>
      <c r="J39" s="30"/>
      <c r="K39" s="67">
        <f t="shared" si="4"/>
        <v>0</v>
      </c>
      <c r="L39" s="66">
        <f t="shared" si="2"/>
        <v>0</v>
      </c>
    </row>
    <row r="40" spans="1:12" x14ac:dyDescent="0.3">
      <c r="A40" s="110"/>
      <c r="B40" s="18" t="s">
        <v>54</v>
      </c>
      <c r="C40" s="34" t="s">
        <v>9</v>
      </c>
      <c r="D40" s="30">
        <v>0.1</v>
      </c>
      <c r="E40" s="30">
        <f>E35*0.1</f>
        <v>0.29199999999999998</v>
      </c>
      <c r="F40" s="30"/>
      <c r="G40" s="67">
        <f t="shared" si="0"/>
        <v>0</v>
      </c>
      <c r="H40" s="30"/>
      <c r="I40" s="67">
        <f t="shared" si="5"/>
        <v>0</v>
      </c>
      <c r="J40" s="30"/>
      <c r="K40" s="67">
        <f t="shared" si="4"/>
        <v>0</v>
      </c>
      <c r="L40" s="66">
        <f t="shared" si="2"/>
        <v>0</v>
      </c>
    </row>
    <row r="41" spans="1:12" x14ac:dyDescent="0.3">
      <c r="A41" s="108">
        <v>9</v>
      </c>
      <c r="B41" s="41" t="s">
        <v>72</v>
      </c>
      <c r="C41" s="42" t="s">
        <v>8</v>
      </c>
      <c r="D41" s="50"/>
      <c r="E41" s="45">
        <f>221.822</f>
        <v>221.822</v>
      </c>
      <c r="F41" s="32"/>
      <c r="G41" s="67">
        <f t="shared" si="0"/>
        <v>0</v>
      </c>
      <c r="H41" s="32"/>
      <c r="I41" s="67">
        <f t="shared" si="5"/>
        <v>0</v>
      </c>
      <c r="J41" s="32"/>
      <c r="K41" s="67">
        <f t="shared" si="4"/>
        <v>0</v>
      </c>
      <c r="L41" s="66">
        <f t="shared" si="2"/>
        <v>0</v>
      </c>
    </row>
    <row r="42" spans="1:12" x14ac:dyDescent="0.3">
      <c r="A42" s="109"/>
      <c r="B42" s="4" t="s">
        <v>37</v>
      </c>
      <c r="C42" s="31" t="s">
        <v>31</v>
      </c>
      <c r="D42" s="11">
        <v>1</v>
      </c>
      <c r="E42" s="11">
        <f>E41*D42</f>
        <v>221.822</v>
      </c>
      <c r="F42" s="32"/>
      <c r="G42" s="67">
        <f t="shared" si="0"/>
        <v>0</v>
      </c>
      <c r="H42" s="11"/>
      <c r="I42" s="67">
        <f t="shared" si="5"/>
        <v>0</v>
      </c>
      <c r="J42" s="11"/>
      <c r="K42" s="67">
        <f t="shared" si="4"/>
        <v>0</v>
      </c>
      <c r="L42" s="66">
        <f t="shared" si="2"/>
        <v>0</v>
      </c>
    </row>
    <row r="43" spans="1:12" x14ac:dyDescent="0.3">
      <c r="A43" s="109"/>
      <c r="B43" s="38" t="s">
        <v>39</v>
      </c>
      <c r="C43" s="7" t="s">
        <v>9</v>
      </c>
      <c r="D43" s="39">
        <v>0.05</v>
      </c>
      <c r="E43" s="22">
        <f>D43*E41</f>
        <v>11.091100000000001</v>
      </c>
      <c r="F43" s="22"/>
      <c r="G43" s="67">
        <f t="shared" si="0"/>
        <v>0</v>
      </c>
      <c r="H43" s="22"/>
      <c r="I43" s="67">
        <f t="shared" si="5"/>
        <v>0</v>
      </c>
      <c r="J43" s="22"/>
      <c r="K43" s="67">
        <f t="shared" ref="K43:K68" si="6">J43*E43</f>
        <v>0</v>
      </c>
      <c r="L43" s="66">
        <f t="shared" si="2"/>
        <v>0</v>
      </c>
    </row>
    <row r="44" spans="1:12" x14ac:dyDescent="0.3">
      <c r="A44" s="109"/>
      <c r="B44" s="17" t="s">
        <v>73</v>
      </c>
      <c r="C44" s="20" t="s">
        <v>8</v>
      </c>
      <c r="D44" s="31">
        <v>1.05</v>
      </c>
      <c r="E44" s="30">
        <f>E41*D44</f>
        <v>232.91310000000001</v>
      </c>
      <c r="F44" s="30"/>
      <c r="G44" s="67">
        <f t="shared" si="0"/>
        <v>0</v>
      </c>
      <c r="H44" s="30"/>
      <c r="I44" s="67">
        <f t="shared" si="5"/>
        <v>0</v>
      </c>
      <c r="J44" s="30"/>
      <c r="K44" s="67">
        <f t="shared" si="6"/>
        <v>0</v>
      </c>
      <c r="L44" s="66">
        <f t="shared" si="2"/>
        <v>0</v>
      </c>
    </row>
    <row r="45" spans="1:12" x14ac:dyDescent="0.3">
      <c r="A45" s="109"/>
      <c r="B45" s="17" t="s">
        <v>74</v>
      </c>
      <c r="C45" s="20" t="s">
        <v>45</v>
      </c>
      <c r="D45" s="31"/>
      <c r="E45" s="30">
        <v>10</v>
      </c>
      <c r="F45" s="30"/>
      <c r="G45" s="67">
        <f t="shared" si="0"/>
        <v>0</v>
      </c>
      <c r="H45" s="30"/>
      <c r="I45" s="67">
        <f t="shared" si="5"/>
        <v>0</v>
      </c>
      <c r="J45" s="30"/>
      <c r="K45" s="67">
        <f t="shared" si="6"/>
        <v>0</v>
      </c>
      <c r="L45" s="66">
        <f t="shared" si="2"/>
        <v>0</v>
      </c>
    </row>
    <row r="46" spans="1:12" ht="27.6" x14ac:dyDescent="0.3">
      <c r="A46" s="109"/>
      <c r="B46" s="4" t="s">
        <v>53</v>
      </c>
      <c r="C46" s="34" t="s">
        <v>8</v>
      </c>
      <c r="D46" s="30">
        <v>1</v>
      </c>
      <c r="E46" s="30">
        <f>E41</f>
        <v>221.822</v>
      </c>
      <c r="F46" s="30"/>
      <c r="G46" s="67">
        <f t="shared" si="0"/>
        <v>0</v>
      </c>
      <c r="H46" s="30"/>
      <c r="I46" s="67">
        <f t="shared" si="5"/>
        <v>0</v>
      </c>
      <c r="J46" s="30"/>
      <c r="K46" s="67">
        <f t="shared" si="6"/>
        <v>0</v>
      </c>
      <c r="L46" s="66">
        <f t="shared" si="2"/>
        <v>0</v>
      </c>
    </row>
    <row r="47" spans="1:12" x14ac:dyDescent="0.3">
      <c r="A47" s="110"/>
      <c r="B47" s="18" t="s">
        <v>54</v>
      </c>
      <c r="C47" s="34" t="s">
        <v>9</v>
      </c>
      <c r="D47" s="30">
        <v>0.1</v>
      </c>
      <c r="E47" s="30">
        <f>E41*0.1</f>
        <v>22.182200000000002</v>
      </c>
      <c r="F47" s="30"/>
      <c r="G47" s="67">
        <f t="shared" si="0"/>
        <v>0</v>
      </c>
      <c r="H47" s="30"/>
      <c r="I47" s="67">
        <f t="shared" si="5"/>
        <v>0</v>
      </c>
      <c r="J47" s="30"/>
      <c r="K47" s="67">
        <f t="shared" si="6"/>
        <v>0</v>
      </c>
      <c r="L47" s="66">
        <f t="shared" si="2"/>
        <v>0</v>
      </c>
    </row>
    <row r="48" spans="1:12" ht="20.100000000000001" customHeight="1" x14ac:dyDescent="0.3">
      <c r="A48" s="28"/>
      <c r="B48" s="57" t="s">
        <v>128</v>
      </c>
      <c r="C48" s="7"/>
      <c r="D48" s="7"/>
      <c r="E48" s="32"/>
      <c r="F48" s="32"/>
      <c r="G48" s="67">
        <f t="shared" si="0"/>
        <v>0</v>
      </c>
      <c r="H48" s="32"/>
      <c r="I48" s="67">
        <f t="shared" si="5"/>
        <v>0</v>
      </c>
      <c r="J48" s="32"/>
      <c r="K48" s="67">
        <f t="shared" si="6"/>
        <v>0</v>
      </c>
      <c r="L48" s="66">
        <f t="shared" si="2"/>
        <v>0</v>
      </c>
    </row>
    <row r="49" spans="1:12" ht="27.6" x14ac:dyDescent="0.3">
      <c r="A49" s="107">
        <v>10</v>
      </c>
      <c r="B49" s="49" t="s">
        <v>60</v>
      </c>
      <c r="C49" s="62" t="s">
        <v>8</v>
      </c>
      <c r="D49" s="62"/>
      <c r="E49" s="48">
        <v>294</v>
      </c>
      <c r="F49" s="11"/>
      <c r="G49" s="67">
        <f t="shared" si="0"/>
        <v>0</v>
      </c>
      <c r="H49" s="11"/>
      <c r="I49" s="67">
        <f t="shared" si="5"/>
        <v>0</v>
      </c>
      <c r="J49" s="11"/>
      <c r="K49" s="67">
        <f t="shared" si="6"/>
        <v>0</v>
      </c>
      <c r="L49" s="66">
        <f t="shared" si="2"/>
        <v>0</v>
      </c>
    </row>
    <row r="50" spans="1:12" x14ac:dyDescent="0.3">
      <c r="A50" s="107"/>
      <c r="B50" s="4" t="s">
        <v>37</v>
      </c>
      <c r="C50" s="31" t="s">
        <v>31</v>
      </c>
      <c r="D50" s="11">
        <v>1</v>
      </c>
      <c r="E50" s="11">
        <f>E49*D50</f>
        <v>294</v>
      </c>
      <c r="F50" s="32"/>
      <c r="G50" s="67">
        <f t="shared" si="0"/>
        <v>0</v>
      </c>
      <c r="H50" s="11"/>
      <c r="I50" s="67">
        <f>H50*E50</f>
        <v>0</v>
      </c>
      <c r="J50" s="11"/>
      <c r="K50" s="67">
        <f t="shared" si="6"/>
        <v>0</v>
      </c>
      <c r="L50" s="66">
        <f t="shared" si="2"/>
        <v>0</v>
      </c>
    </row>
    <row r="51" spans="1:12" x14ac:dyDescent="0.3">
      <c r="A51" s="107"/>
      <c r="B51" s="38" t="s">
        <v>39</v>
      </c>
      <c r="C51" s="7" t="s">
        <v>9</v>
      </c>
      <c r="D51" s="40">
        <v>8.0000000000000002E-3</v>
      </c>
      <c r="E51" s="22">
        <f>D51*E49</f>
        <v>2.3519999999999999</v>
      </c>
      <c r="F51" s="22"/>
      <c r="G51" s="67">
        <f t="shared" si="0"/>
        <v>0</v>
      </c>
      <c r="H51" s="22"/>
      <c r="I51" s="67">
        <f t="shared" ref="I51:I68" si="7">H51*E51</f>
        <v>0</v>
      </c>
      <c r="J51" s="22"/>
      <c r="K51" s="67">
        <f t="shared" si="6"/>
        <v>0</v>
      </c>
      <c r="L51" s="66">
        <f t="shared" si="2"/>
        <v>0</v>
      </c>
    </row>
    <row r="52" spans="1:12" x14ac:dyDescent="0.3">
      <c r="A52" s="107"/>
      <c r="B52" s="14" t="s">
        <v>23</v>
      </c>
      <c r="C52" s="10" t="s">
        <v>10</v>
      </c>
      <c r="D52" s="34">
        <v>0.45</v>
      </c>
      <c r="E52" s="30">
        <f>E49*D52</f>
        <v>132.30000000000001</v>
      </c>
      <c r="F52" s="30"/>
      <c r="G52" s="67">
        <f t="shared" si="0"/>
        <v>0</v>
      </c>
      <c r="H52" s="30"/>
      <c r="I52" s="67">
        <f t="shared" si="7"/>
        <v>0</v>
      </c>
      <c r="J52" s="30"/>
      <c r="K52" s="67">
        <f t="shared" si="6"/>
        <v>0</v>
      </c>
      <c r="L52" s="66">
        <f t="shared" si="2"/>
        <v>0</v>
      </c>
    </row>
    <row r="53" spans="1:12" x14ac:dyDescent="0.3">
      <c r="A53" s="107"/>
      <c r="B53" s="14" t="s">
        <v>21</v>
      </c>
      <c r="C53" s="10" t="s">
        <v>8</v>
      </c>
      <c r="D53" s="34">
        <v>8.9999999999999993E-3</v>
      </c>
      <c r="E53" s="16">
        <f>E49*D53</f>
        <v>2.6459999999999999</v>
      </c>
      <c r="F53" s="30"/>
      <c r="G53" s="67">
        <f t="shared" si="0"/>
        <v>0</v>
      </c>
      <c r="H53" s="30"/>
      <c r="I53" s="67">
        <f t="shared" si="7"/>
        <v>0</v>
      </c>
      <c r="J53" s="30"/>
      <c r="K53" s="67">
        <f t="shared" si="6"/>
        <v>0</v>
      </c>
      <c r="L53" s="66">
        <f t="shared" si="2"/>
        <v>0</v>
      </c>
    </row>
    <row r="54" spans="1:12" x14ac:dyDescent="0.3">
      <c r="A54" s="107"/>
      <c r="B54" s="15" t="s">
        <v>61</v>
      </c>
      <c r="C54" s="10" t="s">
        <v>10</v>
      </c>
      <c r="D54" s="11">
        <v>0.63</v>
      </c>
      <c r="E54" s="30">
        <f>E49*D54</f>
        <v>185.22</v>
      </c>
      <c r="F54" s="30"/>
      <c r="G54" s="67">
        <f t="shared" si="0"/>
        <v>0</v>
      </c>
      <c r="H54" s="30"/>
      <c r="I54" s="67">
        <f t="shared" si="7"/>
        <v>0</v>
      </c>
      <c r="J54" s="30"/>
      <c r="K54" s="67">
        <f t="shared" si="6"/>
        <v>0</v>
      </c>
      <c r="L54" s="66">
        <f t="shared" si="2"/>
        <v>0</v>
      </c>
    </row>
    <row r="55" spans="1:12" x14ac:dyDescent="0.3">
      <c r="A55" s="107"/>
      <c r="B55" s="15" t="s">
        <v>28</v>
      </c>
      <c r="C55" s="10" t="s">
        <v>10</v>
      </c>
      <c r="D55" s="34">
        <v>0.12</v>
      </c>
      <c r="E55" s="30">
        <f>E49*D55</f>
        <v>35.28</v>
      </c>
      <c r="F55" s="30"/>
      <c r="G55" s="67">
        <f t="shared" si="0"/>
        <v>0</v>
      </c>
      <c r="H55" s="30"/>
      <c r="I55" s="67">
        <f t="shared" si="7"/>
        <v>0</v>
      </c>
      <c r="J55" s="30"/>
      <c r="K55" s="67">
        <f t="shared" si="6"/>
        <v>0</v>
      </c>
      <c r="L55" s="66">
        <f t="shared" si="2"/>
        <v>0</v>
      </c>
    </row>
    <row r="56" spans="1:12" x14ac:dyDescent="0.3">
      <c r="A56" s="107"/>
      <c r="B56" s="2" t="s">
        <v>24</v>
      </c>
      <c r="C56" s="10" t="s">
        <v>55</v>
      </c>
      <c r="D56" s="11">
        <v>0.6</v>
      </c>
      <c r="E56" s="30">
        <f>E49*D56</f>
        <v>176.4</v>
      </c>
      <c r="F56" s="30"/>
      <c r="G56" s="67">
        <f t="shared" si="0"/>
        <v>0</v>
      </c>
      <c r="H56" s="30"/>
      <c r="I56" s="67">
        <f t="shared" si="7"/>
        <v>0</v>
      </c>
      <c r="J56" s="30"/>
      <c r="K56" s="67">
        <f t="shared" si="6"/>
        <v>0</v>
      </c>
      <c r="L56" s="66">
        <f t="shared" si="2"/>
        <v>0</v>
      </c>
    </row>
    <row r="57" spans="1:12" x14ac:dyDescent="0.3">
      <c r="A57" s="107"/>
      <c r="B57" s="21" t="s">
        <v>30</v>
      </c>
      <c r="C57" s="20" t="s">
        <v>45</v>
      </c>
      <c r="D57" s="53"/>
      <c r="E57" s="32">
        <v>9</v>
      </c>
      <c r="F57" s="22"/>
      <c r="G57" s="67">
        <f t="shared" si="0"/>
        <v>0</v>
      </c>
      <c r="H57" s="19"/>
      <c r="I57" s="67">
        <f t="shared" si="7"/>
        <v>0</v>
      </c>
      <c r="J57" s="19"/>
      <c r="K57" s="67">
        <f t="shared" si="6"/>
        <v>0</v>
      </c>
      <c r="L57" s="66">
        <f t="shared" si="2"/>
        <v>0</v>
      </c>
    </row>
    <row r="58" spans="1:12" x14ac:dyDescent="0.3">
      <c r="A58" s="107"/>
      <c r="B58" s="2" t="s">
        <v>22</v>
      </c>
      <c r="C58" s="10" t="s">
        <v>55</v>
      </c>
      <c r="D58" s="34">
        <v>0.26</v>
      </c>
      <c r="E58" s="30">
        <f>E49*D58</f>
        <v>76.44</v>
      </c>
      <c r="F58" s="30"/>
      <c r="G58" s="67">
        <f t="shared" si="0"/>
        <v>0</v>
      </c>
      <c r="H58" s="30"/>
      <c r="I58" s="67">
        <f t="shared" si="7"/>
        <v>0</v>
      </c>
      <c r="J58" s="30"/>
      <c r="K58" s="67">
        <f t="shared" si="6"/>
        <v>0</v>
      </c>
      <c r="L58" s="66">
        <f t="shared" si="2"/>
        <v>0</v>
      </c>
    </row>
    <row r="59" spans="1:12" x14ac:dyDescent="0.3">
      <c r="A59" s="107"/>
      <c r="B59" s="2" t="s">
        <v>29</v>
      </c>
      <c r="C59" s="10" t="s">
        <v>9</v>
      </c>
      <c r="D59" s="34">
        <v>7.0000000000000001E-3</v>
      </c>
      <c r="E59" s="30">
        <f>E49*D59</f>
        <v>2.0579999999999998</v>
      </c>
      <c r="F59" s="30"/>
      <c r="G59" s="67">
        <f t="shared" si="0"/>
        <v>0</v>
      </c>
      <c r="H59" s="30"/>
      <c r="I59" s="67">
        <f t="shared" si="7"/>
        <v>0</v>
      </c>
      <c r="J59" s="30"/>
      <c r="K59" s="67">
        <f t="shared" si="6"/>
        <v>0</v>
      </c>
      <c r="L59" s="66">
        <f t="shared" si="2"/>
        <v>0</v>
      </c>
    </row>
    <row r="60" spans="1:12" ht="27.6" x14ac:dyDescent="0.3">
      <c r="A60" s="107">
        <v>11</v>
      </c>
      <c r="B60" s="49" t="s">
        <v>62</v>
      </c>
      <c r="C60" s="62" t="s">
        <v>8</v>
      </c>
      <c r="D60" s="62"/>
      <c r="E60" s="48">
        <f>E35+E41</f>
        <v>224.74199999999999</v>
      </c>
      <c r="F60" s="11"/>
      <c r="G60" s="67">
        <f t="shared" si="0"/>
        <v>0</v>
      </c>
      <c r="H60" s="11"/>
      <c r="I60" s="67">
        <f t="shared" si="7"/>
        <v>0</v>
      </c>
      <c r="J60" s="11"/>
      <c r="K60" s="67">
        <f t="shared" si="6"/>
        <v>0</v>
      </c>
      <c r="L60" s="66">
        <f t="shared" si="2"/>
        <v>0</v>
      </c>
    </row>
    <row r="61" spans="1:12" x14ac:dyDescent="0.3">
      <c r="A61" s="107"/>
      <c r="B61" s="4" t="s">
        <v>37</v>
      </c>
      <c r="C61" s="31" t="s">
        <v>31</v>
      </c>
      <c r="D61" s="11">
        <v>1</v>
      </c>
      <c r="E61" s="11">
        <f>E60*D61</f>
        <v>224.74199999999999</v>
      </c>
      <c r="F61" s="32"/>
      <c r="G61" s="67"/>
      <c r="H61" s="11"/>
      <c r="I61" s="67">
        <f t="shared" si="7"/>
        <v>0</v>
      </c>
      <c r="J61" s="11"/>
      <c r="K61" s="67">
        <f t="shared" si="6"/>
        <v>0</v>
      </c>
      <c r="L61" s="66">
        <f t="shared" si="2"/>
        <v>0</v>
      </c>
    </row>
    <row r="62" spans="1:12" x14ac:dyDescent="0.3">
      <c r="A62" s="107"/>
      <c r="B62" s="38" t="s">
        <v>39</v>
      </c>
      <c r="C62" s="7" t="s">
        <v>9</v>
      </c>
      <c r="D62" s="40">
        <v>0.01</v>
      </c>
      <c r="E62" s="22">
        <f>D62*E60</f>
        <v>2.24742</v>
      </c>
      <c r="F62" s="22"/>
      <c r="G62" s="67">
        <f t="shared" si="0"/>
        <v>0</v>
      </c>
      <c r="H62" s="22"/>
      <c r="I62" s="67">
        <f t="shared" si="7"/>
        <v>0</v>
      </c>
      <c r="J62" s="22"/>
      <c r="K62" s="67">
        <f t="shared" si="6"/>
        <v>0</v>
      </c>
      <c r="L62" s="66">
        <f t="shared" si="2"/>
        <v>0</v>
      </c>
    </row>
    <row r="63" spans="1:12" x14ac:dyDescent="0.3">
      <c r="A63" s="107"/>
      <c r="B63" s="14" t="s">
        <v>23</v>
      </c>
      <c r="C63" s="10" t="s">
        <v>10</v>
      </c>
      <c r="D63" s="34">
        <v>0.45</v>
      </c>
      <c r="E63" s="30">
        <f>E60*D63</f>
        <v>101.1339</v>
      </c>
      <c r="F63" s="30"/>
      <c r="G63" s="67"/>
      <c r="H63" s="30"/>
      <c r="I63" s="67">
        <f t="shared" si="7"/>
        <v>0</v>
      </c>
      <c r="J63" s="30"/>
      <c r="K63" s="67">
        <f t="shared" si="6"/>
        <v>0</v>
      </c>
      <c r="L63" s="66">
        <f t="shared" si="2"/>
        <v>0</v>
      </c>
    </row>
    <row r="64" spans="1:12" x14ac:dyDescent="0.3">
      <c r="A64" s="107"/>
      <c r="B64" s="14" t="s">
        <v>21</v>
      </c>
      <c r="C64" s="10" t="s">
        <v>8</v>
      </c>
      <c r="D64" s="34">
        <v>8.9999999999999993E-3</v>
      </c>
      <c r="E64" s="16">
        <f>E60*D64</f>
        <v>2.022678</v>
      </c>
      <c r="F64" s="30"/>
      <c r="G64" s="67">
        <f t="shared" si="0"/>
        <v>0</v>
      </c>
      <c r="H64" s="30"/>
      <c r="I64" s="67">
        <f t="shared" si="7"/>
        <v>0</v>
      </c>
      <c r="J64" s="30"/>
      <c r="K64" s="67">
        <f t="shared" si="6"/>
        <v>0</v>
      </c>
      <c r="L64" s="66">
        <f t="shared" si="2"/>
        <v>0</v>
      </c>
    </row>
    <row r="65" spans="1:12" x14ac:dyDescent="0.3">
      <c r="A65" s="107"/>
      <c r="B65" s="15" t="s">
        <v>61</v>
      </c>
      <c r="C65" s="10" t="s">
        <v>10</v>
      </c>
      <c r="D65" s="11">
        <v>0.63</v>
      </c>
      <c r="E65" s="30">
        <f>E60*D65</f>
        <v>141.58745999999999</v>
      </c>
      <c r="F65" s="30"/>
      <c r="G65" s="67">
        <f t="shared" si="0"/>
        <v>0</v>
      </c>
      <c r="H65" s="30"/>
      <c r="I65" s="67">
        <f t="shared" si="7"/>
        <v>0</v>
      </c>
      <c r="J65" s="30"/>
      <c r="K65" s="67">
        <f t="shared" si="6"/>
        <v>0</v>
      </c>
      <c r="L65" s="66">
        <f t="shared" si="2"/>
        <v>0</v>
      </c>
    </row>
    <row r="66" spans="1:12" x14ac:dyDescent="0.3">
      <c r="A66" s="107"/>
      <c r="B66" s="15" t="s">
        <v>28</v>
      </c>
      <c r="C66" s="10" t="s">
        <v>10</v>
      </c>
      <c r="D66" s="34">
        <v>0.12</v>
      </c>
      <c r="E66" s="30">
        <f>E60*D66</f>
        <v>26.969039999999996</v>
      </c>
      <c r="F66" s="30"/>
      <c r="G66" s="67">
        <f t="shared" si="0"/>
        <v>0</v>
      </c>
      <c r="H66" s="30"/>
      <c r="I66" s="67">
        <f t="shared" si="7"/>
        <v>0</v>
      </c>
      <c r="J66" s="30"/>
      <c r="K66" s="67">
        <f t="shared" si="6"/>
        <v>0</v>
      </c>
      <c r="L66" s="66">
        <f t="shared" si="2"/>
        <v>0</v>
      </c>
    </row>
    <row r="67" spans="1:12" x14ac:dyDescent="0.3">
      <c r="A67" s="107"/>
      <c r="B67" s="2" t="s">
        <v>24</v>
      </c>
      <c r="C67" s="10" t="s">
        <v>55</v>
      </c>
      <c r="D67" s="11">
        <v>0.6</v>
      </c>
      <c r="E67" s="30">
        <f>E60*D67</f>
        <v>134.84519999999998</v>
      </c>
      <c r="F67" s="30"/>
      <c r="G67" s="67">
        <f t="shared" si="0"/>
        <v>0</v>
      </c>
      <c r="H67" s="30"/>
      <c r="I67" s="67">
        <f t="shared" si="7"/>
        <v>0</v>
      </c>
      <c r="J67" s="30"/>
      <c r="K67" s="67">
        <f t="shared" si="6"/>
        <v>0</v>
      </c>
      <c r="L67" s="66">
        <f t="shared" si="2"/>
        <v>0</v>
      </c>
    </row>
    <row r="68" spans="1:12" x14ac:dyDescent="0.3">
      <c r="A68" s="107"/>
      <c r="B68" s="2" t="s">
        <v>29</v>
      </c>
      <c r="C68" s="10" t="s">
        <v>9</v>
      </c>
      <c r="D68" s="34">
        <v>7.0000000000000001E-3</v>
      </c>
      <c r="E68" s="30">
        <f>E60*D68</f>
        <v>1.573194</v>
      </c>
      <c r="F68" s="30"/>
      <c r="G68" s="67">
        <f t="shared" si="0"/>
        <v>0</v>
      </c>
      <c r="H68" s="30"/>
      <c r="I68" s="67">
        <f t="shared" si="7"/>
        <v>0</v>
      </c>
      <c r="J68" s="30"/>
      <c r="K68" s="67">
        <f t="shared" si="6"/>
        <v>0</v>
      </c>
      <c r="L68" s="66">
        <f t="shared" si="2"/>
        <v>0</v>
      </c>
    </row>
    <row r="69" spans="1:12" x14ac:dyDescent="0.3">
      <c r="A69" s="33"/>
      <c r="B69" s="5" t="s">
        <v>6</v>
      </c>
      <c r="C69" s="5"/>
      <c r="D69" s="5"/>
      <c r="E69" s="33"/>
      <c r="F69" s="33"/>
      <c r="G69" s="59">
        <f>SUM(G11:G68)</f>
        <v>0</v>
      </c>
      <c r="H69" s="59"/>
      <c r="I69" s="59">
        <f>SUM(I11:I68)</f>
        <v>0</v>
      </c>
      <c r="J69" s="59"/>
      <c r="K69" s="59">
        <f>SUM(K11:K68)</f>
        <v>0</v>
      </c>
      <c r="L69" s="60">
        <f>SUM(L11:L68)</f>
        <v>0</v>
      </c>
    </row>
    <row r="70" spans="1:12" x14ac:dyDescent="0.3">
      <c r="A70" s="31"/>
      <c r="B70" s="6" t="s">
        <v>11</v>
      </c>
      <c r="C70" s="24" t="s">
        <v>129</v>
      </c>
      <c r="D70" s="24"/>
      <c r="E70" s="32"/>
      <c r="F70" s="7"/>
      <c r="G70" s="13"/>
      <c r="H70" s="13"/>
      <c r="I70" s="13"/>
      <c r="J70" s="13"/>
      <c r="K70" s="13"/>
      <c r="L70" s="13" t="e">
        <f>G69*C70</f>
        <v>#VALUE!</v>
      </c>
    </row>
    <row r="71" spans="1:12" x14ac:dyDescent="0.3">
      <c r="A71" s="31"/>
      <c r="B71" s="8" t="s">
        <v>6</v>
      </c>
      <c r="C71" s="7"/>
      <c r="D71" s="7"/>
      <c r="E71" s="32"/>
      <c r="F71" s="7"/>
      <c r="G71" s="13"/>
      <c r="H71" s="13"/>
      <c r="I71" s="13"/>
      <c r="J71" s="13"/>
      <c r="K71" s="13"/>
      <c r="L71" s="13" t="e">
        <f>L70+L69</f>
        <v>#VALUE!</v>
      </c>
    </row>
    <row r="72" spans="1:12" x14ac:dyDescent="0.3">
      <c r="A72" s="31"/>
      <c r="B72" s="6" t="s">
        <v>12</v>
      </c>
      <c r="C72" s="24" t="s">
        <v>129</v>
      </c>
      <c r="D72" s="24"/>
      <c r="E72" s="32"/>
      <c r="F72" s="7"/>
      <c r="G72" s="13"/>
      <c r="H72" s="13"/>
      <c r="I72" s="13"/>
      <c r="J72" s="13"/>
      <c r="K72" s="13"/>
      <c r="L72" s="13" t="e">
        <f>L71*C72</f>
        <v>#VALUE!</v>
      </c>
    </row>
    <row r="73" spans="1:12" x14ac:dyDescent="0.3">
      <c r="A73" s="31"/>
      <c r="B73" s="8" t="s">
        <v>6</v>
      </c>
      <c r="C73" s="7"/>
      <c r="D73" s="7"/>
      <c r="E73" s="32"/>
      <c r="F73" s="7"/>
      <c r="G73" s="13"/>
      <c r="H73" s="13"/>
      <c r="I73" s="13"/>
      <c r="J73" s="13"/>
      <c r="K73" s="13"/>
      <c r="L73" s="13" t="e">
        <f>SUM(L71:L72)</f>
        <v>#VALUE!</v>
      </c>
    </row>
    <row r="74" spans="1:12" x14ac:dyDescent="0.3">
      <c r="A74" s="31"/>
      <c r="B74" s="6" t="s">
        <v>13</v>
      </c>
      <c r="C74" s="24" t="s">
        <v>129</v>
      </c>
      <c r="D74" s="24"/>
      <c r="E74" s="32"/>
      <c r="F74" s="7"/>
      <c r="G74" s="13"/>
      <c r="H74" s="13"/>
      <c r="I74" s="13"/>
      <c r="J74" s="13"/>
      <c r="K74" s="13"/>
      <c r="L74" s="13" t="e">
        <f>L73*C74</f>
        <v>#VALUE!</v>
      </c>
    </row>
    <row r="75" spans="1:12" x14ac:dyDescent="0.3">
      <c r="A75" s="31"/>
      <c r="B75" s="8" t="s">
        <v>6</v>
      </c>
      <c r="C75" s="7"/>
      <c r="D75" s="7"/>
      <c r="E75" s="32"/>
      <c r="F75" s="7"/>
      <c r="G75" s="13"/>
      <c r="H75" s="13"/>
      <c r="I75" s="13"/>
      <c r="J75" s="13"/>
      <c r="K75" s="13"/>
      <c r="L75" s="13" t="e">
        <f>SUM(L73:L74)</f>
        <v>#VALUE!</v>
      </c>
    </row>
    <row r="76" spans="1:12" x14ac:dyDescent="0.3">
      <c r="A76" s="31"/>
      <c r="B76" s="6" t="s">
        <v>15</v>
      </c>
      <c r="C76" s="24" t="s">
        <v>129</v>
      </c>
      <c r="D76" s="24"/>
      <c r="E76" s="32"/>
      <c r="F76" s="7"/>
      <c r="G76" s="13"/>
      <c r="H76" s="13"/>
      <c r="I76" s="13"/>
      <c r="J76" s="13"/>
      <c r="K76" s="13"/>
      <c r="L76" s="13" t="e">
        <f>L75*C76</f>
        <v>#VALUE!</v>
      </c>
    </row>
    <row r="77" spans="1:12" x14ac:dyDescent="0.3">
      <c r="A77" s="31"/>
      <c r="B77" s="6" t="s">
        <v>17</v>
      </c>
      <c r="C77" s="24">
        <v>0.02</v>
      </c>
      <c r="D77" s="24"/>
      <c r="E77" s="32"/>
      <c r="F77" s="7"/>
      <c r="G77" s="13"/>
      <c r="H77" s="13"/>
      <c r="I77" s="13"/>
      <c r="J77" s="13"/>
      <c r="K77" s="13"/>
      <c r="L77" s="13">
        <f>I69*C77</f>
        <v>0</v>
      </c>
    </row>
    <row r="78" spans="1:12" x14ac:dyDescent="0.3">
      <c r="A78" s="31"/>
      <c r="B78" s="8" t="s">
        <v>6</v>
      </c>
      <c r="C78" s="7"/>
      <c r="D78" s="7"/>
      <c r="E78" s="32"/>
      <c r="F78" s="7"/>
      <c r="G78" s="13"/>
      <c r="H78" s="13"/>
      <c r="I78" s="13"/>
      <c r="J78" s="13"/>
      <c r="K78" s="13"/>
      <c r="L78" s="13" t="e">
        <f>L77+L76+L75</f>
        <v>#VALUE!</v>
      </c>
    </row>
    <row r="79" spans="1:12" x14ac:dyDescent="0.3">
      <c r="A79" s="31"/>
      <c r="B79" s="3" t="s">
        <v>14</v>
      </c>
      <c r="C79" s="24">
        <v>0.18</v>
      </c>
      <c r="D79" s="24"/>
      <c r="E79" s="32"/>
      <c r="F79" s="7"/>
      <c r="G79" s="13"/>
      <c r="H79" s="13"/>
      <c r="I79" s="13"/>
      <c r="J79" s="13"/>
      <c r="K79" s="13"/>
      <c r="L79" s="13" t="e">
        <f>L78*C79</f>
        <v>#VALUE!</v>
      </c>
    </row>
    <row r="80" spans="1:12" s="27" customFormat="1" ht="20.100000000000001" customHeight="1" x14ac:dyDescent="0.3">
      <c r="A80" s="31"/>
      <c r="B80" s="77" t="s">
        <v>88</v>
      </c>
      <c r="C80" s="31"/>
      <c r="D80" s="31"/>
      <c r="E80" s="31"/>
      <c r="F80" s="31"/>
      <c r="G80" s="74"/>
      <c r="H80" s="74"/>
      <c r="I80" s="74"/>
      <c r="J80" s="74"/>
      <c r="K80" s="74"/>
      <c r="L80" s="79" t="e">
        <f>L79+L78</f>
        <v>#VALUE!</v>
      </c>
    </row>
    <row r="82" spans="1:12" ht="20.100000000000001" customHeight="1" x14ac:dyDescent="0.3">
      <c r="A82" s="54"/>
      <c r="B82" s="72" t="s">
        <v>89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ht="20.100000000000001" customHeight="1" x14ac:dyDescent="0.3">
      <c r="A83" s="31"/>
      <c r="B83" s="76" t="s">
        <v>49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41.4" x14ac:dyDescent="0.3">
      <c r="A84" s="33">
        <v>1</v>
      </c>
      <c r="B84" s="64" t="s">
        <v>81</v>
      </c>
      <c r="C84" s="20" t="s">
        <v>71</v>
      </c>
      <c r="D84" s="20"/>
      <c r="E84" s="30">
        <v>1</v>
      </c>
      <c r="F84" s="30"/>
      <c r="G84" s="67">
        <f t="shared" ref="G84:G91" si="8">F84*E84</f>
        <v>0</v>
      </c>
      <c r="H84" s="30"/>
      <c r="I84" s="67">
        <f>H84*E84</f>
        <v>0</v>
      </c>
      <c r="J84" s="30"/>
      <c r="K84" s="67">
        <f t="shared" ref="K84:K88" si="9">J84*E84</f>
        <v>0</v>
      </c>
      <c r="L84" s="66">
        <f t="shared" ref="L84:L91" si="10">K84+I84+G84</f>
        <v>0</v>
      </c>
    </row>
    <row r="85" spans="1:12" x14ac:dyDescent="0.3">
      <c r="A85" s="33">
        <v>2</v>
      </c>
      <c r="B85" s="64" t="s">
        <v>57</v>
      </c>
      <c r="C85" s="20" t="s">
        <v>45</v>
      </c>
      <c r="D85" s="20"/>
      <c r="E85" s="30">
        <v>10</v>
      </c>
      <c r="F85" s="30"/>
      <c r="G85" s="67">
        <f t="shared" si="8"/>
        <v>0</v>
      </c>
      <c r="H85" s="30"/>
      <c r="I85" s="67">
        <f t="shared" ref="I85:I91" si="11">H85*E85</f>
        <v>0</v>
      </c>
      <c r="J85" s="30"/>
      <c r="K85" s="67">
        <f t="shared" si="9"/>
        <v>0</v>
      </c>
      <c r="L85" s="66">
        <f t="shared" si="10"/>
        <v>0</v>
      </c>
    </row>
    <row r="86" spans="1:12" x14ac:dyDescent="0.3">
      <c r="A86" s="33">
        <v>3</v>
      </c>
      <c r="B86" s="64" t="s">
        <v>79</v>
      </c>
      <c r="C86" s="20" t="s">
        <v>45</v>
      </c>
      <c r="D86" s="20"/>
      <c r="E86" s="30">
        <v>1</v>
      </c>
      <c r="F86" s="30"/>
      <c r="G86" s="67">
        <f t="shared" si="8"/>
        <v>0</v>
      </c>
      <c r="H86" s="30"/>
      <c r="I86" s="67">
        <f t="shared" si="11"/>
        <v>0</v>
      </c>
      <c r="J86" s="30"/>
      <c r="K86" s="67">
        <f t="shared" si="9"/>
        <v>0</v>
      </c>
      <c r="L86" s="66">
        <f t="shared" si="10"/>
        <v>0</v>
      </c>
    </row>
    <row r="87" spans="1:12" ht="27.6" x14ac:dyDescent="0.3">
      <c r="A87" s="33">
        <v>4</v>
      </c>
      <c r="B87" s="64" t="s">
        <v>82</v>
      </c>
      <c r="C87" s="20" t="s">
        <v>8</v>
      </c>
      <c r="D87" s="20"/>
      <c r="E87" s="30">
        <f>115.28+2.51</f>
        <v>117.79</v>
      </c>
      <c r="F87" s="30"/>
      <c r="G87" s="67">
        <f t="shared" si="8"/>
        <v>0</v>
      </c>
      <c r="H87" s="30"/>
      <c r="I87" s="67">
        <f t="shared" si="11"/>
        <v>0</v>
      </c>
      <c r="J87" s="30"/>
      <c r="K87" s="67">
        <f t="shared" si="9"/>
        <v>0</v>
      </c>
      <c r="L87" s="66">
        <f t="shared" si="10"/>
        <v>0</v>
      </c>
    </row>
    <row r="88" spans="1:12" x14ac:dyDescent="0.3">
      <c r="A88" s="33">
        <v>5</v>
      </c>
      <c r="B88" s="64" t="s">
        <v>90</v>
      </c>
      <c r="C88" s="20" t="s">
        <v>8</v>
      </c>
      <c r="D88" s="20"/>
      <c r="E88" s="30">
        <v>2.5099999999999998</v>
      </c>
      <c r="F88" s="30"/>
      <c r="G88" s="67">
        <f t="shared" si="8"/>
        <v>0</v>
      </c>
      <c r="H88" s="30"/>
      <c r="I88" s="67">
        <f t="shared" si="11"/>
        <v>0</v>
      </c>
      <c r="J88" s="30"/>
      <c r="K88" s="67">
        <f t="shared" si="9"/>
        <v>0</v>
      </c>
      <c r="L88" s="66">
        <f t="shared" si="10"/>
        <v>0</v>
      </c>
    </row>
    <row r="89" spans="1:12" ht="27.6" x14ac:dyDescent="0.3">
      <c r="A89" s="33">
        <v>6</v>
      </c>
      <c r="B89" s="61" t="s">
        <v>52</v>
      </c>
      <c r="C89" s="31" t="s">
        <v>51</v>
      </c>
      <c r="D89" s="31"/>
      <c r="E89" s="30">
        <v>3.5</v>
      </c>
      <c r="F89" s="30"/>
      <c r="G89" s="67">
        <f t="shared" si="8"/>
        <v>0</v>
      </c>
      <c r="H89" s="30"/>
      <c r="I89" s="67">
        <f t="shared" si="11"/>
        <v>0</v>
      </c>
      <c r="J89" s="30"/>
      <c r="K89" s="67">
        <f t="shared" ref="K89:K91" si="12">J89*E89</f>
        <v>0</v>
      </c>
      <c r="L89" s="66">
        <f t="shared" si="10"/>
        <v>0</v>
      </c>
    </row>
    <row r="90" spans="1:12" x14ac:dyDescent="0.3">
      <c r="A90" s="33">
        <v>7</v>
      </c>
      <c r="B90" s="61" t="s">
        <v>75</v>
      </c>
      <c r="C90" s="31" t="s">
        <v>20</v>
      </c>
      <c r="D90" s="31"/>
      <c r="E90" s="30">
        <f>E89*1.8</f>
        <v>6.3</v>
      </c>
      <c r="F90" s="30"/>
      <c r="G90" s="67">
        <f t="shared" si="8"/>
        <v>0</v>
      </c>
      <c r="H90" s="30"/>
      <c r="I90" s="67">
        <f t="shared" si="11"/>
        <v>0</v>
      </c>
      <c r="J90" s="30"/>
      <c r="K90" s="67">
        <f t="shared" si="12"/>
        <v>0</v>
      </c>
      <c r="L90" s="66">
        <f t="shared" si="10"/>
        <v>0</v>
      </c>
    </row>
    <row r="91" spans="1:12" x14ac:dyDescent="0.3">
      <c r="A91" s="33"/>
      <c r="B91" s="78" t="s">
        <v>50</v>
      </c>
      <c r="C91" s="29"/>
      <c r="D91" s="29"/>
      <c r="E91" s="30"/>
      <c r="F91" s="30"/>
      <c r="G91" s="67">
        <f t="shared" si="8"/>
        <v>0</v>
      </c>
      <c r="H91" s="30"/>
      <c r="I91" s="67">
        <f t="shared" si="11"/>
        <v>0</v>
      </c>
      <c r="J91" s="30"/>
      <c r="K91" s="67">
        <f t="shared" si="12"/>
        <v>0</v>
      </c>
      <c r="L91" s="66">
        <f t="shared" si="10"/>
        <v>0</v>
      </c>
    </row>
    <row r="92" spans="1:12" x14ac:dyDescent="0.3">
      <c r="A92" s="28"/>
      <c r="B92" s="57" t="s">
        <v>127</v>
      </c>
      <c r="C92" s="7"/>
      <c r="D92" s="7"/>
      <c r="E92" s="32"/>
      <c r="F92" s="32"/>
      <c r="G92" s="67">
        <f t="shared" ref="G92:G114" si="13">F92*E92</f>
        <v>0</v>
      </c>
      <c r="H92" s="32"/>
      <c r="I92" s="67">
        <f t="shared" ref="I92:I115" si="14">H92*E92</f>
        <v>0</v>
      </c>
      <c r="J92" s="32"/>
      <c r="K92" s="67">
        <f t="shared" ref="K92:K123" si="15">J92*E92</f>
        <v>0</v>
      </c>
      <c r="L92" s="66">
        <f t="shared" ref="L92:L114" si="16">K92+I92+G92</f>
        <v>0</v>
      </c>
    </row>
    <row r="93" spans="1:12" x14ac:dyDescent="0.3">
      <c r="A93" s="108">
        <v>8</v>
      </c>
      <c r="B93" s="41" t="s">
        <v>68</v>
      </c>
      <c r="C93" s="42" t="s">
        <v>8</v>
      </c>
      <c r="D93" s="50"/>
      <c r="E93" s="45">
        <v>2.5099999999999998</v>
      </c>
      <c r="F93" s="32"/>
      <c r="G93" s="67">
        <f t="shared" si="13"/>
        <v>0</v>
      </c>
      <c r="H93" s="32"/>
      <c r="I93" s="67">
        <f t="shared" si="14"/>
        <v>0</v>
      </c>
      <c r="J93" s="32"/>
      <c r="K93" s="67">
        <f t="shared" si="15"/>
        <v>0</v>
      </c>
      <c r="L93" s="66">
        <f t="shared" si="16"/>
        <v>0</v>
      </c>
    </row>
    <row r="94" spans="1:12" x14ac:dyDescent="0.3">
      <c r="A94" s="109"/>
      <c r="B94" s="4" t="s">
        <v>37</v>
      </c>
      <c r="C94" s="31" t="s">
        <v>31</v>
      </c>
      <c r="D94" s="11">
        <v>1</v>
      </c>
      <c r="E94" s="11">
        <f>E93*D94</f>
        <v>2.5099999999999998</v>
      </c>
      <c r="F94" s="32"/>
      <c r="G94" s="67">
        <f t="shared" si="13"/>
        <v>0</v>
      </c>
      <c r="H94" s="11"/>
      <c r="I94" s="67"/>
      <c r="J94" s="11"/>
      <c r="K94" s="67">
        <f t="shared" si="15"/>
        <v>0</v>
      </c>
      <c r="L94" s="66">
        <f t="shared" si="16"/>
        <v>0</v>
      </c>
    </row>
    <row r="95" spans="1:12" x14ac:dyDescent="0.3">
      <c r="A95" s="109"/>
      <c r="B95" s="38" t="s">
        <v>39</v>
      </c>
      <c r="C95" s="7" t="s">
        <v>9</v>
      </c>
      <c r="D95" s="39">
        <v>0.05</v>
      </c>
      <c r="E95" s="22">
        <f>D95*E93</f>
        <v>0.1255</v>
      </c>
      <c r="F95" s="22"/>
      <c r="G95" s="67"/>
      <c r="H95" s="22"/>
      <c r="I95" s="67">
        <f t="shared" si="14"/>
        <v>0</v>
      </c>
      <c r="J95" s="22"/>
      <c r="K95" s="67">
        <f t="shared" si="15"/>
        <v>0</v>
      </c>
      <c r="L95" s="66">
        <f t="shared" si="16"/>
        <v>0</v>
      </c>
    </row>
    <row r="96" spans="1:12" x14ac:dyDescent="0.3">
      <c r="A96" s="109"/>
      <c r="B96" s="17" t="s">
        <v>56</v>
      </c>
      <c r="C96" s="20" t="s">
        <v>8</v>
      </c>
      <c r="D96" s="31">
        <v>1.05</v>
      </c>
      <c r="E96" s="30">
        <f>D96*E93</f>
        <v>2.6355</v>
      </c>
      <c r="F96" s="30"/>
      <c r="G96" s="67"/>
      <c r="H96" s="30"/>
      <c r="I96" s="67">
        <f t="shared" si="14"/>
        <v>0</v>
      </c>
      <c r="J96" s="30"/>
      <c r="K96" s="67">
        <f t="shared" si="15"/>
        <v>0</v>
      </c>
      <c r="L96" s="66">
        <f t="shared" si="16"/>
        <v>0</v>
      </c>
    </row>
    <row r="97" spans="1:12" ht="27.6" x14ac:dyDescent="0.3">
      <c r="A97" s="109"/>
      <c r="B97" s="4" t="s">
        <v>53</v>
      </c>
      <c r="C97" s="34" t="s">
        <v>8</v>
      </c>
      <c r="D97" s="30">
        <v>1</v>
      </c>
      <c r="E97" s="30">
        <f>E93</f>
        <v>2.5099999999999998</v>
      </c>
      <c r="F97" s="30"/>
      <c r="G97" s="67">
        <f t="shared" si="13"/>
        <v>0</v>
      </c>
      <c r="H97" s="30"/>
      <c r="I97" s="67">
        <f t="shared" si="14"/>
        <v>0</v>
      </c>
      <c r="J97" s="30"/>
      <c r="K97" s="67">
        <f t="shared" si="15"/>
        <v>0</v>
      </c>
      <c r="L97" s="66">
        <f t="shared" si="16"/>
        <v>0</v>
      </c>
    </row>
    <row r="98" spans="1:12" x14ac:dyDescent="0.3">
      <c r="A98" s="110"/>
      <c r="B98" s="18" t="s">
        <v>54</v>
      </c>
      <c r="C98" s="34" t="s">
        <v>9</v>
      </c>
      <c r="D98" s="30">
        <v>0.1</v>
      </c>
      <c r="E98" s="30">
        <f>E93*0.1</f>
        <v>0.251</v>
      </c>
      <c r="F98" s="30"/>
      <c r="G98" s="67">
        <f t="shared" si="13"/>
        <v>0</v>
      </c>
      <c r="H98" s="30"/>
      <c r="I98" s="67">
        <f t="shared" si="14"/>
        <v>0</v>
      </c>
      <c r="J98" s="30"/>
      <c r="K98" s="67">
        <f t="shared" si="15"/>
        <v>0</v>
      </c>
      <c r="L98" s="66">
        <f t="shared" si="16"/>
        <v>0</v>
      </c>
    </row>
    <row r="99" spans="1:12" x14ac:dyDescent="0.3">
      <c r="A99" s="108">
        <v>9</v>
      </c>
      <c r="B99" s="41" t="s">
        <v>72</v>
      </c>
      <c r="C99" s="42" t="s">
        <v>8</v>
      </c>
      <c r="D99" s="50"/>
      <c r="E99" s="45">
        <v>115.28</v>
      </c>
      <c r="F99" s="32"/>
      <c r="G99" s="67">
        <f t="shared" si="13"/>
        <v>0</v>
      </c>
      <c r="H99" s="32"/>
      <c r="I99" s="67">
        <f t="shared" si="14"/>
        <v>0</v>
      </c>
      <c r="J99" s="32"/>
      <c r="K99" s="67">
        <f t="shared" si="15"/>
        <v>0</v>
      </c>
      <c r="L99" s="66">
        <f t="shared" si="16"/>
        <v>0</v>
      </c>
    </row>
    <row r="100" spans="1:12" x14ac:dyDescent="0.3">
      <c r="A100" s="109"/>
      <c r="B100" s="4" t="s">
        <v>37</v>
      </c>
      <c r="C100" s="31" t="s">
        <v>31</v>
      </c>
      <c r="D100" s="11">
        <v>1</v>
      </c>
      <c r="E100" s="11">
        <f>E99*D100</f>
        <v>115.28</v>
      </c>
      <c r="F100" s="32"/>
      <c r="G100" s="67">
        <f t="shared" si="13"/>
        <v>0</v>
      </c>
      <c r="H100" s="11"/>
      <c r="I100" s="67">
        <f t="shared" si="14"/>
        <v>0</v>
      </c>
      <c r="J100" s="11"/>
      <c r="K100" s="67">
        <f t="shared" si="15"/>
        <v>0</v>
      </c>
      <c r="L100" s="66">
        <f t="shared" si="16"/>
        <v>0</v>
      </c>
    </row>
    <row r="101" spans="1:12" x14ac:dyDescent="0.3">
      <c r="A101" s="109"/>
      <c r="B101" s="38" t="s">
        <v>39</v>
      </c>
      <c r="C101" s="7" t="s">
        <v>9</v>
      </c>
      <c r="D101" s="39">
        <v>0.05</v>
      </c>
      <c r="E101" s="22">
        <f>D101*E99</f>
        <v>5.7640000000000002</v>
      </c>
      <c r="F101" s="22"/>
      <c r="G101" s="67">
        <f t="shared" si="13"/>
        <v>0</v>
      </c>
      <c r="H101" s="22"/>
      <c r="I101" s="67">
        <f t="shared" si="14"/>
        <v>0</v>
      </c>
      <c r="J101" s="22"/>
      <c r="K101" s="67">
        <f t="shared" si="15"/>
        <v>0</v>
      </c>
      <c r="L101" s="66">
        <f t="shared" si="16"/>
        <v>0</v>
      </c>
    </row>
    <row r="102" spans="1:12" x14ac:dyDescent="0.3">
      <c r="A102" s="109"/>
      <c r="B102" s="17" t="s">
        <v>73</v>
      </c>
      <c r="C102" s="20" t="s">
        <v>8</v>
      </c>
      <c r="D102" s="31">
        <v>1.05</v>
      </c>
      <c r="E102" s="30">
        <f>E99*D102</f>
        <v>121.04400000000001</v>
      </c>
      <c r="F102" s="30"/>
      <c r="G102" s="67">
        <f t="shared" si="13"/>
        <v>0</v>
      </c>
      <c r="H102" s="30"/>
      <c r="I102" s="67">
        <f t="shared" si="14"/>
        <v>0</v>
      </c>
      <c r="J102" s="30"/>
      <c r="K102" s="67">
        <f t="shared" si="15"/>
        <v>0</v>
      </c>
      <c r="L102" s="66">
        <f t="shared" si="16"/>
        <v>0</v>
      </c>
    </row>
    <row r="103" spans="1:12" x14ac:dyDescent="0.3">
      <c r="A103" s="109"/>
      <c r="B103" s="17" t="s">
        <v>74</v>
      </c>
      <c r="C103" s="20" t="s">
        <v>45</v>
      </c>
      <c r="D103" s="31"/>
      <c r="E103" s="30">
        <v>10</v>
      </c>
      <c r="F103" s="30"/>
      <c r="G103" s="67">
        <f t="shared" si="13"/>
        <v>0</v>
      </c>
      <c r="H103" s="30"/>
      <c r="I103" s="67">
        <f t="shared" si="14"/>
        <v>0</v>
      </c>
      <c r="J103" s="30"/>
      <c r="K103" s="67">
        <f t="shared" si="15"/>
        <v>0</v>
      </c>
      <c r="L103" s="66">
        <f t="shared" si="16"/>
        <v>0</v>
      </c>
    </row>
    <row r="104" spans="1:12" ht="27.6" x14ac:dyDescent="0.3">
      <c r="A104" s="109"/>
      <c r="B104" s="4" t="s">
        <v>53</v>
      </c>
      <c r="C104" s="34" t="s">
        <v>8</v>
      </c>
      <c r="D104" s="30">
        <v>1</v>
      </c>
      <c r="E104" s="30">
        <f>E99</f>
        <v>115.28</v>
      </c>
      <c r="F104" s="30"/>
      <c r="G104" s="67">
        <f t="shared" si="13"/>
        <v>0</v>
      </c>
      <c r="H104" s="30"/>
      <c r="I104" s="67">
        <f t="shared" si="14"/>
        <v>0</v>
      </c>
      <c r="J104" s="30"/>
      <c r="K104" s="67">
        <f t="shared" si="15"/>
        <v>0</v>
      </c>
      <c r="L104" s="66">
        <f t="shared" si="16"/>
        <v>0</v>
      </c>
    </row>
    <row r="105" spans="1:12" x14ac:dyDescent="0.3">
      <c r="A105" s="110"/>
      <c r="B105" s="18" t="s">
        <v>54</v>
      </c>
      <c r="C105" s="34" t="s">
        <v>9</v>
      </c>
      <c r="D105" s="30">
        <v>0.1</v>
      </c>
      <c r="E105" s="30">
        <f>E99*0.1</f>
        <v>11.528</v>
      </c>
      <c r="F105" s="30"/>
      <c r="G105" s="67">
        <f t="shared" si="13"/>
        <v>0</v>
      </c>
      <c r="H105" s="30"/>
      <c r="I105" s="67">
        <f t="shared" si="14"/>
        <v>0</v>
      </c>
      <c r="J105" s="30"/>
      <c r="K105" s="67">
        <f t="shared" si="15"/>
        <v>0</v>
      </c>
      <c r="L105" s="66">
        <f t="shared" si="16"/>
        <v>0</v>
      </c>
    </row>
    <row r="106" spans="1:12" x14ac:dyDescent="0.3">
      <c r="A106" s="28"/>
      <c r="B106" s="57" t="s">
        <v>128</v>
      </c>
      <c r="C106" s="7"/>
      <c r="D106" s="7"/>
      <c r="E106" s="32"/>
      <c r="F106" s="32"/>
      <c r="G106" s="67">
        <f t="shared" si="13"/>
        <v>0</v>
      </c>
      <c r="H106" s="32"/>
      <c r="I106" s="67">
        <f t="shared" si="14"/>
        <v>0</v>
      </c>
      <c r="J106" s="32"/>
      <c r="K106" s="67">
        <f t="shared" si="15"/>
        <v>0</v>
      </c>
      <c r="L106" s="66">
        <f t="shared" si="16"/>
        <v>0</v>
      </c>
    </row>
    <row r="107" spans="1:12" ht="27.6" x14ac:dyDescent="0.3">
      <c r="A107" s="107">
        <v>10</v>
      </c>
      <c r="B107" s="49" t="s">
        <v>60</v>
      </c>
      <c r="C107" s="62" t="s">
        <v>8</v>
      </c>
      <c r="D107" s="62"/>
      <c r="E107" s="48">
        <v>140</v>
      </c>
      <c r="F107" s="11"/>
      <c r="G107" s="67">
        <f t="shared" si="13"/>
        <v>0</v>
      </c>
      <c r="H107" s="11"/>
      <c r="I107" s="67">
        <f t="shared" si="14"/>
        <v>0</v>
      </c>
      <c r="J107" s="11"/>
      <c r="K107" s="67">
        <f t="shared" si="15"/>
        <v>0</v>
      </c>
      <c r="L107" s="66">
        <f t="shared" si="16"/>
        <v>0</v>
      </c>
    </row>
    <row r="108" spans="1:12" x14ac:dyDescent="0.3">
      <c r="A108" s="107"/>
      <c r="B108" s="4" t="s">
        <v>37</v>
      </c>
      <c r="C108" s="31" t="s">
        <v>31</v>
      </c>
      <c r="D108" s="11">
        <v>1</v>
      </c>
      <c r="E108" s="11">
        <f>E107*D108</f>
        <v>140</v>
      </c>
      <c r="F108" s="32"/>
      <c r="G108" s="67">
        <f t="shared" si="13"/>
        <v>0</v>
      </c>
      <c r="H108" s="11"/>
      <c r="I108" s="67">
        <f t="shared" si="14"/>
        <v>0</v>
      </c>
      <c r="J108" s="11"/>
      <c r="K108" s="67"/>
      <c r="L108" s="66">
        <f t="shared" si="16"/>
        <v>0</v>
      </c>
    </row>
    <row r="109" spans="1:12" x14ac:dyDescent="0.3">
      <c r="A109" s="107"/>
      <c r="B109" s="38" t="s">
        <v>39</v>
      </c>
      <c r="C109" s="7" t="s">
        <v>9</v>
      </c>
      <c r="D109" s="40">
        <v>8.0000000000000002E-3</v>
      </c>
      <c r="E109" s="22">
        <f>D109*E107</f>
        <v>1.1200000000000001</v>
      </c>
      <c r="F109" s="22"/>
      <c r="G109" s="67">
        <f t="shared" si="13"/>
        <v>0</v>
      </c>
      <c r="H109" s="22"/>
      <c r="I109" s="67">
        <f t="shared" si="14"/>
        <v>0</v>
      </c>
      <c r="J109" s="22"/>
      <c r="K109" s="67">
        <f t="shared" si="15"/>
        <v>0</v>
      </c>
      <c r="L109" s="66">
        <f t="shared" si="16"/>
        <v>0</v>
      </c>
    </row>
    <row r="110" spans="1:12" x14ac:dyDescent="0.3">
      <c r="A110" s="107"/>
      <c r="B110" s="14" t="s">
        <v>23</v>
      </c>
      <c r="C110" s="10" t="s">
        <v>10</v>
      </c>
      <c r="D110" s="34">
        <v>0.45</v>
      </c>
      <c r="E110" s="30">
        <f>E107*D110</f>
        <v>63</v>
      </c>
      <c r="F110" s="30"/>
      <c r="G110" s="67">
        <f t="shared" si="13"/>
        <v>0</v>
      </c>
      <c r="H110" s="30"/>
      <c r="I110" s="67">
        <f t="shared" si="14"/>
        <v>0</v>
      </c>
      <c r="J110" s="30"/>
      <c r="K110" s="67">
        <f t="shared" si="15"/>
        <v>0</v>
      </c>
      <c r="L110" s="66">
        <f t="shared" si="16"/>
        <v>0</v>
      </c>
    </row>
    <row r="111" spans="1:12" x14ac:dyDescent="0.3">
      <c r="A111" s="107"/>
      <c r="B111" s="14" t="s">
        <v>21</v>
      </c>
      <c r="C111" s="10" t="s">
        <v>8</v>
      </c>
      <c r="D111" s="34">
        <v>8.9999999999999993E-3</v>
      </c>
      <c r="E111" s="16">
        <f>E107*D111</f>
        <v>1.26</v>
      </c>
      <c r="F111" s="30"/>
      <c r="G111" s="67">
        <f t="shared" si="13"/>
        <v>0</v>
      </c>
      <c r="H111" s="30"/>
      <c r="I111" s="67">
        <f t="shared" si="14"/>
        <v>0</v>
      </c>
      <c r="J111" s="30"/>
      <c r="K111" s="67">
        <f t="shared" si="15"/>
        <v>0</v>
      </c>
      <c r="L111" s="66">
        <f t="shared" si="16"/>
        <v>0</v>
      </c>
    </row>
    <row r="112" spans="1:12" x14ac:dyDescent="0.3">
      <c r="A112" s="107"/>
      <c r="B112" s="15" t="s">
        <v>61</v>
      </c>
      <c r="C112" s="10" t="s">
        <v>10</v>
      </c>
      <c r="D112" s="11">
        <v>0.63</v>
      </c>
      <c r="E112" s="30">
        <f>E107*D112</f>
        <v>88.2</v>
      </c>
      <c r="F112" s="30"/>
      <c r="G112" s="67">
        <f t="shared" si="13"/>
        <v>0</v>
      </c>
      <c r="H112" s="30"/>
      <c r="I112" s="67">
        <f t="shared" si="14"/>
        <v>0</v>
      </c>
      <c r="J112" s="30"/>
      <c r="K112" s="67">
        <f t="shared" si="15"/>
        <v>0</v>
      </c>
      <c r="L112" s="66">
        <f t="shared" si="16"/>
        <v>0</v>
      </c>
    </row>
    <row r="113" spans="1:12" x14ac:dyDescent="0.3">
      <c r="A113" s="107"/>
      <c r="B113" s="15" t="s">
        <v>28</v>
      </c>
      <c r="C113" s="10" t="s">
        <v>10</v>
      </c>
      <c r="D113" s="34">
        <v>0.12</v>
      </c>
      <c r="E113" s="30">
        <f>E107*D113</f>
        <v>16.8</v>
      </c>
      <c r="F113" s="30"/>
      <c r="G113" s="67">
        <f t="shared" si="13"/>
        <v>0</v>
      </c>
      <c r="H113" s="30"/>
      <c r="I113" s="67">
        <f t="shared" si="14"/>
        <v>0</v>
      </c>
      <c r="J113" s="30"/>
      <c r="K113" s="67">
        <f t="shared" si="15"/>
        <v>0</v>
      </c>
      <c r="L113" s="66">
        <f t="shared" si="16"/>
        <v>0</v>
      </c>
    </row>
    <row r="114" spans="1:12" x14ac:dyDescent="0.3">
      <c r="A114" s="107"/>
      <c r="B114" s="2" t="s">
        <v>24</v>
      </c>
      <c r="C114" s="10" t="s">
        <v>55</v>
      </c>
      <c r="D114" s="11">
        <v>0.6</v>
      </c>
      <c r="E114" s="30">
        <f>E107*D114</f>
        <v>84</v>
      </c>
      <c r="F114" s="30"/>
      <c r="G114" s="67">
        <f t="shared" si="13"/>
        <v>0</v>
      </c>
      <c r="H114" s="30"/>
      <c r="I114" s="67">
        <f t="shared" si="14"/>
        <v>0</v>
      </c>
      <c r="J114" s="30"/>
      <c r="K114" s="67">
        <f t="shared" si="15"/>
        <v>0</v>
      </c>
      <c r="L114" s="66">
        <f t="shared" si="16"/>
        <v>0</v>
      </c>
    </row>
    <row r="115" spans="1:12" x14ac:dyDescent="0.3">
      <c r="A115" s="107"/>
      <c r="B115" s="21" t="s">
        <v>30</v>
      </c>
      <c r="C115" s="20" t="s">
        <v>45</v>
      </c>
      <c r="D115" s="53"/>
      <c r="E115" s="32">
        <v>9</v>
      </c>
      <c r="F115" s="22"/>
      <c r="G115" s="67">
        <f t="shared" ref="G115:G126" si="17">F115*E115</f>
        <v>0</v>
      </c>
      <c r="H115" s="19"/>
      <c r="I115" s="67">
        <f t="shared" si="14"/>
        <v>0</v>
      </c>
      <c r="J115" s="19"/>
      <c r="K115" s="67">
        <f t="shared" si="15"/>
        <v>0</v>
      </c>
      <c r="L115" s="66">
        <f t="shared" ref="L115:L126" si="18">K115+I115+G115</f>
        <v>0</v>
      </c>
    </row>
    <row r="116" spans="1:12" x14ac:dyDescent="0.3">
      <c r="A116" s="107"/>
      <c r="B116" s="2" t="s">
        <v>22</v>
      </c>
      <c r="C116" s="10" t="s">
        <v>55</v>
      </c>
      <c r="D116" s="34">
        <v>0.26</v>
      </c>
      <c r="E116" s="30">
        <f>E107*D116</f>
        <v>36.4</v>
      </c>
      <c r="F116" s="30"/>
      <c r="G116" s="67">
        <f t="shared" si="17"/>
        <v>0</v>
      </c>
      <c r="H116" s="30"/>
      <c r="I116" s="67">
        <f t="shared" ref="I116:I126" si="19">H116*E116</f>
        <v>0</v>
      </c>
      <c r="J116" s="30"/>
      <c r="K116" s="67">
        <f t="shared" si="15"/>
        <v>0</v>
      </c>
      <c r="L116" s="66">
        <f t="shared" si="18"/>
        <v>0</v>
      </c>
    </row>
    <row r="117" spans="1:12" x14ac:dyDescent="0.3">
      <c r="A117" s="107"/>
      <c r="B117" s="2" t="s">
        <v>29</v>
      </c>
      <c r="C117" s="10" t="s">
        <v>9</v>
      </c>
      <c r="D117" s="34">
        <v>7.0000000000000001E-3</v>
      </c>
      <c r="E117" s="30">
        <f>E107*D117</f>
        <v>0.98</v>
      </c>
      <c r="F117" s="30"/>
      <c r="G117" s="67">
        <f t="shared" si="17"/>
        <v>0</v>
      </c>
      <c r="H117" s="30"/>
      <c r="I117" s="67">
        <f t="shared" si="19"/>
        <v>0</v>
      </c>
      <c r="J117" s="30"/>
      <c r="K117" s="67">
        <f t="shared" si="15"/>
        <v>0</v>
      </c>
      <c r="L117" s="66">
        <f t="shared" si="18"/>
        <v>0</v>
      </c>
    </row>
    <row r="118" spans="1:12" ht="27.6" x14ac:dyDescent="0.3">
      <c r="A118" s="107">
        <v>11</v>
      </c>
      <c r="B118" s="49" t="s">
        <v>62</v>
      </c>
      <c r="C118" s="62" t="s">
        <v>8</v>
      </c>
      <c r="D118" s="62"/>
      <c r="E118" s="48">
        <f>E93+E99</f>
        <v>117.79</v>
      </c>
      <c r="F118" s="11"/>
      <c r="G118" s="67">
        <f t="shared" si="17"/>
        <v>0</v>
      </c>
      <c r="H118" s="11"/>
      <c r="I118" s="67">
        <f t="shared" si="19"/>
        <v>0</v>
      </c>
      <c r="J118" s="11"/>
      <c r="K118" s="67">
        <f t="shared" si="15"/>
        <v>0</v>
      </c>
      <c r="L118" s="66">
        <f t="shared" si="18"/>
        <v>0</v>
      </c>
    </row>
    <row r="119" spans="1:12" x14ac:dyDescent="0.3">
      <c r="A119" s="107"/>
      <c r="B119" s="4" t="s">
        <v>37</v>
      </c>
      <c r="C119" s="31" t="s">
        <v>31</v>
      </c>
      <c r="D119" s="11">
        <v>1</v>
      </c>
      <c r="E119" s="11">
        <f>E118*D119</f>
        <v>117.79</v>
      </c>
      <c r="F119" s="32"/>
      <c r="G119" s="67">
        <f t="shared" si="17"/>
        <v>0</v>
      </c>
      <c r="H119" s="11"/>
      <c r="I119" s="67">
        <f t="shared" si="19"/>
        <v>0</v>
      </c>
      <c r="J119" s="11"/>
      <c r="K119" s="67">
        <f t="shared" si="15"/>
        <v>0</v>
      </c>
      <c r="L119" s="66">
        <f t="shared" si="18"/>
        <v>0</v>
      </c>
    </row>
    <row r="120" spans="1:12" x14ac:dyDescent="0.3">
      <c r="A120" s="107"/>
      <c r="B120" s="38" t="s">
        <v>39</v>
      </c>
      <c r="C120" s="7" t="s">
        <v>9</v>
      </c>
      <c r="D120" s="40">
        <v>0.01</v>
      </c>
      <c r="E120" s="22">
        <f>D120*E118</f>
        <v>1.1779000000000002</v>
      </c>
      <c r="F120" s="22"/>
      <c r="G120" s="67">
        <f t="shared" si="17"/>
        <v>0</v>
      </c>
      <c r="H120" s="22"/>
      <c r="I120" s="67">
        <f t="shared" si="19"/>
        <v>0</v>
      </c>
      <c r="J120" s="22"/>
      <c r="K120" s="67">
        <f t="shared" si="15"/>
        <v>0</v>
      </c>
      <c r="L120" s="66">
        <f t="shared" si="18"/>
        <v>0</v>
      </c>
    </row>
    <row r="121" spans="1:12" x14ac:dyDescent="0.3">
      <c r="A121" s="107"/>
      <c r="B121" s="14" t="s">
        <v>23</v>
      </c>
      <c r="C121" s="10" t="s">
        <v>10</v>
      </c>
      <c r="D121" s="34">
        <v>0.45</v>
      </c>
      <c r="E121" s="30">
        <f>E118*D121</f>
        <v>53.005500000000005</v>
      </c>
      <c r="F121" s="30"/>
      <c r="G121" s="67">
        <f t="shared" si="17"/>
        <v>0</v>
      </c>
      <c r="H121" s="30"/>
      <c r="I121" s="67">
        <f t="shared" si="19"/>
        <v>0</v>
      </c>
      <c r="J121" s="30"/>
      <c r="K121" s="67">
        <f t="shared" si="15"/>
        <v>0</v>
      </c>
      <c r="L121" s="66">
        <f t="shared" si="18"/>
        <v>0</v>
      </c>
    </row>
    <row r="122" spans="1:12" x14ac:dyDescent="0.3">
      <c r="A122" s="107"/>
      <c r="B122" s="14" t="s">
        <v>21</v>
      </c>
      <c r="C122" s="10" t="s">
        <v>8</v>
      </c>
      <c r="D122" s="34">
        <v>8.9999999999999993E-3</v>
      </c>
      <c r="E122" s="16">
        <f>E118*D122</f>
        <v>1.0601099999999999</v>
      </c>
      <c r="F122" s="30"/>
      <c r="G122" s="67">
        <f t="shared" si="17"/>
        <v>0</v>
      </c>
      <c r="H122" s="30"/>
      <c r="I122" s="67">
        <f t="shared" si="19"/>
        <v>0</v>
      </c>
      <c r="J122" s="30"/>
      <c r="K122" s="67">
        <f t="shared" si="15"/>
        <v>0</v>
      </c>
      <c r="L122" s="66">
        <f t="shared" si="18"/>
        <v>0</v>
      </c>
    </row>
    <row r="123" spans="1:12" x14ac:dyDescent="0.3">
      <c r="A123" s="107"/>
      <c r="B123" s="15" t="s">
        <v>61</v>
      </c>
      <c r="C123" s="10" t="s">
        <v>10</v>
      </c>
      <c r="D123" s="11">
        <v>0.63</v>
      </c>
      <c r="E123" s="30">
        <f>E118*D123</f>
        <v>74.207700000000003</v>
      </c>
      <c r="F123" s="30"/>
      <c r="G123" s="67">
        <f t="shared" si="17"/>
        <v>0</v>
      </c>
      <c r="H123" s="30"/>
      <c r="I123" s="67">
        <f t="shared" si="19"/>
        <v>0</v>
      </c>
      <c r="J123" s="30"/>
      <c r="K123" s="67">
        <f t="shared" si="15"/>
        <v>0</v>
      </c>
      <c r="L123" s="66">
        <f t="shared" si="18"/>
        <v>0</v>
      </c>
    </row>
    <row r="124" spans="1:12" x14ac:dyDescent="0.3">
      <c r="A124" s="107"/>
      <c r="B124" s="15" t="s">
        <v>28</v>
      </c>
      <c r="C124" s="10" t="s">
        <v>10</v>
      </c>
      <c r="D124" s="34">
        <v>0.12</v>
      </c>
      <c r="E124" s="30">
        <f>E118*D124</f>
        <v>14.1348</v>
      </c>
      <c r="F124" s="30"/>
      <c r="G124" s="67">
        <f t="shared" si="17"/>
        <v>0</v>
      </c>
      <c r="H124" s="30"/>
      <c r="I124" s="67">
        <f t="shared" si="19"/>
        <v>0</v>
      </c>
      <c r="J124" s="30"/>
      <c r="K124" s="67">
        <f t="shared" ref="K124:K126" si="20">J124*E124</f>
        <v>0</v>
      </c>
      <c r="L124" s="66">
        <f t="shared" si="18"/>
        <v>0</v>
      </c>
    </row>
    <row r="125" spans="1:12" x14ac:dyDescent="0.3">
      <c r="A125" s="107"/>
      <c r="B125" s="2" t="s">
        <v>24</v>
      </c>
      <c r="C125" s="10" t="s">
        <v>55</v>
      </c>
      <c r="D125" s="11">
        <v>0.6</v>
      </c>
      <c r="E125" s="30">
        <f>E118*D125</f>
        <v>70.674000000000007</v>
      </c>
      <c r="F125" s="30"/>
      <c r="G125" s="67">
        <f t="shared" si="17"/>
        <v>0</v>
      </c>
      <c r="H125" s="30"/>
      <c r="I125" s="67">
        <f t="shared" si="19"/>
        <v>0</v>
      </c>
      <c r="J125" s="30"/>
      <c r="K125" s="67">
        <f t="shared" si="20"/>
        <v>0</v>
      </c>
      <c r="L125" s="66">
        <f t="shared" si="18"/>
        <v>0</v>
      </c>
    </row>
    <row r="126" spans="1:12" x14ac:dyDescent="0.3">
      <c r="A126" s="107"/>
      <c r="B126" s="2" t="s">
        <v>29</v>
      </c>
      <c r="C126" s="10" t="s">
        <v>9</v>
      </c>
      <c r="D126" s="34">
        <v>7.0000000000000001E-3</v>
      </c>
      <c r="E126" s="30">
        <f>E118*D126</f>
        <v>0.8245300000000001</v>
      </c>
      <c r="F126" s="30"/>
      <c r="G126" s="67">
        <f t="shared" si="17"/>
        <v>0</v>
      </c>
      <c r="H126" s="30"/>
      <c r="I126" s="67">
        <f t="shared" si="19"/>
        <v>0</v>
      </c>
      <c r="J126" s="30"/>
      <c r="K126" s="67">
        <f t="shared" si="20"/>
        <v>0</v>
      </c>
      <c r="L126" s="66">
        <f t="shared" si="18"/>
        <v>0</v>
      </c>
    </row>
    <row r="127" spans="1:12" x14ac:dyDescent="0.3">
      <c r="A127" s="33"/>
      <c r="B127" s="5" t="s">
        <v>6</v>
      </c>
      <c r="C127" s="5"/>
      <c r="D127" s="5"/>
      <c r="E127" s="33"/>
      <c r="F127" s="33"/>
      <c r="G127" s="59">
        <f>SUM(G84:G126)</f>
        <v>0</v>
      </c>
      <c r="H127" s="59"/>
      <c r="I127" s="59">
        <f>SUM(I84:I126)</f>
        <v>0</v>
      </c>
      <c r="J127" s="59"/>
      <c r="K127" s="59">
        <f>SUM(K84:K126)</f>
        <v>0</v>
      </c>
      <c r="L127" s="60">
        <f>SUM(L84:L126)</f>
        <v>0</v>
      </c>
    </row>
    <row r="128" spans="1:12" x14ac:dyDescent="0.3">
      <c r="A128" s="31"/>
      <c r="B128" s="6" t="s">
        <v>11</v>
      </c>
      <c r="C128" s="24" t="s">
        <v>129</v>
      </c>
      <c r="D128" s="24"/>
      <c r="E128" s="32"/>
      <c r="F128" s="7"/>
      <c r="G128" s="13"/>
      <c r="H128" s="13"/>
      <c r="I128" s="13"/>
      <c r="J128" s="13"/>
      <c r="K128" s="13"/>
      <c r="L128" s="13" t="e">
        <f>G127*C128</f>
        <v>#VALUE!</v>
      </c>
    </row>
    <row r="129" spans="1:12" x14ac:dyDescent="0.3">
      <c r="A129" s="31"/>
      <c r="B129" s="8" t="s">
        <v>6</v>
      </c>
      <c r="C129" s="7"/>
      <c r="D129" s="7"/>
      <c r="E129" s="32"/>
      <c r="F129" s="7"/>
      <c r="G129" s="13"/>
      <c r="H129" s="13"/>
      <c r="I129" s="13"/>
      <c r="J129" s="13"/>
      <c r="K129" s="13"/>
      <c r="L129" s="13" t="e">
        <f>L128+L127</f>
        <v>#VALUE!</v>
      </c>
    </row>
    <row r="130" spans="1:12" x14ac:dyDescent="0.3">
      <c r="A130" s="31"/>
      <c r="B130" s="6" t="s">
        <v>12</v>
      </c>
      <c r="C130" s="24" t="s">
        <v>129</v>
      </c>
      <c r="D130" s="24"/>
      <c r="E130" s="32"/>
      <c r="F130" s="7"/>
      <c r="G130" s="13"/>
      <c r="H130" s="13"/>
      <c r="I130" s="13"/>
      <c r="J130" s="13"/>
      <c r="K130" s="13"/>
      <c r="L130" s="13" t="e">
        <f>L129*C130</f>
        <v>#VALUE!</v>
      </c>
    </row>
    <row r="131" spans="1:12" x14ac:dyDescent="0.3">
      <c r="A131" s="31"/>
      <c r="B131" s="8" t="s">
        <v>6</v>
      </c>
      <c r="C131" s="7"/>
      <c r="D131" s="7"/>
      <c r="E131" s="32"/>
      <c r="F131" s="7"/>
      <c r="G131" s="13"/>
      <c r="H131" s="13"/>
      <c r="I131" s="13"/>
      <c r="J131" s="13"/>
      <c r="K131" s="13"/>
      <c r="L131" s="13" t="e">
        <f>SUM(L129:L130)</f>
        <v>#VALUE!</v>
      </c>
    </row>
    <row r="132" spans="1:12" x14ac:dyDescent="0.3">
      <c r="A132" s="31"/>
      <c r="B132" s="6" t="s">
        <v>13</v>
      </c>
      <c r="C132" s="24" t="s">
        <v>129</v>
      </c>
      <c r="D132" s="24"/>
      <c r="E132" s="32"/>
      <c r="F132" s="7"/>
      <c r="G132" s="13"/>
      <c r="H132" s="13"/>
      <c r="I132" s="13"/>
      <c r="J132" s="13"/>
      <c r="K132" s="13"/>
      <c r="L132" s="13" t="e">
        <f>L131*C132</f>
        <v>#VALUE!</v>
      </c>
    </row>
    <row r="133" spans="1:12" x14ac:dyDescent="0.3">
      <c r="A133" s="31"/>
      <c r="B133" s="8" t="s">
        <v>6</v>
      </c>
      <c r="C133" s="7"/>
      <c r="D133" s="7"/>
      <c r="E133" s="32"/>
      <c r="F133" s="7"/>
      <c r="G133" s="13"/>
      <c r="H133" s="13"/>
      <c r="I133" s="13"/>
      <c r="J133" s="13"/>
      <c r="K133" s="13"/>
      <c r="L133" s="13" t="e">
        <f>SUM(L131:L132)</f>
        <v>#VALUE!</v>
      </c>
    </row>
    <row r="134" spans="1:12" x14ac:dyDescent="0.3">
      <c r="A134" s="31"/>
      <c r="B134" s="6" t="s">
        <v>15</v>
      </c>
      <c r="C134" s="24" t="s">
        <v>129</v>
      </c>
      <c r="D134" s="24"/>
      <c r="E134" s="32"/>
      <c r="F134" s="7"/>
      <c r="G134" s="13"/>
      <c r="H134" s="13"/>
      <c r="I134" s="13"/>
      <c r="J134" s="13"/>
      <c r="K134" s="13"/>
      <c r="L134" s="13" t="e">
        <f>L133*C134</f>
        <v>#VALUE!</v>
      </c>
    </row>
    <row r="135" spans="1:12" x14ac:dyDescent="0.3">
      <c r="A135" s="31"/>
      <c r="B135" s="6" t="s">
        <v>17</v>
      </c>
      <c r="C135" s="24">
        <v>0.02</v>
      </c>
      <c r="D135" s="24"/>
      <c r="E135" s="32"/>
      <c r="F135" s="7"/>
      <c r="G135" s="13"/>
      <c r="H135" s="13"/>
      <c r="I135" s="13"/>
      <c r="J135" s="13"/>
      <c r="K135" s="13"/>
      <c r="L135" s="13">
        <f>I127*C135</f>
        <v>0</v>
      </c>
    </row>
    <row r="136" spans="1:12" x14ac:dyDescent="0.3">
      <c r="A136" s="31"/>
      <c r="B136" s="8" t="s">
        <v>6</v>
      </c>
      <c r="C136" s="7"/>
      <c r="D136" s="7"/>
      <c r="E136" s="32"/>
      <c r="F136" s="7"/>
      <c r="G136" s="13"/>
      <c r="H136" s="13"/>
      <c r="I136" s="13"/>
      <c r="J136" s="13"/>
      <c r="K136" s="13"/>
      <c r="L136" s="13" t="e">
        <f>L135+L134+L133</f>
        <v>#VALUE!</v>
      </c>
    </row>
    <row r="137" spans="1:12" x14ac:dyDescent="0.3">
      <c r="A137" s="31"/>
      <c r="B137" s="3" t="s">
        <v>14</v>
      </c>
      <c r="C137" s="24">
        <v>0.18</v>
      </c>
      <c r="D137" s="24"/>
      <c r="E137" s="32"/>
      <c r="F137" s="7"/>
      <c r="G137" s="13"/>
      <c r="H137" s="13"/>
      <c r="I137" s="13"/>
      <c r="J137" s="13"/>
      <c r="K137" s="13"/>
      <c r="L137" s="13" t="e">
        <f>L136*C137</f>
        <v>#VALUE!</v>
      </c>
    </row>
    <row r="138" spans="1:12" ht="20.100000000000001" customHeight="1" x14ac:dyDescent="0.3">
      <c r="A138" s="31"/>
      <c r="B138" s="65" t="s">
        <v>88</v>
      </c>
      <c r="C138" s="31"/>
      <c r="D138" s="31"/>
      <c r="E138" s="31"/>
      <c r="F138" s="31"/>
      <c r="G138" s="74"/>
      <c r="H138" s="74"/>
      <c r="I138" s="74"/>
      <c r="J138" s="74"/>
      <c r="K138" s="74"/>
      <c r="L138" s="55" t="e">
        <f>L137+L136</f>
        <v>#VALUE!</v>
      </c>
    </row>
    <row r="139" spans="1:12" ht="20.100000000000001" customHeight="1" x14ac:dyDescent="0.3">
      <c r="A139" s="72"/>
      <c r="B139" s="72" t="s">
        <v>91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5" t="e">
        <f>L138+L80</f>
        <v>#VALUE!</v>
      </c>
    </row>
    <row r="141" spans="1:12" x14ac:dyDescent="0.3">
      <c r="L141" s="87"/>
    </row>
    <row r="145" spans="2:9" ht="30" customHeight="1" x14ac:dyDescent="0.3">
      <c r="B145" s="111" t="s">
        <v>96</v>
      </c>
      <c r="C145" s="111"/>
      <c r="D145" s="111"/>
      <c r="E145" s="111"/>
      <c r="F145" s="111"/>
      <c r="G145" s="111"/>
      <c r="H145" s="80"/>
      <c r="I145" s="80"/>
    </row>
  </sheetData>
  <mergeCells count="28">
    <mergeCell ref="B145:G145"/>
    <mergeCell ref="A107:A117"/>
    <mergeCell ref="A118:A126"/>
    <mergeCell ref="A93:A98"/>
    <mergeCell ref="A99:A105"/>
    <mergeCell ref="A28:A33"/>
    <mergeCell ref="A49:A59"/>
    <mergeCell ref="A60:A68"/>
    <mergeCell ref="A21:A27"/>
    <mergeCell ref="C6:C7"/>
    <mergeCell ref="B6:B7"/>
    <mergeCell ref="A6:A7"/>
    <mergeCell ref="A41:A47"/>
    <mergeCell ref="A35:A40"/>
    <mergeCell ref="J6:K6"/>
    <mergeCell ref="A1:K1"/>
    <mergeCell ref="B3:L3"/>
    <mergeCell ref="B2:L2"/>
    <mergeCell ref="G5:I5"/>
    <mergeCell ref="J5:K5"/>
    <mergeCell ref="C4:F4"/>
    <mergeCell ref="A5:F5"/>
    <mergeCell ref="A4:B4"/>
    <mergeCell ref="L6:L7"/>
    <mergeCell ref="F6:G6"/>
    <mergeCell ref="H6:I6"/>
    <mergeCell ref="E6:E7"/>
    <mergeCell ref="D6:D7"/>
  </mergeCells>
  <phoneticPr fontId="10" type="noConversion"/>
  <pageMargins left="0.2" right="0.2" top="0.5" bottom="0.25" header="0.3" footer="0.3"/>
  <pageSetup scale="76" orientation="landscape" r:id="rId1"/>
  <ignoredErrors>
    <ignoredError sqref="L73:L75 L131:L133" formula="1"/>
    <ignoredError sqref="L77:L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2"/>
  <sheetViews>
    <sheetView topLeftCell="A34" zoomScaleNormal="100" workbookViewId="0">
      <selection activeCell="N11" sqref="N11"/>
    </sheetView>
  </sheetViews>
  <sheetFormatPr defaultColWidth="9.33203125" defaultRowHeight="14.4" x14ac:dyDescent="0.3"/>
  <cols>
    <col min="1" max="1" width="4.6640625" customWidth="1"/>
    <col min="2" max="2" width="65.5546875" customWidth="1"/>
    <col min="4" max="4" width="11.6640625" bestFit="1" customWidth="1"/>
    <col min="5" max="5" width="12.109375" style="27" customWidth="1"/>
    <col min="6" max="6" width="8.33203125" style="27" customWidth="1"/>
    <col min="7" max="7" width="12.44140625" style="27" customWidth="1"/>
    <col min="8" max="8" width="8" style="27" customWidth="1"/>
    <col min="9" max="9" width="12.44140625" style="27" customWidth="1"/>
    <col min="10" max="10" width="7.5546875" style="27" customWidth="1"/>
    <col min="11" max="11" width="10.33203125" style="27" customWidth="1"/>
    <col min="12" max="12" width="13.44140625" style="27" customWidth="1"/>
    <col min="13" max="13" width="9.6640625" bestFit="1" customWidth="1"/>
  </cols>
  <sheetData>
    <row r="1" spans="1:15" x14ac:dyDescent="0.3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5" ht="20.100000000000001" customHeight="1" x14ac:dyDescent="0.3">
      <c r="A2" s="1"/>
      <c r="B2" s="91" t="s">
        <v>78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5" ht="20.100000000000001" customHeight="1" x14ac:dyDescent="0.3">
      <c r="A3" s="1"/>
      <c r="B3" s="91" t="s">
        <v>122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5" ht="16.2" x14ac:dyDescent="0.3">
      <c r="A4" s="97" t="s">
        <v>58</v>
      </c>
      <c r="B4" s="97"/>
      <c r="C4" s="95" t="s">
        <v>36</v>
      </c>
      <c r="D4" s="95"/>
      <c r="E4" s="95"/>
      <c r="F4" s="95"/>
      <c r="G4" s="36"/>
      <c r="H4" s="36"/>
      <c r="I4" s="36"/>
      <c r="J4" s="36"/>
      <c r="K4" s="36"/>
      <c r="L4" s="36"/>
    </row>
    <row r="5" spans="1:15" ht="18" customHeight="1" x14ac:dyDescent="0.3">
      <c r="A5" s="96"/>
      <c r="B5" s="96"/>
      <c r="C5" s="96"/>
      <c r="D5" s="96"/>
      <c r="E5" s="96"/>
      <c r="F5" s="96"/>
      <c r="G5" s="92" t="s">
        <v>18</v>
      </c>
      <c r="H5" s="92"/>
      <c r="I5" s="92"/>
      <c r="J5" s="93" t="e">
        <f>L65</f>
        <v>#VALUE!</v>
      </c>
      <c r="K5" s="94"/>
      <c r="L5" s="9" t="s">
        <v>9</v>
      </c>
    </row>
    <row r="6" spans="1:15" ht="30" customHeight="1" x14ac:dyDescent="0.3">
      <c r="A6" s="98" t="s">
        <v>16</v>
      </c>
      <c r="B6" s="98" t="s">
        <v>0</v>
      </c>
      <c r="C6" s="98" t="s">
        <v>1</v>
      </c>
      <c r="D6" s="102" t="s">
        <v>38</v>
      </c>
      <c r="E6" s="102" t="s">
        <v>2</v>
      </c>
      <c r="F6" s="100" t="s">
        <v>3</v>
      </c>
      <c r="G6" s="101"/>
      <c r="H6" s="100" t="s">
        <v>4</v>
      </c>
      <c r="I6" s="101"/>
      <c r="J6" s="88" t="s">
        <v>5</v>
      </c>
      <c r="K6" s="89"/>
      <c r="L6" s="98" t="s">
        <v>6</v>
      </c>
    </row>
    <row r="7" spans="1:15" ht="30" customHeight="1" x14ac:dyDescent="0.3">
      <c r="A7" s="99"/>
      <c r="B7" s="99"/>
      <c r="C7" s="99"/>
      <c r="D7" s="103"/>
      <c r="E7" s="103"/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99"/>
    </row>
    <row r="8" spans="1:15" x14ac:dyDescent="0.3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</row>
    <row r="9" spans="1:15" ht="20.100000000000001" customHeight="1" x14ac:dyDescent="0.3">
      <c r="A9" s="54"/>
      <c r="B9" s="72" t="s">
        <v>95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5" s="27" customFormat="1" ht="20.100000000000001" customHeight="1" x14ac:dyDescent="0.3">
      <c r="A10" s="31"/>
      <c r="B10" s="76" t="s">
        <v>49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5" ht="41.4" x14ac:dyDescent="0.3">
      <c r="A11" s="33">
        <v>1</v>
      </c>
      <c r="B11" s="64" t="s">
        <v>81</v>
      </c>
      <c r="C11" s="20" t="s">
        <v>71</v>
      </c>
      <c r="D11" s="20"/>
      <c r="E11" s="30">
        <v>1</v>
      </c>
      <c r="F11" s="30"/>
      <c r="G11" s="67">
        <f t="shared" ref="G11:G18" si="0">F11*E11</f>
        <v>0</v>
      </c>
      <c r="H11" s="30"/>
      <c r="I11" s="67">
        <f t="shared" ref="I11:I18" si="1">H11*E11</f>
        <v>0</v>
      </c>
      <c r="J11" s="30"/>
      <c r="K11" s="67">
        <f t="shared" ref="K11:K18" si="2">J11*E11</f>
        <v>0</v>
      </c>
      <c r="L11" s="66">
        <f t="shared" ref="L11:L18" si="3">K11+I11+G11</f>
        <v>0</v>
      </c>
    </row>
    <row r="12" spans="1:15" x14ac:dyDescent="0.3">
      <c r="A12" s="33">
        <v>2</v>
      </c>
      <c r="B12" s="64" t="s">
        <v>57</v>
      </c>
      <c r="C12" s="20" t="s">
        <v>45</v>
      </c>
      <c r="D12" s="20"/>
      <c r="E12" s="30">
        <v>6</v>
      </c>
      <c r="F12" s="30"/>
      <c r="G12" s="67">
        <f t="shared" si="0"/>
        <v>0</v>
      </c>
      <c r="H12" s="30"/>
      <c r="I12" s="67">
        <f t="shared" si="1"/>
        <v>0</v>
      </c>
      <c r="J12" s="30"/>
      <c r="K12" s="67">
        <f t="shared" si="2"/>
        <v>0</v>
      </c>
      <c r="L12" s="66">
        <f t="shared" si="3"/>
        <v>0</v>
      </c>
      <c r="O12" t="s">
        <v>65</v>
      </c>
    </row>
    <row r="13" spans="1:15" x14ac:dyDescent="0.3">
      <c r="A13" s="33">
        <v>3</v>
      </c>
      <c r="B13" s="64" t="s">
        <v>79</v>
      </c>
      <c r="C13" s="20" t="s">
        <v>45</v>
      </c>
      <c r="D13" s="20"/>
      <c r="E13" s="30">
        <v>1</v>
      </c>
      <c r="F13" s="30"/>
      <c r="G13" s="67">
        <f t="shared" si="0"/>
        <v>0</v>
      </c>
      <c r="H13" s="30"/>
      <c r="I13" s="67">
        <f t="shared" si="1"/>
        <v>0</v>
      </c>
      <c r="J13" s="30"/>
      <c r="K13" s="67">
        <f t="shared" si="2"/>
        <v>0</v>
      </c>
      <c r="L13" s="66">
        <f t="shared" si="3"/>
        <v>0</v>
      </c>
    </row>
    <row r="14" spans="1:15" ht="27.6" x14ac:dyDescent="0.3">
      <c r="A14" s="33">
        <v>4</v>
      </c>
      <c r="B14" s="64" t="s">
        <v>82</v>
      </c>
      <c r="C14" s="20" t="s">
        <v>8</v>
      </c>
      <c r="D14" s="20"/>
      <c r="E14" s="30">
        <v>72.3</v>
      </c>
      <c r="F14" s="30"/>
      <c r="G14" s="67">
        <f t="shared" si="0"/>
        <v>0</v>
      </c>
      <c r="H14" s="30"/>
      <c r="I14" s="67">
        <f t="shared" si="1"/>
        <v>0</v>
      </c>
      <c r="J14" s="30"/>
      <c r="K14" s="67">
        <f t="shared" si="2"/>
        <v>0</v>
      </c>
      <c r="L14" s="66">
        <f t="shared" si="3"/>
        <v>0</v>
      </c>
    </row>
    <row r="15" spans="1:15" x14ac:dyDescent="0.3">
      <c r="A15" s="33">
        <v>5</v>
      </c>
      <c r="B15" s="64" t="s">
        <v>66</v>
      </c>
      <c r="C15" s="20" t="s">
        <v>8</v>
      </c>
      <c r="D15" s="20"/>
      <c r="E15" s="30">
        <v>2.75</v>
      </c>
      <c r="F15" s="30"/>
      <c r="G15" s="67">
        <f t="shared" si="0"/>
        <v>0</v>
      </c>
      <c r="H15" s="30"/>
      <c r="I15" s="67">
        <f t="shared" si="1"/>
        <v>0</v>
      </c>
      <c r="J15" s="30"/>
      <c r="K15" s="67">
        <f t="shared" si="2"/>
        <v>0</v>
      </c>
      <c r="L15" s="66">
        <f t="shared" si="3"/>
        <v>0</v>
      </c>
    </row>
    <row r="16" spans="1:15" ht="27.6" x14ac:dyDescent="0.3">
      <c r="A16" s="33">
        <v>6</v>
      </c>
      <c r="B16" s="61" t="s">
        <v>52</v>
      </c>
      <c r="C16" s="31" t="s">
        <v>51</v>
      </c>
      <c r="D16" s="31"/>
      <c r="E16" s="30">
        <v>2.4</v>
      </c>
      <c r="F16" s="30"/>
      <c r="G16" s="67"/>
      <c r="H16" s="30"/>
      <c r="I16" s="67">
        <f t="shared" si="1"/>
        <v>0</v>
      </c>
      <c r="J16" s="30"/>
      <c r="K16" s="67">
        <f t="shared" si="2"/>
        <v>0</v>
      </c>
      <c r="L16" s="66">
        <f t="shared" si="3"/>
        <v>0</v>
      </c>
    </row>
    <row r="17" spans="1:12" x14ac:dyDescent="0.3">
      <c r="A17" s="33">
        <v>7</v>
      </c>
      <c r="B17" s="61" t="s">
        <v>75</v>
      </c>
      <c r="C17" s="31" t="s">
        <v>20</v>
      </c>
      <c r="D17" s="31"/>
      <c r="E17" s="30">
        <f>E16*1.8</f>
        <v>4.32</v>
      </c>
      <c r="F17" s="30"/>
      <c r="G17" s="67">
        <f t="shared" si="0"/>
        <v>0</v>
      </c>
      <c r="H17" s="30"/>
      <c r="I17" s="67">
        <f t="shared" si="1"/>
        <v>0</v>
      </c>
      <c r="J17" s="30"/>
      <c r="K17" s="67">
        <f t="shared" si="2"/>
        <v>0</v>
      </c>
      <c r="L17" s="66">
        <f t="shared" si="3"/>
        <v>0</v>
      </c>
    </row>
    <row r="18" spans="1:12" ht="20.100000000000001" customHeight="1" x14ac:dyDescent="0.3">
      <c r="A18" s="33"/>
      <c r="B18" s="78" t="s">
        <v>50</v>
      </c>
      <c r="C18" s="29"/>
      <c r="D18" s="29"/>
      <c r="E18" s="30"/>
      <c r="F18" s="30"/>
      <c r="G18" s="67">
        <f t="shared" si="0"/>
        <v>0</v>
      </c>
      <c r="H18" s="30"/>
      <c r="I18" s="67">
        <f t="shared" si="1"/>
        <v>0</v>
      </c>
      <c r="J18" s="30"/>
      <c r="K18" s="67">
        <f t="shared" si="2"/>
        <v>0</v>
      </c>
      <c r="L18" s="66">
        <f t="shared" si="3"/>
        <v>0</v>
      </c>
    </row>
    <row r="19" spans="1:12" ht="20.100000000000001" customHeight="1" x14ac:dyDescent="0.3">
      <c r="A19" s="28"/>
      <c r="B19" s="57" t="s">
        <v>127</v>
      </c>
      <c r="C19" s="7"/>
      <c r="D19" s="7"/>
      <c r="E19" s="32"/>
      <c r="F19" s="32"/>
      <c r="G19" s="67">
        <f t="shared" ref="G19:G53" si="4">F19*E19</f>
        <v>0</v>
      </c>
      <c r="H19" s="32"/>
      <c r="I19" s="67">
        <f t="shared" ref="I19:I53" si="5">H19*E19</f>
        <v>0</v>
      </c>
      <c r="J19" s="32"/>
      <c r="K19" s="67">
        <f t="shared" ref="K19:K53" si="6">J19*E19</f>
        <v>0</v>
      </c>
      <c r="L19" s="66">
        <f t="shared" ref="L19:L53" si="7">K19+I19+G19</f>
        <v>0</v>
      </c>
    </row>
    <row r="20" spans="1:12" x14ac:dyDescent="0.3">
      <c r="A20" s="108">
        <v>8</v>
      </c>
      <c r="B20" s="41" t="s">
        <v>68</v>
      </c>
      <c r="C20" s="42" t="s">
        <v>8</v>
      </c>
      <c r="D20" s="50"/>
      <c r="E20" s="45">
        <v>2.75</v>
      </c>
      <c r="F20" s="32"/>
      <c r="G20" s="67">
        <f t="shared" si="4"/>
        <v>0</v>
      </c>
      <c r="H20" s="32"/>
      <c r="I20" s="67">
        <f t="shared" si="5"/>
        <v>0</v>
      </c>
      <c r="J20" s="32"/>
      <c r="K20" s="67">
        <f t="shared" si="6"/>
        <v>0</v>
      </c>
      <c r="L20" s="66">
        <f t="shared" si="7"/>
        <v>0</v>
      </c>
    </row>
    <row r="21" spans="1:12" x14ac:dyDescent="0.3">
      <c r="A21" s="109"/>
      <c r="B21" s="4" t="s">
        <v>37</v>
      </c>
      <c r="C21" s="31" t="s">
        <v>31</v>
      </c>
      <c r="D21" s="11">
        <v>1</v>
      </c>
      <c r="E21" s="11">
        <f>E20*D21</f>
        <v>2.75</v>
      </c>
      <c r="F21" s="32"/>
      <c r="G21" s="67">
        <f t="shared" si="4"/>
        <v>0</v>
      </c>
      <c r="H21" s="11"/>
      <c r="I21" s="67"/>
      <c r="J21" s="11"/>
      <c r="K21" s="67">
        <f t="shared" si="6"/>
        <v>0</v>
      </c>
      <c r="L21" s="66">
        <f t="shared" si="7"/>
        <v>0</v>
      </c>
    </row>
    <row r="22" spans="1:12" x14ac:dyDescent="0.3">
      <c r="A22" s="109"/>
      <c r="B22" s="38" t="s">
        <v>39</v>
      </c>
      <c r="C22" s="7" t="s">
        <v>9</v>
      </c>
      <c r="D22" s="39">
        <v>0.05</v>
      </c>
      <c r="E22" s="22">
        <f>D22*E20</f>
        <v>0.13750000000000001</v>
      </c>
      <c r="F22" s="22"/>
      <c r="G22" s="67">
        <f t="shared" si="4"/>
        <v>0</v>
      </c>
      <c r="H22" s="22"/>
      <c r="I22" s="67">
        <f t="shared" si="5"/>
        <v>0</v>
      </c>
      <c r="J22" s="22"/>
      <c r="K22" s="67"/>
      <c r="L22" s="66">
        <f t="shared" si="7"/>
        <v>0</v>
      </c>
    </row>
    <row r="23" spans="1:12" x14ac:dyDescent="0.3">
      <c r="A23" s="109"/>
      <c r="B23" s="17" t="s">
        <v>56</v>
      </c>
      <c r="C23" s="20" t="s">
        <v>8</v>
      </c>
      <c r="D23" s="31">
        <v>1.05</v>
      </c>
      <c r="E23" s="30">
        <f>D23*E20</f>
        <v>2.8875000000000002</v>
      </c>
      <c r="F23" s="30"/>
      <c r="G23" s="67">
        <f t="shared" si="4"/>
        <v>0</v>
      </c>
      <c r="H23" s="30"/>
      <c r="I23" s="67">
        <f t="shared" si="5"/>
        <v>0</v>
      </c>
      <c r="J23" s="30"/>
      <c r="K23" s="67">
        <f t="shared" si="6"/>
        <v>0</v>
      </c>
      <c r="L23" s="66">
        <f t="shared" si="7"/>
        <v>0</v>
      </c>
    </row>
    <row r="24" spans="1:12" ht="27.6" x14ac:dyDescent="0.3">
      <c r="A24" s="109"/>
      <c r="B24" s="4" t="s">
        <v>53</v>
      </c>
      <c r="C24" s="34" t="s">
        <v>8</v>
      </c>
      <c r="D24" s="30">
        <v>1</v>
      </c>
      <c r="E24" s="30">
        <f>E20</f>
        <v>2.75</v>
      </c>
      <c r="F24" s="30"/>
      <c r="G24" s="67">
        <f t="shared" si="4"/>
        <v>0</v>
      </c>
      <c r="H24" s="30"/>
      <c r="I24" s="67">
        <f t="shared" si="5"/>
        <v>0</v>
      </c>
      <c r="J24" s="30"/>
      <c r="K24" s="67">
        <f t="shared" si="6"/>
        <v>0</v>
      </c>
      <c r="L24" s="66">
        <f t="shared" si="7"/>
        <v>0</v>
      </c>
    </row>
    <row r="25" spans="1:12" x14ac:dyDescent="0.3">
      <c r="A25" s="110"/>
      <c r="B25" s="18" t="s">
        <v>54</v>
      </c>
      <c r="C25" s="34" t="s">
        <v>9</v>
      </c>
      <c r="D25" s="30">
        <v>0.1</v>
      </c>
      <c r="E25" s="30">
        <f>E20*0.1</f>
        <v>0.27500000000000002</v>
      </c>
      <c r="F25" s="30"/>
      <c r="G25" s="67">
        <f t="shared" si="4"/>
        <v>0</v>
      </c>
      <c r="H25" s="30"/>
      <c r="I25" s="67">
        <f t="shared" si="5"/>
        <v>0</v>
      </c>
      <c r="J25" s="30"/>
      <c r="K25" s="67">
        <f t="shared" si="6"/>
        <v>0</v>
      </c>
      <c r="L25" s="66">
        <f t="shared" si="7"/>
        <v>0</v>
      </c>
    </row>
    <row r="26" spans="1:12" x14ac:dyDescent="0.3">
      <c r="A26" s="108">
        <v>9</v>
      </c>
      <c r="B26" s="41" t="s">
        <v>72</v>
      </c>
      <c r="C26" s="42" t="s">
        <v>8</v>
      </c>
      <c r="D26" s="50"/>
      <c r="E26" s="45">
        <v>72.3</v>
      </c>
      <c r="F26" s="32"/>
      <c r="G26" s="67">
        <f t="shared" si="4"/>
        <v>0</v>
      </c>
      <c r="H26" s="32"/>
      <c r="I26" s="67">
        <f t="shared" si="5"/>
        <v>0</v>
      </c>
      <c r="J26" s="32"/>
      <c r="K26" s="67">
        <f t="shared" si="6"/>
        <v>0</v>
      </c>
      <c r="L26" s="66">
        <f t="shared" si="7"/>
        <v>0</v>
      </c>
    </row>
    <row r="27" spans="1:12" x14ac:dyDescent="0.3">
      <c r="A27" s="109"/>
      <c r="B27" s="4" t="s">
        <v>37</v>
      </c>
      <c r="C27" s="31" t="s">
        <v>31</v>
      </c>
      <c r="D27" s="11">
        <v>1</v>
      </c>
      <c r="E27" s="11">
        <f>E26*D27</f>
        <v>72.3</v>
      </c>
      <c r="F27" s="32"/>
      <c r="G27" s="67">
        <f t="shared" si="4"/>
        <v>0</v>
      </c>
      <c r="H27" s="11"/>
      <c r="I27" s="67"/>
      <c r="J27" s="11"/>
      <c r="K27" s="67">
        <f t="shared" si="6"/>
        <v>0</v>
      </c>
      <c r="L27" s="66">
        <f t="shared" si="7"/>
        <v>0</v>
      </c>
    </row>
    <row r="28" spans="1:12" x14ac:dyDescent="0.3">
      <c r="A28" s="109"/>
      <c r="B28" s="38" t="s">
        <v>39</v>
      </c>
      <c r="C28" s="7" t="s">
        <v>9</v>
      </c>
      <c r="D28" s="39">
        <v>0.05</v>
      </c>
      <c r="E28" s="22">
        <f>D28*E26</f>
        <v>3.6150000000000002</v>
      </c>
      <c r="F28" s="22"/>
      <c r="G28" s="67">
        <f t="shared" si="4"/>
        <v>0</v>
      </c>
      <c r="H28" s="22"/>
      <c r="I28" s="67">
        <f t="shared" si="5"/>
        <v>0</v>
      </c>
      <c r="J28" s="22"/>
      <c r="K28" s="67">
        <f t="shared" si="6"/>
        <v>0</v>
      </c>
      <c r="L28" s="66">
        <f t="shared" si="7"/>
        <v>0</v>
      </c>
    </row>
    <row r="29" spans="1:12" x14ac:dyDescent="0.3">
      <c r="A29" s="109"/>
      <c r="B29" s="17" t="s">
        <v>73</v>
      </c>
      <c r="C29" s="20" t="s">
        <v>8</v>
      </c>
      <c r="D29" s="31">
        <v>1.05</v>
      </c>
      <c r="E29" s="30">
        <f>E26*D29</f>
        <v>75.915000000000006</v>
      </c>
      <c r="F29" s="30"/>
      <c r="G29" s="67">
        <f t="shared" si="4"/>
        <v>0</v>
      </c>
      <c r="H29" s="30"/>
      <c r="I29" s="67">
        <f t="shared" si="5"/>
        <v>0</v>
      </c>
      <c r="J29" s="30"/>
      <c r="K29" s="67">
        <f t="shared" si="6"/>
        <v>0</v>
      </c>
      <c r="L29" s="66"/>
    </row>
    <row r="30" spans="1:12" x14ac:dyDescent="0.3">
      <c r="A30" s="109"/>
      <c r="B30" s="17" t="s">
        <v>74</v>
      </c>
      <c r="C30" s="20" t="s">
        <v>45</v>
      </c>
      <c r="D30" s="31"/>
      <c r="E30" s="30">
        <v>10</v>
      </c>
      <c r="F30" s="30"/>
      <c r="G30" s="67">
        <f t="shared" si="4"/>
        <v>0</v>
      </c>
      <c r="H30" s="30"/>
      <c r="I30" s="67">
        <f t="shared" si="5"/>
        <v>0</v>
      </c>
      <c r="J30" s="30"/>
      <c r="K30" s="67">
        <f t="shared" si="6"/>
        <v>0</v>
      </c>
      <c r="L30" s="66"/>
    </row>
    <row r="31" spans="1:12" ht="27.6" x14ac:dyDescent="0.3">
      <c r="A31" s="109"/>
      <c r="B31" s="4" t="s">
        <v>53</v>
      </c>
      <c r="C31" s="34" t="s">
        <v>8</v>
      </c>
      <c r="D31" s="30">
        <v>1</v>
      </c>
      <c r="E31" s="30">
        <f>E26</f>
        <v>72.3</v>
      </c>
      <c r="F31" s="30"/>
      <c r="G31" s="67">
        <f t="shared" si="4"/>
        <v>0</v>
      </c>
      <c r="H31" s="30"/>
      <c r="I31" s="67">
        <f t="shared" si="5"/>
        <v>0</v>
      </c>
      <c r="J31" s="30"/>
      <c r="K31" s="67">
        <f t="shared" si="6"/>
        <v>0</v>
      </c>
      <c r="L31" s="66"/>
    </row>
    <row r="32" spans="1:12" x14ac:dyDescent="0.3">
      <c r="A32" s="110"/>
      <c r="B32" s="18" t="s">
        <v>54</v>
      </c>
      <c r="C32" s="34" t="s">
        <v>9</v>
      </c>
      <c r="D32" s="30">
        <v>0.1</v>
      </c>
      <c r="E32" s="30">
        <f>E26*0.1</f>
        <v>7.23</v>
      </c>
      <c r="F32" s="30"/>
      <c r="G32" s="67">
        <f t="shared" si="4"/>
        <v>0</v>
      </c>
      <c r="H32" s="30"/>
      <c r="I32" s="67">
        <f t="shared" si="5"/>
        <v>0</v>
      </c>
      <c r="J32" s="30"/>
      <c r="K32" s="67">
        <f t="shared" si="6"/>
        <v>0</v>
      </c>
      <c r="L32" s="66">
        <f t="shared" si="7"/>
        <v>0</v>
      </c>
    </row>
    <row r="33" spans="1:12" ht="20.100000000000001" customHeight="1" x14ac:dyDescent="0.3">
      <c r="A33" s="28"/>
      <c r="B33" s="57" t="s">
        <v>128</v>
      </c>
      <c r="C33" s="7"/>
      <c r="D33" s="7"/>
      <c r="E33" s="32"/>
      <c r="F33" s="32"/>
      <c r="G33" s="67">
        <f t="shared" si="4"/>
        <v>0</v>
      </c>
      <c r="H33" s="32"/>
      <c r="I33" s="67">
        <f t="shared" si="5"/>
        <v>0</v>
      </c>
      <c r="J33" s="32"/>
      <c r="K33" s="67">
        <f t="shared" si="6"/>
        <v>0</v>
      </c>
      <c r="L33" s="66">
        <f t="shared" si="7"/>
        <v>0</v>
      </c>
    </row>
    <row r="34" spans="1:12" ht="27.6" x14ac:dyDescent="0.3">
      <c r="A34" s="107">
        <v>10</v>
      </c>
      <c r="B34" s="49" t="s">
        <v>60</v>
      </c>
      <c r="C34" s="62" t="s">
        <v>8</v>
      </c>
      <c r="D34" s="62"/>
      <c r="E34" s="48">
        <v>103</v>
      </c>
      <c r="F34" s="11"/>
      <c r="G34" s="67">
        <f t="shared" si="4"/>
        <v>0</v>
      </c>
      <c r="H34" s="11"/>
      <c r="I34" s="67">
        <f t="shared" si="5"/>
        <v>0</v>
      </c>
      <c r="J34" s="11"/>
      <c r="K34" s="67">
        <f t="shared" si="6"/>
        <v>0</v>
      </c>
      <c r="L34" s="66">
        <f t="shared" si="7"/>
        <v>0</v>
      </c>
    </row>
    <row r="35" spans="1:12" x14ac:dyDescent="0.3">
      <c r="A35" s="107"/>
      <c r="B35" s="4" t="s">
        <v>37</v>
      </c>
      <c r="C35" s="31" t="s">
        <v>31</v>
      </c>
      <c r="D35" s="11">
        <v>1</v>
      </c>
      <c r="E35" s="11">
        <f>E34*D35</f>
        <v>103</v>
      </c>
      <c r="F35" s="32"/>
      <c r="G35" s="67">
        <f t="shared" si="4"/>
        <v>0</v>
      </c>
      <c r="H35" s="11"/>
      <c r="I35" s="67">
        <f t="shared" si="5"/>
        <v>0</v>
      </c>
      <c r="J35" s="11"/>
      <c r="K35" s="67">
        <f t="shared" si="6"/>
        <v>0</v>
      </c>
      <c r="L35" s="66">
        <f t="shared" si="7"/>
        <v>0</v>
      </c>
    </row>
    <row r="36" spans="1:12" x14ac:dyDescent="0.3">
      <c r="A36" s="107"/>
      <c r="B36" s="38" t="s">
        <v>39</v>
      </c>
      <c r="C36" s="7" t="s">
        <v>9</v>
      </c>
      <c r="D36" s="40">
        <v>8.0000000000000002E-3</v>
      </c>
      <c r="E36" s="22">
        <f>D36*E34</f>
        <v>0.82400000000000007</v>
      </c>
      <c r="F36" s="22"/>
      <c r="G36" s="67">
        <f t="shared" si="4"/>
        <v>0</v>
      </c>
      <c r="H36" s="22"/>
      <c r="I36" s="67">
        <f t="shared" si="5"/>
        <v>0</v>
      </c>
      <c r="J36" s="22"/>
      <c r="K36" s="67">
        <f t="shared" si="6"/>
        <v>0</v>
      </c>
      <c r="L36" s="66">
        <f t="shared" si="7"/>
        <v>0</v>
      </c>
    </row>
    <row r="37" spans="1:12" x14ac:dyDescent="0.3">
      <c r="A37" s="107"/>
      <c r="B37" s="14" t="s">
        <v>23</v>
      </c>
      <c r="C37" s="10" t="s">
        <v>10</v>
      </c>
      <c r="D37" s="34">
        <v>0.45</v>
      </c>
      <c r="E37" s="30">
        <f>E34*D37</f>
        <v>46.35</v>
      </c>
      <c r="F37" s="30"/>
      <c r="G37" s="67">
        <f t="shared" si="4"/>
        <v>0</v>
      </c>
      <c r="H37" s="30"/>
      <c r="I37" s="67">
        <f t="shared" si="5"/>
        <v>0</v>
      </c>
      <c r="J37" s="30"/>
      <c r="K37" s="67">
        <f t="shared" si="6"/>
        <v>0</v>
      </c>
      <c r="L37" s="66">
        <f t="shared" si="7"/>
        <v>0</v>
      </c>
    </row>
    <row r="38" spans="1:12" x14ac:dyDescent="0.3">
      <c r="A38" s="107"/>
      <c r="B38" s="14" t="s">
        <v>21</v>
      </c>
      <c r="C38" s="10" t="s">
        <v>8</v>
      </c>
      <c r="D38" s="34">
        <v>8.9999999999999993E-3</v>
      </c>
      <c r="E38" s="16">
        <f>E34*D38</f>
        <v>0.92699999999999994</v>
      </c>
      <c r="F38" s="30"/>
      <c r="G38" s="67">
        <f t="shared" si="4"/>
        <v>0</v>
      </c>
      <c r="H38" s="30"/>
      <c r="I38" s="67">
        <f t="shared" si="5"/>
        <v>0</v>
      </c>
      <c r="J38" s="30"/>
      <c r="K38" s="67">
        <f t="shared" si="6"/>
        <v>0</v>
      </c>
      <c r="L38" s="66">
        <f t="shared" si="7"/>
        <v>0</v>
      </c>
    </row>
    <row r="39" spans="1:12" x14ac:dyDescent="0.3">
      <c r="A39" s="107"/>
      <c r="B39" s="15" t="s">
        <v>61</v>
      </c>
      <c r="C39" s="10" t="s">
        <v>10</v>
      </c>
      <c r="D39" s="11">
        <v>0.63</v>
      </c>
      <c r="E39" s="30">
        <f>E34*D39</f>
        <v>64.89</v>
      </c>
      <c r="F39" s="30"/>
      <c r="G39" s="67">
        <f t="shared" si="4"/>
        <v>0</v>
      </c>
      <c r="H39" s="30"/>
      <c r="I39" s="67">
        <f t="shared" si="5"/>
        <v>0</v>
      </c>
      <c r="J39" s="30"/>
      <c r="K39" s="67">
        <f t="shared" si="6"/>
        <v>0</v>
      </c>
      <c r="L39" s="66">
        <f t="shared" si="7"/>
        <v>0</v>
      </c>
    </row>
    <row r="40" spans="1:12" x14ac:dyDescent="0.3">
      <c r="A40" s="107"/>
      <c r="B40" s="15" t="s">
        <v>28</v>
      </c>
      <c r="C40" s="10" t="s">
        <v>10</v>
      </c>
      <c r="D40" s="34">
        <v>0.12</v>
      </c>
      <c r="E40" s="30">
        <f>E34*D40</f>
        <v>12.36</v>
      </c>
      <c r="F40" s="30"/>
      <c r="G40" s="67">
        <f t="shared" si="4"/>
        <v>0</v>
      </c>
      <c r="H40" s="30"/>
      <c r="I40" s="67">
        <f t="shared" si="5"/>
        <v>0</v>
      </c>
      <c r="J40" s="30"/>
      <c r="K40" s="67">
        <f t="shared" si="6"/>
        <v>0</v>
      </c>
      <c r="L40" s="66">
        <f t="shared" si="7"/>
        <v>0</v>
      </c>
    </row>
    <row r="41" spans="1:12" x14ac:dyDescent="0.3">
      <c r="A41" s="107"/>
      <c r="B41" s="2" t="s">
        <v>24</v>
      </c>
      <c r="C41" s="10" t="s">
        <v>55</v>
      </c>
      <c r="D41" s="11">
        <v>0.6</v>
      </c>
      <c r="E41" s="30">
        <f>E34*D41</f>
        <v>61.8</v>
      </c>
      <c r="F41" s="30"/>
      <c r="G41" s="67">
        <f t="shared" si="4"/>
        <v>0</v>
      </c>
      <c r="H41" s="30"/>
      <c r="I41" s="67">
        <f t="shared" si="5"/>
        <v>0</v>
      </c>
      <c r="J41" s="30"/>
      <c r="K41" s="67">
        <f t="shared" si="6"/>
        <v>0</v>
      </c>
      <c r="L41" s="66">
        <f t="shared" si="7"/>
        <v>0</v>
      </c>
    </row>
    <row r="42" spans="1:12" x14ac:dyDescent="0.3">
      <c r="A42" s="107"/>
      <c r="B42" s="21" t="s">
        <v>30</v>
      </c>
      <c r="C42" s="20" t="s">
        <v>45</v>
      </c>
      <c r="D42" s="53"/>
      <c r="E42" s="32">
        <v>9</v>
      </c>
      <c r="F42" s="22"/>
      <c r="G42" s="67">
        <f t="shared" si="4"/>
        <v>0</v>
      </c>
      <c r="H42" s="19"/>
      <c r="I42" s="67">
        <f t="shared" si="5"/>
        <v>0</v>
      </c>
      <c r="J42" s="19"/>
      <c r="K42" s="67">
        <f t="shared" si="6"/>
        <v>0</v>
      </c>
      <c r="L42" s="66">
        <f t="shared" si="7"/>
        <v>0</v>
      </c>
    </row>
    <row r="43" spans="1:12" x14ac:dyDescent="0.3">
      <c r="A43" s="107"/>
      <c r="B43" s="2" t="s">
        <v>22</v>
      </c>
      <c r="C43" s="10" t="s">
        <v>55</v>
      </c>
      <c r="D43" s="34">
        <v>0.26</v>
      </c>
      <c r="E43" s="30">
        <f>E34*D43</f>
        <v>26.78</v>
      </c>
      <c r="F43" s="30"/>
      <c r="G43" s="67">
        <f t="shared" si="4"/>
        <v>0</v>
      </c>
      <c r="H43" s="30"/>
      <c r="I43" s="67">
        <f t="shared" si="5"/>
        <v>0</v>
      </c>
      <c r="J43" s="30"/>
      <c r="K43" s="67">
        <f t="shared" si="6"/>
        <v>0</v>
      </c>
      <c r="L43" s="66">
        <f t="shared" si="7"/>
        <v>0</v>
      </c>
    </row>
    <row r="44" spans="1:12" x14ac:dyDescent="0.3">
      <c r="A44" s="107"/>
      <c r="B44" s="2" t="s">
        <v>29</v>
      </c>
      <c r="C44" s="10" t="s">
        <v>9</v>
      </c>
      <c r="D44" s="34">
        <v>7.0000000000000001E-3</v>
      </c>
      <c r="E44" s="30">
        <f>E34*D44</f>
        <v>0.72099999999999997</v>
      </c>
      <c r="F44" s="30"/>
      <c r="G44" s="67">
        <f t="shared" si="4"/>
        <v>0</v>
      </c>
      <c r="H44" s="30"/>
      <c r="I44" s="67">
        <f t="shared" si="5"/>
        <v>0</v>
      </c>
      <c r="J44" s="30"/>
      <c r="K44" s="67">
        <f t="shared" si="6"/>
        <v>0</v>
      </c>
      <c r="L44" s="66">
        <f t="shared" si="7"/>
        <v>0</v>
      </c>
    </row>
    <row r="45" spans="1:12" ht="27.6" x14ac:dyDescent="0.3">
      <c r="A45" s="107">
        <v>11</v>
      </c>
      <c r="B45" s="49" t="s">
        <v>62</v>
      </c>
      <c r="C45" s="62" t="s">
        <v>8</v>
      </c>
      <c r="D45" s="62"/>
      <c r="E45" s="48">
        <f>E26+E20</f>
        <v>75.05</v>
      </c>
      <c r="F45" s="11"/>
      <c r="G45" s="67">
        <f t="shared" si="4"/>
        <v>0</v>
      </c>
      <c r="H45" s="11"/>
      <c r="I45" s="67">
        <f t="shared" si="5"/>
        <v>0</v>
      </c>
      <c r="J45" s="11"/>
      <c r="K45" s="67">
        <f t="shared" si="6"/>
        <v>0</v>
      </c>
      <c r="L45" s="66">
        <f t="shared" si="7"/>
        <v>0</v>
      </c>
    </row>
    <row r="46" spans="1:12" x14ac:dyDescent="0.3">
      <c r="A46" s="107"/>
      <c r="B46" s="4" t="s">
        <v>37</v>
      </c>
      <c r="C46" s="31" t="s">
        <v>31</v>
      </c>
      <c r="D46" s="11">
        <v>1</v>
      </c>
      <c r="E46" s="11">
        <f>E45*D46</f>
        <v>75.05</v>
      </c>
      <c r="F46" s="32"/>
      <c r="G46" s="67">
        <f t="shared" si="4"/>
        <v>0</v>
      </c>
      <c r="H46" s="11"/>
      <c r="I46" s="67"/>
      <c r="J46" s="11"/>
      <c r="K46" s="67">
        <f t="shared" si="6"/>
        <v>0</v>
      </c>
      <c r="L46" s="66">
        <f t="shared" si="7"/>
        <v>0</v>
      </c>
    </row>
    <row r="47" spans="1:12" x14ac:dyDescent="0.3">
      <c r="A47" s="107"/>
      <c r="B47" s="38" t="s">
        <v>39</v>
      </c>
      <c r="C47" s="7" t="s">
        <v>9</v>
      </c>
      <c r="D47" s="40">
        <v>0.01</v>
      </c>
      <c r="E47" s="22">
        <f>D47*E45</f>
        <v>0.75049999999999994</v>
      </c>
      <c r="F47" s="22"/>
      <c r="G47" s="67">
        <f t="shared" si="4"/>
        <v>0</v>
      </c>
      <c r="H47" s="22"/>
      <c r="I47" s="67">
        <f t="shared" si="5"/>
        <v>0</v>
      </c>
      <c r="J47" s="22"/>
      <c r="K47" s="67">
        <f t="shared" si="6"/>
        <v>0</v>
      </c>
      <c r="L47" s="66">
        <f t="shared" si="7"/>
        <v>0</v>
      </c>
    </row>
    <row r="48" spans="1:12" x14ac:dyDescent="0.3">
      <c r="A48" s="107"/>
      <c r="B48" s="14" t="s">
        <v>23</v>
      </c>
      <c r="C48" s="10" t="s">
        <v>10</v>
      </c>
      <c r="D48" s="34">
        <v>0.45</v>
      </c>
      <c r="E48" s="30">
        <f>E45*D48</f>
        <v>33.772500000000001</v>
      </c>
      <c r="F48" s="30"/>
      <c r="G48" s="67">
        <f t="shared" si="4"/>
        <v>0</v>
      </c>
      <c r="H48" s="30"/>
      <c r="I48" s="67">
        <f t="shared" si="5"/>
        <v>0</v>
      </c>
      <c r="J48" s="30"/>
      <c r="K48" s="67">
        <f t="shared" si="6"/>
        <v>0</v>
      </c>
      <c r="L48" s="66">
        <f t="shared" si="7"/>
        <v>0</v>
      </c>
    </row>
    <row r="49" spans="1:12" x14ac:dyDescent="0.3">
      <c r="A49" s="107"/>
      <c r="B49" s="14" t="s">
        <v>21</v>
      </c>
      <c r="C49" s="10" t="s">
        <v>8</v>
      </c>
      <c r="D49" s="34">
        <v>8.9999999999999993E-3</v>
      </c>
      <c r="E49" s="16">
        <f>E45*D49</f>
        <v>0.67544999999999988</v>
      </c>
      <c r="F49" s="30"/>
      <c r="G49" s="67">
        <f t="shared" si="4"/>
        <v>0</v>
      </c>
      <c r="H49" s="30"/>
      <c r="I49" s="67">
        <f t="shared" si="5"/>
        <v>0</v>
      </c>
      <c r="J49" s="30"/>
      <c r="K49" s="67">
        <f t="shared" si="6"/>
        <v>0</v>
      </c>
      <c r="L49" s="66">
        <f t="shared" si="7"/>
        <v>0</v>
      </c>
    </row>
    <row r="50" spans="1:12" x14ac:dyDescent="0.3">
      <c r="A50" s="107"/>
      <c r="B50" s="15" t="s">
        <v>61</v>
      </c>
      <c r="C50" s="10" t="s">
        <v>10</v>
      </c>
      <c r="D50" s="11">
        <v>0.63</v>
      </c>
      <c r="E50" s="30">
        <f>E45*D50</f>
        <v>47.281500000000001</v>
      </c>
      <c r="F50" s="30"/>
      <c r="G50" s="67">
        <f t="shared" si="4"/>
        <v>0</v>
      </c>
      <c r="H50" s="30"/>
      <c r="I50" s="67">
        <f t="shared" si="5"/>
        <v>0</v>
      </c>
      <c r="J50" s="30"/>
      <c r="K50" s="67">
        <f t="shared" si="6"/>
        <v>0</v>
      </c>
      <c r="L50" s="66">
        <f t="shared" si="7"/>
        <v>0</v>
      </c>
    </row>
    <row r="51" spans="1:12" x14ac:dyDescent="0.3">
      <c r="A51" s="107"/>
      <c r="B51" s="15" t="s">
        <v>28</v>
      </c>
      <c r="C51" s="10" t="s">
        <v>10</v>
      </c>
      <c r="D51" s="34">
        <v>0.12</v>
      </c>
      <c r="E51" s="30">
        <f>E45*D51</f>
        <v>9.0059999999999985</v>
      </c>
      <c r="F51" s="30"/>
      <c r="G51" s="67">
        <f t="shared" si="4"/>
        <v>0</v>
      </c>
      <c r="H51" s="30"/>
      <c r="I51" s="67">
        <f t="shared" si="5"/>
        <v>0</v>
      </c>
      <c r="J51" s="30"/>
      <c r="K51" s="67">
        <f t="shared" si="6"/>
        <v>0</v>
      </c>
      <c r="L51" s="66">
        <f t="shared" si="7"/>
        <v>0</v>
      </c>
    </row>
    <row r="52" spans="1:12" x14ac:dyDescent="0.3">
      <c r="A52" s="107"/>
      <c r="B52" s="2" t="s">
        <v>24</v>
      </c>
      <c r="C52" s="10" t="s">
        <v>55</v>
      </c>
      <c r="D52" s="11">
        <v>0.6</v>
      </c>
      <c r="E52" s="30">
        <f>E45*D52</f>
        <v>45.029999999999994</v>
      </c>
      <c r="F52" s="30"/>
      <c r="G52" s="67">
        <f t="shared" si="4"/>
        <v>0</v>
      </c>
      <c r="H52" s="30"/>
      <c r="I52" s="67">
        <f t="shared" si="5"/>
        <v>0</v>
      </c>
      <c r="J52" s="30"/>
      <c r="K52" s="67">
        <f t="shared" si="6"/>
        <v>0</v>
      </c>
      <c r="L52" s="66">
        <f t="shared" si="7"/>
        <v>0</v>
      </c>
    </row>
    <row r="53" spans="1:12" x14ac:dyDescent="0.3">
      <c r="A53" s="107"/>
      <c r="B53" s="2" t="s">
        <v>29</v>
      </c>
      <c r="C53" s="10" t="s">
        <v>9</v>
      </c>
      <c r="D53" s="34">
        <v>7.0000000000000001E-3</v>
      </c>
      <c r="E53" s="30">
        <f>E45*D53</f>
        <v>0.52534999999999998</v>
      </c>
      <c r="F53" s="30"/>
      <c r="G53" s="67">
        <f t="shared" si="4"/>
        <v>0</v>
      </c>
      <c r="H53" s="30"/>
      <c r="I53" s="67">
        <f t="shared" si="5"/>
        <v>0</v>
      </c>
      <c r="J53" s="30"/>
      <c r="K53" s="67">
        <f t="shared" si="6"/>
        <v>0</v>
      </c>
      <c r="L53" s="66">
        <f t="shared" si="7"/>
        <v>0</v>
      </c>
    </row>
    <row r="54" spans="1:12" x14ac:dyDescent="0.3">
      <c r="A54" s="33"/>
      <c r="B54" s="5" t="s">
        <v>6</v>
      </c>
      <c r="C54" s="5"/>
      <c r="D54" s="5"/>
      <c r="E54" s="33"/>
      <c r="F54" s="33"/>
      <c r="G54" s="59">
        <f>SUM(G11:G53)</f>
        <v>0</v>
      </c>
      <c r="H54" s="59"/>
      <c r="I54" s="59">
        <f>SUM(I11:I53)</f>
        <v>0</v>
      </c>
      <c r="J54" s="59"/>
      <c r="K54" s="59">
        <f>SUM(K11:K53)</f>
        <v>0</v>
      </c>
      <c r="L54" s="60">
        <f>SUM(L11:L53)</f>
        <v>0</v>
      </c>
    </row>
    <row r="55" spans="1:12" x14ac:dyDescent="0.3">
      <c r="A55" s="31"/>
      <c r="B55" s="6" t="s">
        <v>11</v>
      </c>
      <c r="C55" s="24" t="s">
        <v>129</v>
      </c>
      <c r="D55" s="24"/>
      <c r="E55" s="32"/>
      <c r="F55" s="7"/>
      <c r="G55" s="13"/>
      <c r="H55" s="13"/>
      <c r="I55" s="13"/>
      <c r="J55" s="13"/>
      <c r="K55" s="13"/>
      <c r="L55" s="13" t="e">
        <f>G54*C55</f>
        <v>#VALUE!</v>
      </c>
    </row>
    <row r="56" spans="1:12" x14ac:dyDescent="0.3">
      <c r="A56" s="31"/>
      <c r="B56" s="8" t="s">
        <v>6</v>
      </c>
      <c r="C56" s="7"/>
      <c r="D56" s="7"/>
      <c r="E56" s="32"/>
      <c r="F56" s="7"/>
      <c r="G56" s="13"/>
      <c r="H56" s="13"/>
      <c r="I56" s="13"/>
      <c r="J56" s="13"/>
      <c r="K56" s="13"/>
      <c r="L56" s="13" t="e">
        <f>L55+L54</f>
        <v>#VALUE!</v>
      </c>
    </row>
    <row r="57" spans="1:12" x14ac:dyDescent="0.3">
      <c r="A57" s="31"/>
      <c r="B57" s="6" t="s">
        <v>12</v>
      </c>
      <c r="C57" s="24" t="s">
        <v>129</v>
      </c>
      <c r="D57" s="24"/>
      <c r="E57" s="32"/>
      <c r="F57" s="7"/>
      <c r="G57" s="13"/>
      <c r="H57" s="13"/>
      <c r="I57" s="13"/>
      <c r="J57" s="13"/>
      <c r="K57" s="13"/>
      <c r="L57" s="13" t="e">
        <f>L56*C57</f>
        <v>#VALUE!</v>
      </c>
    </row>
    <row r="58" spans="1:12" x14ac:dyDescent="0.3">
      <c r="A58" s="31"/>
      <c r="B58" s="8" t="s">
        <v>6</v>
      </c>
      <c r="C58" s="7"/>
      <c r="D58" s="7"/>
      <c r="E58" s="32"/>
      <c r="F58" s="7"/>
      <c r="G58" s="13"/>
      <c r="H58" s="13"/>
      <c r="I58" s="13"/>
      <c r="J58" s="13"/>
      <c r="K58" s="13"/>
      <c r="L58" s="13" t="e">
        <f>SUM(L56:L57)</f>
        <v>#VALUE!</v>
      </c>
    </row>
    <row r="59" spans="1:12" x14ac:dyDescent="0.3">
      <c r="A59" s="31"/>
      <c r="B59" s="6" t="s">
        <v>13</v>
      </c>
      <c r="C59" s="24" t="s">
        <v>129</v>
      </c>
      <c r="D59" s="24"/>
      <c r="E59" s="32"/>
      <c r="F59" s="7"/>
      <c r="G59" s="13"/>
      <c r="H59" s="13"/>
      <c r="I59" s="13"/>
      <c r="J59" s="13"/>
      <c r="K59" s="13"/>
      <c r="L59" s="13" t="e">
        <f>L58*C59</f>
        <v>#VALUE!</v>
      </c>
    </row>
    <row r="60" spans="1:12" x14ac:dyDescent="0.3">
      <c r="A60" s="31"/>
      <c r="B60" s="8" t="s">
        <v>6</v>
      </c>
      <c r="C60" s="7"/>
      <c r="D60" s="7"/>
      <c r="E60" s="32"/>
      <c r="F60" s="7"/>
      <c r="G60" s="13"/>
      <c r="H60" s="13"/>
      <c r="I60" s="13"/>
      <c r="J60" s="13"/>
      <c r="K60" s="13"/>
      <c r="L60" s="13" t="e">
        <f>SUM(L58:L59)</f>
        <v>#VALUE!</v>
      </c>
    </row>
    <row r="61" spans="1:12" x14ac:dyDescent="0.3">
      <c r="A61" s="31"/>
      <c r="B61" s="6" t="s">
        <v>15</v>
      </c>
      <c r="C61" s="24" t="s">
        <v>129</v>
      </c>
      <c r="D61" s="24"/>
      <c r="E61" s="32"/>
      <c r="F61" s="7"/>
      <c r="G61" s="13"/>
      <c r="H61" s="13"/>
      <c r="I61" s="13"/>
      <c r="J61" s="13"/>
      <c r="K61" s="13"/>
      <c r="L61" s="13" t="e">
        <f>L60*C61</f>
        <v>#VALUE!</v>
      </c>
    </row>
    <row r="62" spans="1:12" x14ac:dyDescent="0.3">
      <c r="A62" s="31"/>
      <c r="B62" s="6" t="s">
        <v>17</v>
      </c>
      <c r="C62" s="24">
        <v>0.02</v>
      </c>
      <c r="D62" s="24"/>
      <c r="E62" s="32"/>
      <c r="F62" s="7"/>
      <c r="G62" s="13"/>
      <c r="H62" s="13"/>
      <c r="I62" s="13"/>
      <c r="J62" s="13"/>
      <c r="K62" s="13"/>
      <c r="L62" s="13">
        <f>I54*C62</f>
        <v>0</v>
      </c>
    </row>
    <row r="63" spans="1:12" x14ac:dyDescent="0.3">
      <c r="A63" s="31"/>
      <c r="B63" s="8" t="s">
        <v>6</v>
      </c>
      <c r="C63" s="7"/>
      <c r="D63" s="7"/>
      <c r="E63" s="32"/>
      <c r="F63" s="7"/>
      <c r="G63" s="13"/>
      <c r="H63" s="13"/>
      <c r="I63" s="13"/>
      <c r="J63" s="13"/>
      <c r="K63" s="13"/>
      <c r="L63" s="13" t="e">
        <f>L62+L61+L60</f>
        <v>#VALUE!</v>
      </c>
    </row>
    <row r="64" spans="1:12" x14ac:dyDescent="0.3">
      <c r="A64" s="31"/>
      <c r="B64" s="3" t="s">
        <v>14</v>
      </c>
      <c r="C64" s="24">
        <v>0.18</v>
      </c>
      <c r="D64" s="24"/>
      <c r="E64" s="32"/>
      <c r="F64" s="7"/>
      <c r="G64" s="13"/>
      <c r="H64" s="13"/>
      <c r="I64" s="13"/>
      <c r="J64" s="13"/>
      <c r="K64" s="13"/>
      <c r="L64" s="13" t="e">
        <f>L63*C64</f>
        <v>#VALUE!</v>
      </c>
    </row>
    <row r="65" spans="1:12" s="27" customFormat="1" ht="20.100000000000001" customHeight="1" x14ac:dyDescent="0.3">
      <c r="A65" s="31"/>
      <c r="B65" s="77" t="s">
        <v>94</v>
      </c>
      <c r="C65" s="31"/>
      <c r="D65" s="31"/>
      <c r="E65" s="31"/>
      <c r="F65" s="31"/>
      <c r="G65" s="74"/>
      <c r="H65" s="74"/>
      <c r="I65" s="74"/>
      <c r="J65" s="74"/>
      <c r="K65" s="74"/>
      <c r="L65" s="79" t="e">
        <f>L64+L63</f>
        <v>#VALUE!</v>
      </c>
    </row>
    <row r="72" spans="1:12" ht="30" customHeight="1" x14ac:dyDescent="0.3">
      <c r="B72" s="111" t="s">
        <v>96</v>
      </c>
      <c r="C72" s="111"/>
      <c r="D72" s="111"/>
      <c r="E72" s="111"/>
      <c r="F72" s="111"/>
      <c r="G72" s="111"/>
    </row>
  </sheetData>
  <mergeCells count="22">
    <mergeCell ref="A20:A25"/>
    <mergeCell ref="A26:A32"/>
    <mergeCell ref="A34:A44"/>
    <mergeCell ref="A45:A53"/>
    <mergeCell ref="B72:G72"/>
    <mergeCell ref="L6:L7"/>
    <mergeCell ref="A6:A7"/>
    <mergeCell ref="B6:B7"/>
    <mergeCell ref="C6:C7"/>
    <mergeCell ref="D6:D7"/>
    <mergeCell ref="E6:E7"/>
    <mergeCell ref="F6:G6"/>
    <mergeCell ref="H6:I6"/>
    <mergeCell ref="J6:K6"/>
    <mergeCell ref="A5:F5"/>
    <mergeCell ref="G5:I5"/>
    <mergeCell ref="J5:K5"/>
    <mergeCell ref="A1:K1"/>
    <mergeCell ref="B2:L2"/>
    <mergeCell ref="B3:L3"/>
    <mergeCell ref="A4:B4"/>
    <mergeCell ref="C4:F4"/>
  </mergeCells>
  <pageMargins left="0.7" right="0.7" top="0.75" bottom="0.75" header="0.3" footer="0.3"/>
  <ignoredErrors>
    <ignoredError sqref="L58:L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9"/>
  <sheetViews>
    <sheetView tabSelected="1" topLeftCell="A211" zoomScaleNormal="100" workbookViewId="0">
      <selection activeCell="J233" sqref="J233"/>
    </sheetView>
  </sheetViews>
  <sheetFormatPr defaultColWidth="9.33203125" defaultRowHeight="14.4" x14ac:dyDescent="0.3"/>
  <cols>
    <col min="1" max="1" width="4.6640625" customWidth="1"/>
    <col min="2" max="2" width="65.5546875" customWidth="1"/>
    <col min="4" max="4" width="11.6640625" bestFit="1" customWidth="1"/>
    <col min="5" max="5" width="12.33203125" style="27" customWidth="1"/>
    <col min="6" max="6" width="8.33203125" style="27" customWidth="1"/>
    <col min="7" max="7" width="12.44140625" style="27" customWidth="1"/>
    <col min="8" max="8" width="8" style="27" customWidth="1"/>
    <col min="9" max="9" width="12.44140625" style="27" customWidth="1"/>
    <col min="10" max="10" width="7.5546875" style="27" customWidth="1"/>
    <col min="11" max="11" width="10.33203125" style="27" customWidth="1"/>
    <col min="12" max="12" width="13.44140625" style="27" customWidth="1"/>
    <col min="13" max="13" width="9.6640625" bestFit="1" customWidth="1"/>
  </cols>
  <sheetData>
    <row r="1" spans="1:12" x14ac:dyDescent="0.3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ht="20.100000000000001" customHeight="1" x14ac:dyDescent="0.3">
      <c r="A2" s="1"/>
      <c r="B2" s="91" t="s">
        <v>78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0.100000000000001" customHeight="1" x14ac:dyDescent="0.3">
      <c r="A3" s="1"/>
      <c r="B3" s="91" t="s">
        <v>97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6.2" x14ac:dyDescent="0.3">
      <c r="A4" s="97" t="s">
        <v>58</v>
      </c>
      <c r="B4" s="97"/>
      <c r="C4" s="95" t="s">
        <v>36</v>
      </c>
      <c r="D4" s="95"/>
      <c r="E4" s="95"/>
      <c r="F4" s="95"/>
      <c r="G4" s="36"/>
      <c r="H4" s="36"/>
      <c r="I4" s="36"/>
      <c r="J4" s="36"/>
      <c r="K4" s="36"/>
      <c r="L4" s="36"/>
    </row>
    <row r="5" spans="1:12" ht="18" customHeight="1" x14ac:dyDescent="0.3">
      <c r="A5" s="96"/>
      <c r="B5" s="96"/>
      <c r="C5" s="96"/>
      <c r="D5" s="96"/>
      <c r="E5" s="96"/>
      <c r="F5" s="96"/>
      <c r="G5" s="92" t="s">
        <v>18</v>
      </c>
      <c r="H5" s="92"/>
      <c r="I5" s="92"/>
      <c r="J5" s="93" t="e">
        <f>L160</f>
        <v>#VALUE!</v>
      </c>
      <c r="K5" s="94"/>
      <c r="L5" s="9" t="s">
        <v>9</v>
      </c>
    </row>
    <row r="6" spans="1:12" ht="30" customHeight="1" x14ac:dyDescent="0.3">
      <c r="A6" s="98" t="s">
        <v>16</v>
      </c>
      <c r="B6" s="98" t="s">
        <v>0</v>
      </c>
      <c r="C6" s="98" t="s">
        <v>1</v>
      </c>
      <c r="D6" s="102" t="s">
        <v>38</v>
      </c>
      <c r="E6" s="102" t="s">
        <v>2</v>
      </c>
      <c r="F6" s="100" t="s">
        <v>3</v>
      </c>
      <c r="G6" s="101"/>
      <c r="H6" s="100" t="s">
        <v>4</v>
      </c>
      <c r="I6" s="101"/>
      <c r="J6" s="88" t="s">
        <v>5</v>
      </c>
      <c r="K6" s="89"/>
      <c r="L6" s="98" t="s">
        <v>6</v>
      </c>
    </row>
    <row r="7" spans="1:12" ht="30" customHeight="1" x14ac:dyDescent="0.3">
      <c r="A7" s="99"/>
      <c r="B7" s="99"/>
      <c r="C7" s="99"/>
      <c r="D7" s="103"/>
      <c r="E7" s="103"/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99"/>
    </row>
    <row r="8" spans="1:12" x14ac:dyDescent="0.3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</row>
    <row r="9" spans="1:12" ht="20.100000000000001" customHeight="1" x14ac:dyDescent="0.3">
      <c r="A9" s="54"/>
      <c r="B9" s="72" t="s">
        <v>98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28.8" x14ac:dyDescent="0.3">
      <c r="A10" s="33">
        <v>1</v>
      </c>
      <c r="B10" s="82" t="s">
        <v>100</v>
      </c>
      <c r="C10" s="52" t="s">
        <v>101</v>
      </c>
      <c r="D10" s="52"/>
      <c r="E10" s="52">
        <f>3.5*2.15</f>
        <v>7.5249999999999995</v>
      </c>
      <c r="F10" s="31"/>
      <c r="G10" s="67">
        <f>F10*E10</f>
        <v>0</v>
      </c>
      <c r="H10" s="31"/>
      <c r="I10" s="67">
        <f>H10*E10</f>
        <v>0</v>
      </c>
      <c r="J10" s="31"/>
      <c r="K10" s="67">
        <f>J10*E10</f>
        <v>0</v>
      </c>
      <c r="L10" s="67">
        <f>K10+I10+G10</f>
        <v>0</v>
      </c>
    </row>
    <row r="11" spans="1:12" ht="20.100000000000001" customHeight="1" x14ac:dyDescent="0.3">
      <c r="A11" s="33">
        <v>2</v>
      </c>
      <c r="B11" s="81" t="s">
        <v>102</v>
      </c>
      <c r="C11" s="52" t="s">
        <v>101</v>
      </c>
      <c r="D11" s="52"/>
      <c r="E11" s="52">
        <v>4.7</v>
      </c>
      <c r="F11" s="31"/>
      <c r="G11" s="67">
        <f t="shared" ref="G11:G87" si="0">F11*E11</f>
        <v>0</v>
      </c>
      <c r="H11" s="31"/>
      <c r="I11" s="67">
        <f t="shared" ref="I11:I87" si="1">H11*E11</f>
        <v>0</v>
      </c>
      <c r="J11" s="31"/>
      <c r="K11" s="67">
        <f t="shared" ref="K11:K87" si="2">J11*E11</f>
        <v>0</v>
      </c>
      <c r="L11" s="67">
        <f t="shared" ref="L11:L87" si="3">K11+I11+G11</f>
        <v>0</v>
      </c>
    </row>
    <row r="12" spans="1:12" ht="20.100000000000001" customHeight="1" x14ac:dyDescent="0.3">
      <c r="A12" s="104">
        <v>3</v>
      </c>
      <c r="B12" s="47" t="s">
        <v>83</v>
      </c>
      <c r="C12" s="42" t="s">
        <v>8</v>
      </c>
      <c r="D12" s="42"/>
      <c r="E12" s="48">
        <v>9.1</v>
      </c>
      <c r="F12" s="30"/>
      <c r="G12" s="67">
        <f t="shared" si="0"/>
        <v>0</v>
      </c>
      <c r="H12" s="30"/>
      <c r="I12" s="67">
        <f t="shared" si="1"/>
        <v>0</v>
      </c>
      <c r="J12" s="30"/>
      <c r="K12" s="67">
        <f t="shared" si="2"/>
        <v>0</v>
      </c>
      <c r="L12" s="67">
        <f t="shared" si="3"/>
        <v>0</v>
      </c>
    </row>
    <row r="13" spans="1:12" ht="20.100000000000001" customHeight="1" x14ac:dyDescent="0.3">
      <c r="A13" s="105"/>
      <c r="B13" s="4" t="s">
        <v>37</v>
      </c>
      <c r="C13" s="31" t="s">
        <v>31</v>
      </c>
      <c r="D13" s="11">
        <v>1</v>
      </c>
      <c r="E13" s="11">
        <f>E12*D13</f>
        <v>9.1</v>
      </c>
      <c r="F13" s="32"/>
      <c r="G13" s="67">
        <f t="shared" si="0"/>
        <v>0</v>
      </c>
      <c r="H13" s="30"/>
      <c r="I13" s="67">
        <f t="shared" si="1"/>
        <v>0</v>
      </c>
      <c r="J13" s="30"/>
      <c r="K13" s="67">
        <f t="shared" si="2"/>
        <v>0</v>
      </c>
      <c r="L13" s="67">
        <f t="shared" si="3"/>
        <v>0</v>
      </c>
    </row>
    <row r="14" spans="1:12" ht="20.100000000000001" customHeight="1" x14ac:dyDescent="0.3">
      <c r="A14" s="105"/>
      <c r="B14" s="38" t="s">
        <v>39</v>
      </c>
      <c r="C14" s="7" t="s">
        <v>9</v>
      </c>
      <c r="D14" s="40">
        <v>5.5E-2</v>
      </c>
      <c r="E14" s="22">
        <f>E12*D14</f>
        <v>0.50049999999999994</v>
      </c>
      <c r="F14" s="22"/>
      <c r="G14" s="67">
        <f t="shared" si="0"/>
        <v>0</v>
      </c>
      <c r="H14" s="22"/>
      <c r="I14" s="67">
        <f t="shared" si="1"/>
        <v>0</v>
      </c>
      <c r="J14" s="22"/>
      <c r="K14" s="67">
        <f t="shared" si="2"/>
        <v>0</v>
      </c>
      <c r="L14" s="67">
        <f t="shared" si="3"/>
        <v>0</v>
      </c>
    </row>
    <row r="15" spans="1:12" ht="20.100000000000001" customHeight="1" x14ac:dyDescent="0.3">
      <c r="A15" s="105"/>
      <c r="B15" s="17" t="s">
        <v>40</v>
      </c>
      <c r="C15" s="20" t="s">
        <v>8</v>
      </c>
      <c r="D15" s="20">
        <v>2.1</v>
      </c>
      <c r="E15" s="30">
        <f>E12*D15</f>
        <v>19.11</v>
      </c>
      <c r="F15" s="30"/>
      <c r="G15" s="67">
        <f t="shared" si="0"/>
        <v>0</v>
      </c>
      <c r="H15" s="30"/>
      <c r="I15" s="67">
        <f t="shared" si="1"/>
        <v>0</v>
      </c>
      <c r="J15" s="30"/>
      <c r="K15" s="67">
        <f t="shared" si="2"/>
        <v>0</v>
      </c>
      <c r="L15" s="67">
        <f t="shared" si="3"/>
        <v>0</v>
      </c>
    </row>
    <row r="16" spans="1:12" ht="41.4" x14ac:dyDescent="0.3">
      <c r="A16" s="105"/>
      <c r="B16" s="4" t="s">
        <v>48</v>
      </c>
      <c r="C16" s="34" t="s">
        <v>8</v>
      </c>
      <c r="D16" s="11">
        <v>1</v>
      </c>
      <c r="E16" s="30">
        <f>E12*D16</f>
        <v>9.1</v>
      </c>
      <c r="F16" s="30"/>
      <c r="G16" s="67">
        <f t="shared" si="0"/>
        <v>0</v>
      </c>
      <c r="H16" s="30"/>
      <c r="I16" s="67">
        <f t="shared" si="1"/>
        <v>0</v>
      </c>
      <c r="J16" s="30"/>
      <c r="K16" s="67">
        <f t="shared" si="2"/>
        <v>0</v>
      </c>
      <c r="L16" s="67">
        <f t="shared" si="3"/>
        <v>0</v>
      </c>
    </row>
    <row r="17" spans="1:12" ht="20.100000000000001" customHeight="1" x14ac:dyDescent="0.3">
      <c r="A17" s="105"/>
      <c r="B17" s="18" t="s">
        <v>27</v>
      </c>
      <c r="C17" s="34" t="s">
        <v>8</v>
      </c>
      <c r="D17" s="11">
        <v>1.05</v>
      </c>
      <c r="E17" s="30">
        <f>E12*D17</f>
        <v>9.5549999999999997</v>
      </c>
      <c r="F17" s="30"/>
      <c r="G17" s="67">
        <f t="shared" si="0"/>
        <v>0</v>
      </c>
      <c r="H17" s="30"/>
      <c r="I17" s="67">
        <f t="shared" si="1"/>
        <v>0</v>
      </c>
      <c r="J17" s="30"/>
      <c r="K17" s="67">
        <f t="shared" si="2"/>
        <v>0</v>
      </c>
      <c r="L17" s="67">
        <f t="shared" si="3"/>
        <v>0</v>
      </c>
    </row>
    <row r="18" spans="1:12" ht="20.100000000000001" customHeight="1" x14ac:dyDescent="0.3">
      <c r="A18" s="106"/>
      <c r="B18" s="18" t="s">
        <v>19</v>
      </c>
      <c r="C18" s="34" t="s">
        <v>9</v>
      </c>
      <c r="D18" s="34">
        <v>0.1</v>
      </c>
      <c r="E18" s="30">
        <f>E12*D18</f>
        <v>0.91</v>
      </c>
      <c r="F18" s="30"/>
      <c r="G18" s="67">
        <f t="shared" si="0"/>
        <v>0</v>
      </c>
      <c r="H18" s="30"/>
      <c r="I18" s="67">
        <f t="shared" si="1"/>
        <v>0</v>
      </c>
      <c r="J18" s="30"/>
      <c r="K18" s="67">
        <f t="shared" si="2"/>
        <v>0</v>
      </c>
      <c r="L18" s="67">
        <f t="shared" si="3"/>
        <v>0</v>
      </c>
    </row>
    <row r="19" spans="1:12" x14ac:dyDescent="0.3">
      <c r="A19" s="104">
        <v>4</v>
      </c>
      <c r="B19" s="47" t="s">
        <v>124</v>
      </c>
      <c r="C19" s="42" t="s">
        <v>8</v>
      </c>
      <c r="D19" s="42"/>
      <c r="E19" s="48">
        <v>3</v>
      </c>
      <c r="F19" s="30"/>
      <c r="G19" s="67">
        <f t="shared" si="0"/>
        <v>0</v>
      </c>
      <c r="H19" s="30"/>
      <c r="I19" s="67">
        <f t="shared" si="1"/>
        <v>0</v>
      </c>
      <c r="J19" s="30"/>
      <c r="K19" s="67">
        <f t="shared" si="2"/>
        <v>0</v>
      </c>
      <c r="L19" s="67">
        <f t="shared" si="3"/>
        <v>0</v>
      </c>
    </row>
    <row r="20" spans="1:12" ht="20.100000000000001" customHeight="1" x14ac:dyDescent="0.3">
      <c r="A20" s="105"/>
      <c r="B20" s="4" t="s">
        <v>37</v>
      </c>
      <c r="C20" s="31" t="s">
        <v>31</v>
      </c>
      <c r="D20" s="11">
        <v>1</v>
      </c>
      <c r="E20" s="11">
        <f>E19*D20</f>
        <v>3</v>
      </c>
      <c r="F20" s="32"/>
      <c r="G20" s="67">
        <f t="shared" si="0"/>
        <v>0</v>
      </c>
      <c r="H20" s="30"/>
      <c r="I20" s="67">
        <f t="shared" si="1"/>
        <v>0</v>
      </c>
      <c r="J20" s="22"/>
      <c r="K20" s="67">
        <f t="shared" si="2"/>
        <v>0</v>
      </c>
      <c r="L20" s="67">
        <f t="shared" si="3"/>
        <v>0</v>
      </c>
    </row>
    <row r="21" spans="1:12" ht="20.100000000000001" customHeight="1" x14ac:dyDescent="0.3">
      <c r="A21" s="105"/>
      <c r="B21" s="38" t="s">
        <v>39</v>
      </c>
      <c r="C21" s="7" t="s">
        <v>9</v>
      </c>
      <c r="D21" s="40">
        <v>0.13</v>
      </c>
      <c r="E21" s="22">
        <f>E19*D21</f>
        <v>0.39</v>
      </c>
      <c r="F21" s="22"/>
      <c r="G21" s="67">
        <f t="shared" si="0"/>
        <v>0</v>
      </c>
      <c r="H21" s="22"/>
      <c r="I21" s="67">
        <f t="shared" si="1"/>
        <v>0</v>
      </c>
      <c r="J21" s="22"/>
      <c r="K21" s="67">
        <f t="shared" si="2"/>
        <v>0</v>
      </c>
      <c r="L21" s="67">
        <f t="shared" si="3"/>
        <v>0</v>
      </c>
    </row>
    <row r="22" spans="1:12" x14ac:dyDescent="0.3">
      <c r="A22" s="105"/>
      <c r="B22" s="38" t="s">
        <v>125</v>
      </c>
      <c r="C22" s="31" t="s">
        <v>31</v>
      </c>
      <c r="D22" s="40" t="s">
        <v>47</v>
      </c>
      <c r="E22" s="22">
        <f>1.5*2.15*2</f>
        <v>6.4499999999999993</v>
      </c>
      <c r="F22" s="22"/>
      <c r="G22" s="67">
        <f t="shared" si="0"/>
        <v>0</v>
      </c>
      <c r="H22" s="22"/>
      <c r="I22" s="67">
        <f t="shared" si="1"/>
        <v>0</v>
      </c>
      <c r="J22" s="22"/>
      <c r="K22" s="67">
        <f t="shared" si="2"/>
        <v>0</v>
      </c>
      <c r="L22" s="67">
        <f t="shared" si="3"/>
        <v>0</v>
      </c>
    </row>
    <row r="23" spans="1:12" ht="20.100000000000001" customHeight="1" x14ac:dyDescent="0.3">
      <c r="A23" s="105"/>
      <c r="B23" s="21" t="s">
        <v>46</v>
      </c>
      <c r="C23" s="20" t="s">
        <v>59</v>
      </c>
      <c r="D23" s="46"/>
      <c r="E23" s="32">
        <v>1</v>
      </c>
      <c r="F23" s="32"/>
      <c r="G23" s="67">
        <f t="shared" si="0"/>
        <v>0</v>
      </c>
      <c r="H23" s="19"/>
      <c r="I23" s="67">
        <f t="shared" si="1"/>
        <v>0</v>
      </c>
      <c r="J23" s="19"/>
      <c r="K23" s="67">
        <f t="shared" si="2"/>
        <v>0</v>
      </c>
      <c r="L23" s="67">
        <f t="shared" si="3"/>
        <v>0</v>
      </c>
    </row>
    <row r="24" spans="1:12" ht="20.100000000000001" customHeight="1" x14ac:dyDescent="0.3">
      <c r="A24" s="106"/>
      <c r="B24" s="21" t="s">
        <v>19</v>
      </c>
      <c r="C24" s="20" t="s">
        <v>9</v>
      </c>
      <c r="D24" s="70">
        <v>0.02</v>
      </c>
      <c r="E24" s="22">
        <f>E19*D24</f>
        <v>0.06</v>
      </c>
      <c r="F24" s="22"/>
      <c r="G24" s="67">
        <f t="shared" si="0"/>
        <v>0</v>
      </c>
      <c r="H24" s="22"/>
      <c r="I24" s="67">
        <f t="shared" si="1"/>
        <v>0</v>
      </c>
      <c r="J24" s="22"/>
      <c r="K24" s="67">
        <f t="shared" si="2"/>
        <v>0</v>
      </c>
      <c r="L24" s="67">
        <f t="shared" si="3"/>
        <v>0</v>
      </c>
    </row>
    <row r="25" spans="1:12" ht="45" customHeight="1" x14ac:dyDescent="0.3">
      <c r="A25" s="112">
        <v>5</v>
      </c>
      <c r="B25" s="44" t="s">
        <v>103</v>
      </c>
      <c r="C25" s="42" t="s">
        <v>8</v>
      </c>
      <c r="D25" s="42"/>
      <c r="E25" s="45">
        <v>6</v>
      </c>
      <c r="F25" s="58"/>
      <c r="G25" s="67">
        <f t="shared" si="0"/>
        <v>0</v>
      </c>
      <c r="H25" s="32"/>
      <c r="I25" s="67">
        <f t="shared" si="1"/>
        <v>0</v>
      </c>
      <c r="J25" s="32"/>
      <c r="K25" s="67">
        <f t="shared" si="2"/>
        <v>0</v>
      </c>
      <c r="L25" s="67">
        <f t="shared" si="3"/>
        <v>0</v>
      </c>
    </row>
    <row r="26" spans="1:12" ht="20.100000000000001" customHeight="1" x14ac:dyDescent="0.3">
      <c r="A26" s="113"/>
      <c r="B26" s="4" t="s">
        <v>37</v>
      </c>
      <c r="C26" s="31" t="s">
        <v>31</v>
      </c>
      <c r="D26" s="11">
        <v>1</v>
      </c>
      <c r="E26" s="11">
        <f>E25*D26</f>
        <v>6</v>
      </c>
      <c r="F26" s="32"/>
      <c r="G26" s="67">
        <f t="shared" si="0"/>
        <v>0</v>
      </c>
      <c r="H26" s="32"/>
      <c r="I26" s="67"/>
      <c r="J26" s="30"/>
      <c r="K26" s="67">
        <f t="shared" si="2"/>
        <v>0</v>
      </c>
      <c r="L26" s="67">
        <f t="shared" si="3"/>
        <v>0</v>
      </c>
    </row>
    <row r="27" spans="1:12" ht="20.100000000000001" customHeight="1" x14ac:dyDescent="0.3">
      <c r="A27" s="113"/>
      <c r="B27" s="38" t="s">
        <v>39</v>
      </c>
      <c r="C27" s="7" t="s">
        <v>9</v>
      </c>
      <c r="D27" s="39">
        <v>7.4999999999999997E-3</v>
      </c>
      <c r="E27" s="22">
        <f>D27*E25</f>
        <v>4.4999999999999998E-2</v>
      </c>
      <c r="F27" s="22"/>
      <c r="G27" s="67">
        <f t="shared" si="0"/>
        <v>0</v>
      </c>
      <c r="H27" s="22"/>
      <c r="I27" s="67">
        <f t="shared" si="1"/>
        <v>0</v>
      </c>
      <c r="J27" s="22"/>
      <c r="K27" s="67">
        <f t="shared" si="2"/>
        <v>0</v>
      </c>
      <c r="L27" s="67">
        <f t="shared" si="3"/>
        <v>0</v>
      </c>
    </row>
    <row r="28" spans="1:12" ht="20.100000000000001" customHeight="1" x14ac:dyDescent="0.3">
      <c r="A28" s="114"/>
      <c r="B28" s="23" t="s">
        <v>64</v>
      </c>
      <c r="C28" s="20" t="s">
        <v>8</v>
      </c>
      <c r="D28" s="32">
        <v>1.02</v>
      </c>
      <c r="E28" s="32">
        <f>E25*D28</f>
        <v>6.12</v>
      </c>
      <c r="F28" s="32"/>
      <c r="G28" s="67">
        <f t="shared" si="0"/>
        <v>0</v>
      </c>
      <c r="H28" s="32"/>
      <c r="I28" s="67">
        <f t="shared" si="1"/>
        <v>0</v>
      </c>
      <c r="J28" s="32"/>
      <c r="K28" s="67">
        <f t="shared" si="2"/>
        <v>0</v>
      </c>
      <c r="L28" s="67">
        <f t="shared" si="3"/>
        <v>0</v>
      </c>
    </row>
    <row r="29" spans="1:12" ht="20.100000000000001" customHeight="1" x14ac:dyDescent="0.3">
      <c r="A29" s="114"/>
      <c r="B29" s="35" t="s">
        <v>32</v>
      </c>
      <c r="C29" s="34" t="s">
        <v>55</v>
      </c>
      <c r="D29" s="11">
        <v>2</v>
      </c>
      <c r="E29" s="11">
        <f>D29*E25</f>
        <v>12</v>
      </c>
      <c r="F29" s="11"/>
      <c r="G29" s="67">
        <f t="shared" si="0"/>
        <v>0</v>
      </c>
      <c r="H29" s="11"/>
      <c r="I29" s="67">
        <f t="shared" si="1"/>
        <v>0</v>
      </c>
      <c r="J29" s="11"/>
      <c r="K29" s="67">
        <f t="shared" si="2"/>
        <v>0</v>
      </c>
      <c r="L29" s="67">
        <f t="shared" si="3"/>
        <v>0</v>
      </c>
    </row>
    <row r="30" spans="1:12" ht="20.100000000000001" customHeight="1" x14ac:dyDescent="0.3">
      <c r="A30" s="114"/>
      <c r="B30" s="12" t="s">
        <v>33</v>
      </c>
      <c r="C30" s="34" t="s">
        <v>10</v>
      </c>
      <c r="D30" s="11">
        <v>0.4</v>
      </c>
      <c r="E30" s="11">
        <f>D30*E25</f>
        <v>2.4000000000000004</v>
      </c>
      <c r="F30" s="11"/>
      <c r="G30" s="67">
        <f t="shared" si="0"/>
        <v>0</v>
      </c>
      <c r="H30" s="11"/>
      <c r="I30" s="67">
        <f t="shared" si="1"/>
        <v>0</v>
      </c>
      <c r="J30" s="11"/>
      <c r="K30" s="67">
        <f t="shared" si="2"/>
        <v>0</v>
      </c>
      <c r="L30" s="67">
        <f t="shared" si="3"/>
        <v>0</v>
      </c>
    </row>
    <row r="31" spans="1:12" ht="20.100000000000001" customHeight="1" x14ac:dyDescent="0.3">
      <c r="A31" s="114"/>
      <c r="B31" s="12" t="s">
        <v>34</v>
      </c>
      <c r="C31" s="34" t="s">
        <v>10</v>
      </c>
      <c r="D31" s="11">
        <v>0.1</v>
      </c>
      <c r="E31" s="11">
        <f>D31*E25</f>
        <v>0.60000000000000009</v>
      </c>
      <c r="F31" s="11"/>
      <c r="G31" s="67">
        <f t="shared" si="0"/>
        <v>0</v>
      </c>
      <c r="H31" s="11"/>
      <c r="I31" s="67">
        <f t="shared" si="1"/>
        <v>0</v>
      </c>
      <c r="J31" s="11"/>
      <c r="K31" s="67">
        <f t="shared" si="2"/>
        <v>0</v>
      </c>
      <c r="L31" s="67">
        <f t="shared" si="3"/>
        <v>0</v>
      </c>
    </row>
    <row r="32" spans="1:12" ht="20.100000000000001" customHeight="1" x14ac:dyDescent="0.3">
      <c r="A32" s="114"/>
      <c r="B32" s="12" t="s">
        <v>99</v>
      </c>
      <c r="C32" s="34" t="s">
        <v>10</v>
      </c>
      <c r="D32" s="11">
        <v>0.35</v>
      </c>
      <c r="E32" s="11">
        <f>D32*E25</f>
        <v>2.0999999999999996</v>
      </c>
      <c r="F32" s="11"/>
      <c r="G32" s="67">
        <f t="shared" si="0"/>
        <v>0</v>
      </c>
      <c r="H32" s="11"/>
      <c r="I32" s="67">
        <f t="shared" si="1"/>
        <v>0</v>
      </c>
      <c r="J32" s="11"/>
      <c r="K32" s="67">
        <f t="shared" si="2"/>
        <v>0</v>
      </c>
      <c r="L32" s="67">
        <f t="shared" si="3"/>
        <v>0</v>
      </c>
    </row>
    <row r="33" spans="1:12" ht="20.100000000000001" customHeight="1" x14ac:dyDescent="0.3">
      <c r="A33" s="115"/>
      <c r="B33" s="26" t="s">
        <v>19</v>
      </c>
      <c r="C33" s="34" t="s">
        <v>9</v>
      </c>
      <c r="D33" s="11">
        <v>0.18</v>
      </c>
      <c r="E33" s="11">
        <f>D33*E25</f>
        <v>1.08</v>
      </c>
      <c r="F33" s="11"/>
      <c r="G33" s="67">
        <f t="shared" si="0"/>
        <v>0</v>
      </c>
      <c r="H33" s="11"/>
      <c r="I33" s="67">
        <f t="shared" si="1"/>
        <v>0</v>
      </c>
      <c r="J33" s="11"/>
      <c r="K33" s="67">
        <f t="shared" si="2"/>
        <v>0</v>
      </c>
      <c r="L33" s="67">
        <f t="shared" si="3"/>
        <v>0</v>
      </c>
    </row>
    <row r="34" spans="1:12" ht="27.6" x14ac:dyDescent="0.3">
      <c r="A34" s="108">
        <v>6</v>
      </c>
      <c r="B34" s="41" t="s">
        <v>104</v>
      </c>
      <c r="C34" s="42" t="s">
        <v>8</v>
      </c>
      <c r="D34" s="50"/>
      <c r="E34" s="45">
        <v>6</v>
      </c>
      <c r="F34" s="32"/>
      <c r="G34" s="67">
        <f t="shared" si="0"/>
        <v>0</v>
      </c>
      <c r="H34" s="32"/>
      <c r="I34" s="67">
        <f t="shared" si="1"/>
        <v>0</v>
      </c>
      <c r="J34" s="32"/>
      <c r="K34" s="67">
        <f t="shared" si="2"/>
        <v>0</v>
      </c>
      <c r="L34" s="67">
        <f t="shared" si="3"/>
        <v>0</v>
      </c>
    </row>
    <row r="35" spans="1:12" ht="20.100000000000001" customHeight="1" x14ac:dyDescent="0.3">
      <c r="A35" s="109"/>
      <c r="B35" s="4" t="s">
        <v>37</v>
      </c>
      <c r="C35" s="31" t="s">
        <v>31</v>
      </c>
      <c r="D35" s="11">
        <v>1</v>
      </c>
      <c r="E35" s="11">
        <f>E34*D35</f>
        <v>6</v>
      </c>
      <c r="F35" s="32"/>
      <c r="G35" s="67">
        <f t="shared" si="0"/>
        <v>0</v>
      </c>
      <c r="H35" s="11"/>
      <c r="I35" s="67">
        <f t="shared" si="1"/>
        <v>0</v>
      </c>
      <c r="J35" s="11"/>
      <c r="K35" s="67">
        <f t="shared" si="2"/>
        <v>0</v>
      </c>
      <c r="L35" s="67">
        <f t="shared" si="3"/>
        <v>0</v>
      </c>
    </row>
    <row r="36" spans="1:12" ht="20.100000000000001" customHeight="1" x14ac:dyDescent="0.3">
      <c r="A36" s="109"/>
      <c r="B36" s="38" t="s">
        <v>39</v>
      </c>
      <c r="C36" s="7" t="s">
        <v>9</v>
      </c>
      <c r="D36" s="39">
        <v>0.05</v>
      </c>
      <c r="E36" s="22">
        <f>D36*E34</f>
        <v>0.30000000000000004</v>
      </c>
      <c r="F36" s="22"/>
      <c r="G36" s="67">
        <f t="shared" si="0"/>
        <v>0</v>
      </c>
      <c r="H36" s="22"/>
      <c r="I36" s="67">
        <f t="shared" si="1"/>
        <v>0</v>
      </c>
      <c r="J36" s="22"/>
      <c r="K36" s="67">
        <f t="shared" si="2"/>
        <v>0</v>
      </c>
      <c r="L36" s="67">
        <f t="shared" si="3"/>
        <v>0</v>
      </c>
    </row>
    <row r="37" spans="1:12" ht="20.100000000000001" customHeight="1" x14ac:dyDescent="0.3">
      <c r="A37" s="109"/>
      <c r="B37" s="83" t="s">
        <v>73</v>
      </c>
      <c r="C37" s="20" t="s">
        <v>8</v>
      </c>
      <c r="D37" s="31">
        <v>1.05</v>
      </c>
      <c r="E37" s="30">
        <f>E34*D37</f>
        <v>6.3000000000000007</v>
      </c>
      <c r="F37" s="30"/>
      <c r="G37" s="67">
        <f t="shared" si="0"/>
        <v>0</v>
      </c>
      <c r="H37" s="30"/>
      <c r="I37" s="67">
        <f t="shared" si="1"/>
        <v>0</v>
      </c>
      <c r="J37" s="30">
        <v>1.2</v>
      </c>
      <c r="K37" s="67">
        <f t="shared" si="2"/>
        <v>7.5600000000000005</v>
      </c>
      <c r="L37" s="67">
        <f t="shared" si="3"/>
        <v>7.5600000000000005</v>
      </c>
    </row>
    <row r="38" spans="1:12" ht="20.100000000000001" customHeight="1" x14ac:dyDescent="0.3">
      <c r="A38" s="109"/>
      <c r="B38" s="83" t="s">
        <v>74</v>
      </c>
      <c r="C38" s="20" t="s">
        <v>45</v>
      </c>
      <c r="D38" s="31"/>
      <c r="E38" s="30">
        <v>10</v>
      </c>
      <c r="F38" s="30"/>
      <c r="G38" s="67">
        <f t="shared" si="0"/>
        <v>0</v>
      </c>
      <c r="H38" s="30"/>
      <c r="I38" s="67">
        <f t="shared" si="1"/>
        <v>0</v>
      </c>
      <c r="J38" s="30"/>
      <c r="K38" s="67">
        <f t="shared" si="2"/>
        <v>0</v>
      </c>
      <c r="L38" s="67">
        <f t="shared" si="3"/>
        <v>0</v>
      </c>
    </row>
    <row r="39" spans="1:12" ht="27.6" x14ac:dyDescent="0.3">
      <c r="A39" s="109"/>
      <c r="B39" s="4" t="s">
        <v>53</v>
      </c>
      <c r="C39" s="34" t="s">
        <v>8</v>
      </c>
      <c r="D39" s="30">
        <v>1</v>
      </c>
      <c r="E39" s="30">
        <f>E34</f>
        <v>6</v>
      </c>
      <c r="F39" s="30"/>
      <c r="G39" s="67">
        <f t="shared" si="0"/>
        <v>0</v>
      </c>
      <c r="H39" s="30"/>
      <c r="I39" s="67">
        <f t="shared" si="1"/>
        <v>0</v>
      </c>
      <c r="J39" s="30"/>
      <c r="K39" s="67">
        <f t="shared" si="2"/>
        <v>0</v>
      </c>
      <c r="L39" s="67">
        <f t="shared" si="3"/>
        <v>0</v>
      </c>
    </row>
    <row r="40" spans="1:12" ht="20.100000000000001" customHeight="1" x14ac:dyDescent="0.3">
      <c r="A40" s="110"/>
      <c r="B40" s="18" t="s">
        <v>54</v>
      </c>
      <c r="C40" s="34" t="s">
        <v>9</v>
      </c>
      <c r="D40" s="30">
        <v>0.1</v>
      </c>
      <c r="E40" s="30">
        <f>E34*0.1</f>
        <v>0.60000000000000009</v>
      </c>
      <c r="F40" s="30"/>
      <c r="G40" s="67">
        <f t="shared" si="0"/>
        <v>0</v>
      </c>
      <c r="H40" s="30"/>
      <c r="I40" s="67">
        <f t="shared" si="1"/>
        <v>0</v>
      </c>
      <c r="J40" s="30"/>
      <c r="K40" s="67">
        <f t="shared" si="2"/>
        <v>0</v>
      </c>
      <c r="L40" s="67">
        <f t="shared" si="3"/>
        <v>0</v>
      </c>
    </row>
    <row r="41" spans="1:12" ht="41.4" x14ac:dyDescent="0.3">
      <c r="A41" s="107">
        <v>7</v>
      </c>
      <c r="B41" s="49" t="s">
        <v>105</v>
      </c>
      <c r="C41" s="62" t="s">
        <v>8</v>
      </c>
      <c r="D41" s="62"/>
      <c r="E41" s="48">
        <v>50</v>
      </c>
      <c r="F41" s="11"/>
      <c r="G41" s="67">
        <f t="shared" si="0"/>
        <v>0</v>
      </c>
      <c r="H41" s="11"/>
      <c r="I41" s="67">
        <f t="shared" si="1"/>
        <v>0</v>
      </c>
      <c r="J41" s="11"/>
      <c r="K41" s="67">
        <f t="shared" si="2"/>
        <v>0</v>
      </c>
      <c r="L41" s="67">
        <f t="shared" si="3"/>
        <v>0</v>
      </c>
    </row>
    <row r="42" spans="1:12" x14ac:dyDescent="0.3">
      <c r="A42" s="107"/>
      <c r="B42" s="4" t="s">
        <v>37</v>
      </c>
      <c r="C42" s="31" t="s">
        <v>31</v>
      </c>
      <c r="D42" s="11">
        <v>1</v>
      </c>
      <c r="E42" s="11">
        <f>E41*D42</f>
        <v>50</v>
      </c>
      <c r="F42" s="32"/>
      <c r="G42" s="67">
        <f t="shared" si="0"/>
        <v>0</v>
      </c>
      <c r="H42" s="11"/>
      <c r="I42" s="67">
        <f t="shared" si="1"/>
        <v>0</v>
      </c>
      <c r="J42" s="11"/>
      <c r="K42" s="67">
        <f t="shared" si="2"/>
        <v>0</v>
      </c>
      <c r="L42" s="67">
        <f t="shared" si="3"/>
        <v>0</v>
      </c>
    </row>
    <row r="43" spans="1:12" x14ac:dyDescent="0.3">
      <c r="A43" s="107"/>
      <c r="B43" s="38" t="s">
        <v>39</v>
      </c>
      <c r="C43" s="7" t="s">
        <v>9</v>
      </c>
      <c r="D43" s="40">
        <v>8.0000000000000002E-3</v>
      </c>
      <c r="E43" s="22">
        <f>D43*E41</f>
        <v>0.4</v>
      </c>
      <c r="F43" s="22"/>
      <c r="G43" s="67">
        <f t="shared" si="0"/>
        <v>0</v>
      </c>
      <c r="H43" s="22"/>
      <c r="I43" s="67">
        <f t="shared" si="1"/>
        <v>0</v>
      </c>
      <c r="J43" s="22"/>
      <c r="K43" s="67">
        <f t="shared" si="2"/>
        <v>0</v>
      </c>
      <c r="L43" s="67">
        <f t="shared" si="3"/>
        <v>0</v>
      </c>
    </row>
    <row r="44" spans="1:12" x14ac:dyDescent="0.3">
      <c r="A44" s="107"/>
      <c r="B44" s="14" t="s">
        <v>23</v>
      </c>
      <c r="C44" s="10" t="s">
        <v>10</v>
      </c>
      <c r="D44" s="34">
        <v>0.45</v>
      </c>
      <c r="E44" s="30">
        <f>E41*D44</f>
        <v>22.5</v>
      </c>
      <c r="F44" s="30"/>
      <c r="G44" s="67">
        <f t="shared" si="0"/>
        <v>0</v>
      </c>
      <c r="H44" s="30"/>
      <c r="I44" s="67">
        <f t="shared" si="1"/>
        <v>0</v>
      </c>
      <c r="J44" s="30"/>
      <c r="K44" s="67">
        <f t="shared" si="2"/>
        <v>0</v>
      </c>
      <c r="L44" s="67">
        <f t="shared" si="3"/>
        <v>0</v>
      </c>
    </row>
    <row r="45" spans="1:12" x14ac:dyDescent="0.3">
      <c r="A45" s="107"/>
      <c r="B45" s="14" t="s">
        <v>21</v>
      </c>
      <c r="C45" s="10" t="s">
        <v>8</v>
      </c>
      <c r="D45" s="34">
        <v>8.9999999999999993E-3</v>
      </c>
      <c r="E45" s="16">
        <f>E41*D45</f>
        <v>0.44999999999999996</v>
      </c>
      <c r="F45" s="30"/>
      <c r="G45" s="67">
        <f t="shared" si="0"/>
        <v>0</v>
      </c>
      <c r="H45" s="30"/>
      <c r="I45" s="67">
        <f t="shared" si="1"/>
        <v>0</v>
      </c>
      <c r="J45" s="30"/>
      <c r="K45" s="67">
        <f t="shared" si="2"/>
        <v>0</v>
      </c>
      <c r="L45" s="67">
        <f t="shared" si="3"/>
        <v>0</v>
      </c>
    </row>
    <row r="46" spans="1:12" x14ac:dyDescent="0.3">
      <c r="A46" s="107"/>
      <c r="B46" s="15" t="s">
        <v>61</v>
      </c>
      <c r="C46" s="10" t="s">
        <v>10</v>
      </c>
      <c r="D46" s="11">
        <v>0.63</v>
      </c>
      <c r="E46" s="30">
        <f>E41*D46</f>
        <v>31.5</v>
      </c>
      <c r="F46" s="30"/>
      <c r="G46" s="67">
        <f t="shared" si="0"/>
        <v>0</v>
      </c>
      <c r="H46" s="30"/>
      <c r="I46" s="67">
        <f t="shared" si="1"/>
        <v>0</v>
      </c>
      <c r="J46" s="30"/>
      <c r="K46" s="67">
        <f t="shared" si="2"/>
        <v>0</v>
      </c>
      <c r="L46" s="67">
        <f t="shared" si="3"/>
        <v>0</v>
      </c>
    </row>
    <row r="47" spans="1:12" x14ac:dyDescent="0.3">
      <c r="A47" s="107"/>
      <c r="B47" s="15" t="s">
        <v>28</v>
      </c>
      <c r="C47" s="10" t="s">
        <v>10</v>
      </c>
      <c r="D47" s="34">
        <v>0.12</v>
      </c>
      <c r="E47" s="30">
        <f>E41*D47</f>
        <v>6</v>
      </c>
      <c r="F47" s="30"/>
      <c r="G47" s="67">
        <f t="shared" si="0"/>
        <v>0</v>
      </c>
      <c r="H47" s="30"/>
      <c r="I47" s="67">
        <f t="shared" si="1"/>
        <v>0</v>
      </c>
      <c r="J47" s="30"/>
      <c r="K47" s="67">
        <f t="shared" si="2"/>
        <v>0</v>
      </c>
      <c r="L47" s="67">
        <f t="shared" si="3"/>
        <v>0</v>
      </c>
    </row>
    <row r="48" spans="1:12" x14ac:dyDescent="0.3">
      <c r="A48" s="107"/>
      <c r="B48" s="2" t="s">
        <v>24</v>
      </c>
      <c r="C48" s="10" t="s">
        <v>55</v>
      </c>
      <c r="D48" s="11">
        <v>0.6</v>
      </c>
      <c r="E48" s="30">
        <f>E41*D48</f>
        <v>30</v>
      </c>
      <c r="F48" s="30"/>
      <c r="G48" s="67">
        <f t="shared" si="0"/>
        <v>0</v>
      </c>
      <c r="H48" s="30"/>
      <c r="I48" s="67">
        <f t="shared" si="1"/>
        <v>0</v>
      </c>
      <c r="J48" s="30"/>
      <c r="K48" s="67">
        <f t="shared" si="2"/>
        <v>0</v>
      </c>
      <c r="L48" s="67">
        <f t="shared" si="3"/>
        <v>0</v>
      </c>
    </row>
    <row r="49" spans="1:12" x14ac:dyDescent="0.3">
      <c r="A49" s="107"/>
      <c r="B49" s="21" t="s">
        <v>30</v>
      </c>
      <c r="C49" s="20" t="s">
        <v>45</v>
      </c>
      <c r="D49" s="53"/>
      <c r="E49" s="32">
        <v>9</v>
      </c>
      <c r="F49" s="22"/>
      <c r="G49" s="67">
        <f t="shared" si="0"/>
        <v>0</v>
      </c>
      <c r="H49" s="19"/>
      <c r="I49" s="67">
        <f t="shared" si="1"/>
        <v>0</v>
      </c>
      <c r="J49" s="19"/>
      <c r="K49" s="67">
        <f t="shared" si="2"/>
        <v>0</v>
      </c>
      <c r="L49" s="67">
        <f t="shared" si="3"/>
        <v>0</v>
      </c>
    </row>
    <row r="50" spans="1:12" x14ac:dyDescent="0.3">
      <c r="A50" s="107"/>
      <c r="B50" s="2" t="s">
        <v>22</v>
      </c>
      <c r="C50" s="10" t="s">
        <v>55</v>
      </c>
      <c r="D50" s="34">
        <v>0.26</v>
      </c>
      <c r="E50" s="30">
        <f>E41*D50</f>
        <v>13</v>
      </c>
      <c r="F50" s="30"/>
      <c r="G50" s="67">
        <f t="shared" si="0"/>
        <v>0</v>
      </c>
      <c r="H50" s="30"/>
      <c r="I50" s="67">
        <f t="shared" si="1"/>
        <v>0</v>
      </c>
      <c r="J50" s="30"/>
      <c r="K50" s="67">
        <f t="shared" si="2"/>
        <v>0</v>
      </c>
      <c r="L50" s="67">
        <f t="shared" si="3"/>
        <v>0</v>
      </c>
    </row>
    <row r="51" spans="1:12" x14ac:dyDescent="0.3">
      <c r="A51" s="107"/>
      <c r="B51" s="2" t="s">
        <v>29</v>
      </c>
      <c r="C51" s="10" t="s">
        <v>9</v>
      </c>
      <c r="D51" s="34">
        <v>7.0000000000000001E-3</v>
      </c>
      <c r="E51" s="30">
        <f>E41*D51</f>
        <v>0.35000000000000003</v>
      </c>
      <c r="F51" s="30"/>
      <c r="G51" s="67">
        <f t="shared" si="0"/>
        <v>0</v>
      </c>
      <c r="H51" s="30"/>
      <c r="I51" s="67">
        <f t="shared" si="1"/>
        <v>0</v>
      </c>
      <c r="J51" s="30"/>
      <c r="K51" s="67">
        <f t="shared" si="2"/>
        <v>0</v>
      </c>
      <c r="L51" s="67">
        <f t="shared" si="3"/>
        <v>0</v>
      </c>
    </row>
    <row r="52" spans="1:12" ht="41.4" x14ac:dyDescent="0.3">
      <c r="A52" s="107">
        <v>8</v>
      </c>
      <c r="B52" s="49" t="s">
        <v>106</v>
      </c>
      <c r="C52" s="62" t="s">
        <v>8</v>
      </c>
      <c r="D52" s="62"/>
      <c r="E52" s="48">
        <v>21</v>
      </c>
      <c r="F52" s="11"/>
      <c r="G52" s="67">
        <f t="shared" si="0"/>
        <v>0</v>
      </c>
      <c r="H52" s="11"/>
      <c r="I52" s="67">
        <f t="shared" si="1"/>
        <v>0</v>
      </c>
      <c r="J52" s="11"/>
      <c r="K52" s="67">
        <f t="shared" si="2"/>
        <v>0</v>
      </c>
      <c r="L52" s="67">
        <f t="shared" si="3"/>
        <v>0</v>
      </c>
    </row>
    <row r="53" spans="1:12" x14ac:dyDescent="0.3">
      <c r="A53" s="107"/>
      <c r="B53" s="4" t="s">
        <v>37</v>
      </c>
      <c r="C53" s="31" t="s">
        <v>31</v>
      </c>
      <c r="D53" s="11">
        <v>1</v>
      </c>
      <c r="E53" s="11">
        <f>E52*D53</f>
        <v>21</v>
      </c>
      <c r="F53" s="32"/>
      <c r="G53" s="67">
        <f t="shared" si="0"/>
        <v>0</v>
      </c>
      <c r="H53" s="11"/>
      <c r="I53" s="67">
        <f t="shared" si="1"/>
        <v>0</v>
      </c>
      <c r="J53" s="11"/>
      <c r="K53" s="67">
        <f t="shared" si="2"/>
        <v>0</v>
      </c>
      <c r="L53" s="67">
        <f t="shared" si="3"/>
        <v>0</v>
      </c>
    </row>
    <row r="54" spans="1:12" x14ac:dyDescent="0.3">
      <c r="A54" s="107"/>
      <c r="B54" s="38" t="s">
        <v>39</v>
      </c>
      <c r="C54" s="7" t="s">
        <v>9</v>
      </c>
      <c r="D54" s="40">
        <v>0.01</v>
      </c>
      <c r="E54" s="22">
        <f>D54*E52</f>
        <v>0.21</v>
      </c>
      <c r="F54" s="22"/>
      <c r="G54" s="67">
        <f t="shared" si="0"/>
        <v>0</v>
      </c>
      <c r="H54" s="22"/>
      <c r="I54" s="67">
        <f t="shared" si="1"/>
        <v>0</v>
      </c>
      <c r="J54" s="22"/>
      <c r="K54" s="67">
        <f t="shared" si="2"/>
        <v>0</v>
      </c>
      <c r="L54" s="67">
        <f t="shared" si="3"/>
        <v>0</v>
      </c>
    </row>
    <row r="55" spans="1:12" x14ac:dyDescent="0.3">
      <c r="A55" s="107"/>
      <c r="B55" s="14" t="s">
        <v>23</v>
      </c>
      <c r="C55" s="10" t="s">
        <v>10</v>
      </c>
      <c r="D55" s="34">
        <v>0.45</v>
      </c>
      <c r="E55" s="30">
        <f>E52*D55</f>
        <v>9.4500000000000011</v>
      </c>
      <c r="F55" s="30"/>
      <c r="G55" s="67">
        <f t="shared" si="0"/>
        <v>0</v>
      </c>
      <c r="H55" s="30"/>
      <c r="I55" s="67">
        <f t="shared" si="1"/>
        <v>0</v>
      </c>
      <c r="J55" s="30"/>
      <c r="K55" s="67">
        <f t="shared" si="2"/>
        <v>0</v>
      </c>
      <c r="L55" s="67">
        <f t="shared" si="3"/>
        <v>0</v>
      </c>
    </row>
    <row r="56" spans="1:12" x14ac:dyDescent="0.3">
      <c r="A56" s="107"/>
      <c r="B56" s="14" t="s">
        <v>21</v>
      </c>
      <c r="C56" s="10" t="s">
        <v>8</v>
      </c>
      <c r="D56" s="34">
        <v>8.9999999999999993E-3</v>
      </c>
      <c r="E56" s="16">
        <f>E52*D56</f>
        <v>0.18899999999999997</v>
      </c>
      <c r="F56" s="30"/>
      <c r="G56" s="67">
        <f t="shared" si="0"/>
        <v>0</v>
      </c>
      <c r="H56" s="30"/>
      <c r="I56" s="67">
        <f t="shared" si="1"/>
        <v>0</v>
      </c>
      <c r="J56" s="30"/>
      <c r="K56" s="67">
        <f t="shared" si="2"/>
        <v>0</v>
      </c>
      <c r="L56" s="67">
        <f t="shared" si="3"/>
        <v>0</v>
      </c>
    </row>
    <row r="57" spans="1:12" x14ac:dyDescent="0.3">
      <c r="A57" s="107"/>
      <c r="B57" s="15" t="s">
        <v>61</v>
      </c>
      <c r="C57" s="10" t="s">
        <v>10</v>
      </c>
      <c r="D57" s="11">
        <v>0.63</v>
      </c>
      <c r="E57" s="30">
        <f>E52*D57</f>
        <v>13.23</v>
      </c>
      <c r="F57" s="30"/>
      <c r="G57" s="67">
        <f t="shared" si="0"/>
        <v>0</v>
      </c>
      <c r="H57" s="30"/>
      <c r="I57" s="67">
        <f t="shared" si="1"/>
        <v>0</v>
      </c>
      <c r="J57" s="30"/>
      <c r="K57" s="67">
        <f t="shared" si="2"/>
        <v>0</v>
      </c>
      <c r="L57" s="67">
        <f t="shared" si="3"/>
        <v>0</v>
      </c>
    </row>
    <row r="58" spans="1:12" x14ac:dyDescent="0.3">
      <c r="A58" s="107"/>
      <c r="B58" s="15" t="s">
        <v>28</v>
      </c>
      <c r="C58" s="10" t="s">
        <v>10</v>
      </c>
      <c r="D58" s="34">
        <v>0.12</v>
      </c>
      <c r="E58" s="30">
        <f>E52*D58</f>
        <v>2.52</v>
      </c>
      <c r="F58" s="30"/>
      <c r="G58" s="67">
        <f t="shared" si="0"/>
        <v>0</v>
      </c>
      <c r="H58" s="30"/>
      <c r="I58" s="67">
        <f t="shared" si="1"/>
        <v>0</v>
      </c>
      <c r="J58" s="30"/>
      <c r="K58" s="67">
        <f t="shared" si="2"/>
        <v>0</v>
      </c>
      <c r="L58" s="67">
        <f t="shared" si="3"/>
        <v>0</v>
      </c>
    </row>
    <row r="59" spans="1:12" x14ac:dyDescent="0.3">
      <c r="A59" s="107"/>
      <c r="B59" s="2" t="s">
        <v>24</v>
      </c>
      <c r="C59" s="10" t="s">
        <v>55</v>
      </c>
      <c r="D59" s="11">
        <v>0.6</v>
      </c>
      <c r="E59" s="30">
        <f>E52*D59</f>
        <v>12.6</v>
      </c>
      <c r="F59" s="30"/>
      <c r="G59" s="67">
        <f t="shared" si="0"/>
        <v>0</v>
      </c>
      <c r="H59" s="30"/>
      <c r="I59" s="67">
        <f t="shared" si="1"/>
        <v>0</v>
      </c>
      <c r="J59" s="30"/>
      <c r="K59" s="67">
        <f t="shared" si="2"/>
        <v>0</v>
      </c>
      <c r="L59" s="67">
        <f t="shared" si="3"/>
        <v>0</v>
      </c>
    </row>
    <row r="60" spans="1:12" x14ac:dyDescent="0.3">
      <c r="A60" s="107"/>
      <c r="B60" s="2" t="s">
        <v>29</v>
      </c>
      <c r="C60" s="10" t="s">
        <v>9</v>
      </c>
      <c r="D60" s="34">
        <v>7.0000000000000001E-3</v>
      </c>
      <c r="E60" s="30">
        <f>E52*D60</f>
        <v>0.14699999999999999</v>
      </c>
      <c r="F60" s="30"/>
      <c r="G60" s="67">
        <f t="shared" si="0"/>
        <v>0</v>
      </c>
      <c r="H60" s="30"/>
      <c r="I60" s="67">
        <f t="shared" si="1"/>
        <v>0</v>
      </c>
      <c r="J60" s="30"/>
      <c r="K60" s="67">
        <f t="shared" si="2"/>
        <v>0</v>
      </c>
      <c r="L60" s="67">
        <f t="shared" si="3"/>
        <v>0</v>
      </c>
    </row>
    <row r="61" spans="1:12" x14ac:dyDescent="0.3">
      <c r="A61" s="33"/>
      <c r="B61" s="5" t="s">
        <v>6</v>
      </c>
      <c r="C61" s="5"/>
      <c r="D61" s="5"/>
      <c r="E61" s="33"/>
      <c r="F61" s="33"/>
      <c r="G61" s="59">
        <f>SUM(G10:G60)</f>
        <v>0</v>
      </c>
      <c r="H61" s="59"/>
      <c r="I61" s="59">
        <f>SUM(I10:I60)</f>
        <v>0</v>
      </c>
      <c r="J61" s="59"/>
      <c r="K61" s="59"/>
      <c r="L61" s="60"/>
    </row>
    <row r="62" spans="1:12" x14ac:dyDescent="0.3">
      <c r="A62" s="31"/>
      <c r="B62" s="6" t="s">
        <v>11</v>
      </c>
      <c r="C62" s="24" t="s">
        <v>129</v>
      </c>
      <c r="D62" s="24"/>
      <c r="E62" s="32"/>
      <c r="F62" s="7"/>
      <c r="G62" s="13"/>
      <c r="H62" s="13"/>
      <c r="I62" s="13"/>
      <c r="J62" s="13"/>
      <c r="K62" s="13"/>
      <c r="L62" s="13" t="e">
        <f>G61*C62</f>
        <v>#VALUE!</v>
      </c>
    </row>
    <row r="63" spans="1:12" x14ac:dyDescent="0.3">
      <c r="A63" s="31"/>
      <c r="B63" s="8" t="s">
        <v>6</v>
      </c>
      <c r="C63" s="7"/>
      <c r="D63" s="7"/>
      <c r="E63" s="32"/>
      <c r="F63" s="7"/>
      <c r="G63" s="13"/>
      <c r="H63" s="13"/>
      <c r="I63" s="13"/>
      <c r="J63" s="13"/>
      <c r="K63" s="13"/>
      <c r="L63" s="13" t="e">
        <f>L62+L61</f>
        <v>#VALUE!</v>
      </c>
    </row>
    <row r="64" spans="1:12" x14ac:dyDescent="0.3">
      <c r="A64" s="31"/>
      <c r="B64" s="6" t="s">
        <v>12</v>
      </c>
      <c r="C64" s="24" t="s">
        <v>129</v>
      </c>
      <c r="D64" s="24"/>
      <c r="E64" s="32"/>
      <c r="F64" s="7"/>
      <c r="G64" s="13"/>
      <c r="H64" s="13"/>
      <c r="I64" s="13"/>
      <c r="J64" s="13"/>
      <c r="K64" s="13"/>
      <c r="L64" s="13" t="e">
        <f>L63*C64</f>
        <v>#VALUE!</v>
      </c>
    </row>
    <row r="65" spans="1:12" x14ac:dyDescent="0.3">
      <c r="A65" s="31"/>
      <c r="B65" s="8" t="s">
        <v>6</v>
      </c>
      <c r="C65" s="7"/>
      <c r="D65" s="7"/>
      <c r="E65" s="32"/>
      <c r="F65" s="7"/>
      <c r="G65" s="13"/>
      <c r="H65" s="13"/>
      <c r="I65" s="13"/>
      <c r="J65" s="13"/>
      <c r="K65" s="13"/>
      <c r="L65" s="13" t="e">
        <f>SUM(L63:L64)</f>
        <v>#VALUE!</v>
      </c>
    </row>
    <row r="66" spans="1:12" x14ac:dyDescent="0.3">
      <c r="A66" s="31"/>
      <c r="B66" s="6" t="s">
        <v>13</v>
      </c>
      <c r="C66" s="24" t="s">
        <v>129</v>
      </c>
      <c r="D66" s="24"/>
      <c r="E66" s="32"/>
      <c r="F66" s="7"/>
      <c r="G66" s="13"/>
      <c r="H66" s="13"/>
      <c r="I66" s="13"/>
      <c r="J66" s="13"/>
      <c r="K66" s="13"/>
      <c r="L66" s="13" t="e">
        <f>L65*C66</f>
        <v>#VALUE!</v>
      </c>
    </row>
    <row r="67" spans="1:12" x14ac:dyDescent="0.3">
      <c r="A67" s="31"/>
      <c r="B67" s="8" t="s">
        <v>6</v>
      </c>
      <c r="C67" s="7"/>
      <c r="D67" s="7"/>
      <c r="E67" s="32"/>
      <c r="F67" s="7"/>
      <c r="G67" s="13"/>
      <c r="H67" s="13"/>
      <c r="I67" s="13"/>
      <c r="J67" s="13"/>
      <c r="K67" s="13"/>
      <c r="L67" s="13" t="e">
        <f>SUM(L65:L66)</f>
        <v>#VALUE!</v>
      </c>
    </row>
    <row r="68" spans="1:12" x14ac:dyDescent="0.3">
      <c r="A68" s="31"/>
      <c r="B68" s="6" t="s">
        <v>15</v>
      </c>
      <c r="C68" s="24" t="s">
        <v>129</v>
      </c>
      <c r="D68" s="24"/>
      <c r="E68" s="32"/>
      <c r="F68" s="7"/>
      <c r="G68" s="13"/>
      <c r="H68" s="13"/>
      <c r="I68" s="13"/>
      <c r="J68" s="13"/>
      <c r="K68" s="13"/>
      <c r="L68" s="13" t="e">
        <f>L67*C68</f>
        <v>#VALUE!</v>
      </c>
    </row>
    <row r="69" spans="1:12" x14ac:dyDescent="0.3">
      <c r="A69" s="31"/>
      <c r="B69" s="6" t="s">
        <v>17</v>
      </c>
      <c r="C69" s="24">
        <v>0.02</v>
      </c>
      <c r="D69" s="24"/>
      <c r="E69" s="32"/>
      <c r="F69" s="7"/>
      <c r="G69" s="13"/>
      <c r="H69" s="13"/>
      <c r="I69" s="13"/>
      <c r="J69" s="13"/>
      <c r="K69" s="13"/>
      <c r="L69" s="13">
        <f>I61*C69</f>
        <v>0</v>
      </c>
    </row>
    <row r="70" spans="1:12" x14ac:dyDescent="0.3">
      <c r="A70" s="31"/>
      <c r="B70" s="8" t="s">
        <v>6</v>
      </c>
      <c r="C70" s="7"/>
      <c r="D70" s="7"/>
      <c r="E70" s="32"/>
      <c r="F70" s="7"/>
      <c r="G70" s="13"/>
      <c r="H70" s="13"/>
      <c r="I70" s="13"/>
      <c r="J70" s="13"/>
      <c r="K70" s="13"/>
      <c r="L70" s="13" t="e">
        <f>L69+L68+L67</f>
        <v>#VALUE!</v>
      </c>
    </row>
    <row r="71" spans="1:12" x14ac:dyDescent="0.3">
      <c r="A71" s="31"/>
      <c r="B71" s="3" t="s">
        <v>14</v>
      </c>
      <c r="C71" s="24">
        <v>0.18</v>
      </c>
      <c r="D71" s="24"/>
      <c r="E71" s="32"/>
      <c r="F71" s="7"/>
      <c r="G71" s="13"/>
      <c r="H71" s="13"/>
      <c r="I71" s="13"/>
      <c r="J71" s="13"/>
      <c r="K71" s="13"/>
      <c r="L71" s="13" t="e">
        <f>L70*C71</f>
        <v>#VALUE!</v>
      </c>
    </row>
    <row r="72" spans="1:12" x14ac:dyDescent="0.3">
      <c r="A72" s="31"/>
      <c r="B72" s="77" t="s">
        <v>88</v>
      </c>
      <c r="C72" s="31"/>
      <c r="D72" s="31"/>
      <c r="E72" s="31"/>
      <c r="F72" s="31"/>
      <c r="G72" s="74"/>
      <c r="H72" s="74"/>
      <c r="I72" s="74"/>
      <c r="J72" s="74"/>
      <c r="K72" s="74"/>
      <c r="L72" s="79" t="e">
        <f>L71+L70</f>
        <v>#VALUE!</v>
      </c>
    </row>
    <row r="73" spans="1:12" x14ac:dyDescent="0.3">
      <c r="A73" s="71"/>
      <c r="B73" s="2"/>
      <c r="C73" s="10"/>
      <c r="D73" s="34"/>
      <c r="E73" s="30"/>
      <c r="F73" s="30"/>
      <c r="G73" s="67"/>
      <c r="H73" s="30"/>
      <c r="I73" s="67"/>
      <c r="J73" s="30"/>
      <c r="K73" s="67"/>
      <c r="L73" s="67"/>
    </row>
    <row r="74" spans="1:12" ht="20.100000000000001" customHeight="1" x14ac:dyDescent="0.3">
      <c r="A74" s="54"/>
      <c r="B74" s="72" t="s">
        <v>107</v>
      </c>
      <c r="C74" s="54"/>
      <c r="D74" s="54"/>
      <c r="E74" s="54"/>
      <c r="F74" s="54"/>
      <c r="G74" s="67">
        <f t="shared" si="0"/>
        <v>0</v>
      </c>
      <c r="H74" s="54"/>
      <c r="I74" s="67">
        <f t="shared" si="1"/>
        <v>0</v>
      </c>
      <c r="J74" s="54"/>
      <c r="K74" s="67">
        <f t="shared" si="2"/>
        <v>0</v>
      </c>
      <c r="L74" s="67">
        <f t="shared" si="3"/>
        <v>0</v>
      </c>
    </row>
    <row r="75" spans="1:12" s="27" customFormat="1" ht="20.100000000000001" customHeight="1" x14ac:dyDescent="0.3">
      <c r="A75" s="31"/>
      <c r="B75" s="76" t="s">
        <v>49</v>
      </c>
      <c r="C75" s="31"/>
      <c r="D75" s="31"/>
      <c r="E75" s="31"/>
      <c r="F75" s="31"/>
      <c r="G75" s="67">
        <f t="shared" si="0"/>
        <v>0</v>
      </c>
      <c r="H75" s="31"/>
      <c r="I75" s="67">
        <f t="shared" si="1"/>
        <v>0</v>
      </c>
      <c r="J75" s="31"/>
      <c r="K75" s="67">
        <f t="shared" si="2"/>
        <v>0</v>
      </c>
      <c r="L75" s="67">
        <f t="shared" si="3"/>
        <v>0</v>
      </c>
    </row>
    <row r="76" spans="1:12" ht="27.6" x14ac:dyDescent="0.3">
      <c r="A76" s="33">
        <v>5</v>
      </c>
      <c r="B76" s="64" t="s">
        <v>108</v>
      </c>
      <c r="C76" s="20" t="s">
        <v>8</v>
      </c>
      <c r="D76" s="20"/>
      <c r="E76" s="30">
        <v>15</v>
      </c>
      <c r="F76" s="30"/>
      <c r="G76" s="67">
        <f t="shared" si="0"/>
        <v>0</v>
      </c>
      <c r="H76" s="30"/>
      <c r="I76" s="67">
        <f t="shared" si="1"/>
        <v>0</v>
      </c>
      <c r="J76" s="30"/>
      <c r="K76" s="67">
        <f t="shared" si="2"/>
        <v>0</v>
      </c>
      <c r="L76" s="67">
        <f t="shared" si="3"/>
        <v>0</v>
      </c>
    </row>
    <row r="77" spans="1:12" x14ac:dyDescent="0.3">
      <c r="A77" s="33">
        <v>10</v>
      </c>
      <c r="B77" s="68" t="s">
        <v>80</v>
      </c>
      <c r="C77" s="31" t="s">
        <v>55</v>
      </c>
      <c r="D77" s="31"/>
      <c r="E77" s="30">
        <v>8</v>
      </c>
      <c r="F77" s="30"/>
      <c r="G77" s="67">
        <f t="shared" si="0"/>
        <v>0</v>
      </c>
      <c r="H77" s="30"/>
      <c r="I77" s="67">
        <f t="shared" si="1"/>
        <v>0</v>
      </c>
      <c r="J77" s="30"/>
      <c r="K77" s="67">
        <f t="shared" si="2"/>
        <v>0</v>
      </c>
      <c r="L77" s="67">
        <f t="shared" si="3"/>
        <v>0</v>
      </c>
    </row>
    <row r="78" spans="1:12" ht="27.6" x14ac:dyDescent="0.3">
      <c r="A78" s="33">
        <v>11</v>
      </c>
      <c r="B78" s="4" t="s">
        <v>110</v>
      </c>
      <c r="C78" s="7" t="s">
        <v>8</v>
      </c>
      <c r="D78" s="7"/>
      <c r="E78" s="30">
        <v>26</v>
      </c>
      <c r="F78" s="30"/>
      <c r="G78" s="67">
        <f t="shared" si="0"/>
        <v>0</v>
      </c>
      <c r="H78" s="30"/>
      <c r="I78" s="67">
        <f t="shared" si="1"/>
        <v>0</v>
      </c>
      <c r="J78" s="30"/>
      <c r="K78" s="67">
        <f t="shared" si="2"/>
        <v>0</v>
      </c>
      <c r="L78" s="67">
        <f t="shared" si="3"/>
        <v>0</v>
      </c>
    </row>
    <row r="79" spans="1:12" ht="27.6" x14ac:dyDescent="0.3">
      <c r="A79" s="33">
        <v>22</v>
      </c>
      <c r="B79" s="3" t="s">
        <v>109</v>
      </c>
      <c r="C79" s="31" t="s">
        <v>45</v>
      </c>
      <c r="D79" s="31"/>
      <c r="E79" s="30">
        <f>1.5*2.15*2</f>
        <v>6.4499999999999993</v>
      </c>
      <c r="F79" s="30"/>
      <c r="G79" s="67">
        <f t="shared" si="0"/>
        <v>0</v>
      </c>
      <c r="H79" s="30"/>
      <c r="I79" s="67">
        <f t="shared" si="1"/>
        <v>0</v>
      </c>
      <c r="J79" s="30"/>
      <c r="K79" s="67">
        <f t="shared" si="2"/>
        <v>0</v>
      </c>
      <c r="L79" s="67">
        <f t="shared" si="3"/>
        <v>0</v>
      </c>
    </row>
    <row r="80" spans="1:12" x14ac:dyDescent="0.3">
      <c r="A80" s="33">
        <v>23</v>
      </c>
      <c r="B80" s="61" t="s">
        <v>67</v>
      </c>
      <c r="C80" s="20" t="s">
        <v>8</v>
      </c>
      <c r="D80" s="31"/>
      <c r="E80" s="30">
        <v>36</v>
      </c>
      <c r="F80" s="30"/>
      <c r="G80" s="67">
        <f t="shared" si="0"/>
        <v>0</v>
      </c>
      <c r="H80" s="30"/>
      <c r="I80" s="67">
        <f t="shared" si="1"/>
        <v>0</v>
      </c>
      <c r="J80" s="30"/>
      <c r="K80" s="67">
        <f t="shared" si="2"/>
        <v>0</v>
      </c>
      <c r="L80" s="67">
        <f t="shared" si="3"/>
        <v>0</v>
      </c>
    </row>
    <row r="81" spans="1:12" ht="27.6" x14ac:dyDescent="0.3">
      <c r="A81" s="33">
        <v>25</v>
      </c>
      <c r="B81" s="61" t="s">
        <v>52</v>
      </c>
      <c r="C81" s="31" t="s">
        <v>51</v>
      </c>
      <c r="D81" s="31"/>
      <c r="E81" s="30">
        <v>0.5</v>
      </c>
      <c r="F81" s="30"/>
      <c r="G81" s="67">
        <f t="shared" si="0"/>
        <v>0</v>
      </c>
      <c r="H81" s="30"/>
      <c r="I81" s="67">
        <f t="shared" si="1"/>
        <v>0</v>
      </c>
      <c r="J81" s="30"/>
      <c r="K81" s="67">
        <f t="shared" si="2"/>
        <v>0</v>
      </c>
      <c r="L81" s="67">
        <f t="shared" si="3"/>
        <v>0</v>
      </c>
    </row>
    <row r="82" spans="1:12" x14ac:dyDescent="0.3">
      <c r="A82" s="33">
        <v>26</v>
      </c>
      <c r="B82" s="61" t="s">
        <v>75</v>
      </c>
      <c r="C82" s="31" t="s">
        <v>20</v>
      </c>
      <c r="D82" s="31"/>
      <c r="E82" s="30">
        <f>E81*1.8</f>
        <v>0.9</v>
      </c>
      <c r="F82" s="30"/>
      <c r="G82" s="67">
        <f t="shared" si="0"/>
        <v>0</v>
      </c>
      <c r="H82" s="30"/>
      <c r="I82" s="67">
        <f t="shared" si="1"/>
        <v>0</v>
      </c>
      <c r="J82" s="30"/>
      <c r="K82" s="67">
        <f t="shared" si="2"/>
        <v>0</v>
      </c>
      <c r="L82" s="67">
        <f t="shared" si="3"/>
        <v>0</v>
      </c>
    </row>
    <row r="83" spans="1:12" ht="20.100000000000001" customHeight="1" x14ac:dyDescent="0.3">
      <c r="A83" s="33"/>
      <c r="B83" s="78" t="s">
        <v>50</v>
      </c>
      <c r="C83" s="29"/>
      <c r="D83" s="29"/>
      <c r="E83" s="30"/>
      <c r="F83" s="30"/>
      <c r="G83" s="67">
        <f t="shared" si="0"/>
        <v>0</v>
      </c>
      <c r="H83" s="30"/>
      <c r="I83" s="67">
        <f t="shared" si="1"/>
        <v>0</v>
      </c>
      <c r="J83" s="30"/>
      <c r="K83" s="67">
        <f t="shared" si="2"/>
        <v>0</v>
      </c>
      <c r="L83" s="67">
        <f t="shared" si="3"/>
        <v>0</v>
      </c>
    </row>
    <row r="84" spans="1:12" ht="20.100000000000001" customHeight="1" x14ac:dyDescent="0.3">
      <c r="A84" s="69"/>
      <c r="B84" s="56" t="s">
        <v>41</v>
      </c>
      <c r="C84" s="29"/>
      <c r="D84" s="29"/>
      <c r="E84" s="30"/>
      <c r="F84" s="30"/>
      <c r="G84" s="67">
        <f t="shared" si="0"/>
        <v>0</v>
      </c>
      <c r="H84" s="30"/>
      <c r="I84" s="67">
        <f t="shared" si="1"/>
        <v>0</v>
      </c>
      <c r="J84" s="30"/>
      <c r="K84" s="67">
        <f t="shared" si="2"/>
        <v>0</v>
      </c>
      <c r="L84" s="67">
        <f t="shared" si="3"/>
        <v>0</v>
      </c>
    </row>
    <row r="85" spans="1:12" ht="27.6" x14ac:dyDescent="0.3">
      <c r="A85" s="112">
        <v>30</v>
      </c>
      <c r="B85" s="47" t="s">
        <v>115</v>
      </c>
      <c r="C85" s="42" t="s">
        <v>8</v>
      </c>
      <c r="D85" s="42"/>
      <c r="E85" s="45">
        <v>26</v>
      </c>
      <c r="F85" s="58"/>
      <c r="G85" s="67">
        <f t="shared" si="0"/>
        <v>0</v>
      </c>
      <c r="H85" s="11"/>
      <c r="I85" s="67">
        <f t="shared" si="1"/>
        <v>0</v>
      </c>
      <c r="J85" s="11"/>
      <c r="K85" s="67">
        <f t="shared" si="2"/>
        <v>0</v>
      </c>
      <c r="L85" s="67">
        <f t="shared" si="3"/>
        <v>0</v>
      </c>
    </row>
    <row r="86" spans="1:12" x14ac:dyDescent="0.3">
      <c r="A86" s="113"/>
      <c r="B86" s="4" t="s">
        <v>37</v>
      </c>
      <c r="C86" s="31" t="s">
        <v>31</v>
      </c>
      <c r="D86" s="11">
        <v>1</v>
      </c>
      <c r="E86" s="11">
        <f>E85*D86</f>
        <v>26</v>
      </c>
      <c r="F86" s="32"/>
      <c r="G86" s="67">
        <f t="shared" si="0"/>
        <v>0</v>
      </c>
      <c r="H86" s="32"/>
      <c r="I86" s="67"/>
      <c r="J86" s="30"/>
      <c r="K86" s="67">
        <f t="shared" si="2"/>
        <v>0</v>
      </c>
      <c r="L86" s="67">
        <f t="shared" si="3"/>
        <v>0</v>
      </c>
    </row>
    <row r="87" spans="1:12" x14ac:dyDescent="0.3">
      <c r="A87" s="113"/>
      <c r="B87" s="38" t="s">
        <v>39</v>
      </c>
      <c r="C87" s="7" t="s">
        <v>9</v>
      </c>
      <c r="D87" s="39">
        <v>1.0200000000000001E-2</v>
      </c>
      <c r="E87" s="22">
        <f>D87*E85</f>
        <v>0.26519999999999999</v>
      </c>
      <c r="F87" s="22"/>
      <c r="G87" s="67">
        <f t="shared" si="0"/>
        <v>0</v>
      </c>
      <c r="H87" s="22"/>
      <c r="I87" s="67">
        <f t="shared" si="1"/>
        <v>0</v>
      </c>
      <c r="J87" s="22"/>
      <c r="K87" s="67">
        <f t="shared" si="2"/>
        <v>0</v>
      </c>
      <c r="L87" s="67">
        <f t="shared" si="3"/>
        <v>0</v>
      </c>
    </row>
    <row r="88" spans="1:12" x14ac:dyDescent="0.3">
      <c r="A88" s="114"/>
      <c r="B88" s="25" t="s">
        <v>25</v>
      </c>
      <c r="C88" s="34" t="s">
        <v>10</v>
      </c>
      <c r="D88" s="11">
        <v>6</v>
      </c>
      <c r="E88" s="11">
        <f>D88*E85</f>
        <v>156</v>
      </c>
      <c r="F88" s="11"/>
      <c r="G88" s="67">
        <f t="shared" ref="G88:G139" si="4">F88*E88</f>
        <v>0</v>
      </c>
      <c r="H88" s="11"/>
      <c r="I88" s="67">
        <f t="shared" ref="I88:I139" si="5">H88*E88</f>
        <v>0</v>
      </c>
      <c r="J88" s="11"/>
      <c r="K88" s="67">
        <f t="shared" ref="K88:K139" si="6">J88*E88</f>
        <v>0</v>
      </c>
      <c r="L88" s="67">
        <f t="shared" ref="L88:L139" si="7">K88+I88+G88</f>
        <v>0</v>
      </c>
    </row>
    <row r="89" spans="1:12" x14ac:dyDescent="0.3">
      <c r="A89" s="114"/>
      <c r="B89" s="12" t="s">
        <v>26</v>
      </c>
      <c r="C89" s="34" t="s">
        <v>10</v>
      </c>
      <c r="D89" s="11">
        <v>0.18</v>
      </c>
      <c r="E89" s="11">
        <f>D89*E85</f>
        <v>4.68</v>
      </c>
      <c r="F89" s="11"/>
      <c r="G89" s="67">
        <f t="shared" si="4"/>
        <v>0</v>
      </c>
      <c r="H89" s="11"/>
      <c r="I89" s="67">
        <f t="shared" si="5"/>
        <v>0</v>
      </c>
      <c r="J89" s="11"/>
      <c r="K89" s="67">
        <f t="shared" si="6"/>
        <v>0</v>
      </c>
      <c r="L89" s="67">
        <f t="shared" si="7"/>
        <v>0</v>
      </c>
    </row>
    <row r="90" spans="1:12" x14ac:dyDescent="0.3">
      <c r="A90" s="115"/>
      <c r="B90" s="26" t="s">
        <v>19</v>
      </c>
      <c r="C90" s="34" t="s">
        <v>9</v>
      </c>
      <c r="D90" s="37">
        <v>6.4000000000000001E-2</v>
      </c>
      <c r="E90" s="11">
        <f>D90*E85</f>
        <v>1.6640000000000001</v>
      </c>
      <c r="F90" s="11"/>
      <c r="G90" s="67">
        <f t="shared" si="4"/>
        <v>0</v>
      </c>
      <c r="H90" s="11"/>
      <c r="I90" s="67">
        <f t="shared" si="5"/>
        <v>0</v>
      </c>
      <c r="J90" s="11"/>
      <c r="K90" s="67">
        <f t="shared" si="6"/>
        <v>0</v>
      </c>
      <c r="L90" s="67">
        <f t="shared" si="7"/>
        <v>0</v>
      </c>
    </row>
    <row r="91" spans="1:12" ht="27.6" x14ac:dyDescent="0.3">
      <c r="A91" s="112">
        <v>31</v>
      </c>
      <c r="B91" s="44" t="s">
        <v>70</v>
      </c>
      <c r="C91" s="42" t="s">
        <v>8</v>
      </c>
      <c r="D91" s="42"/>
      <c r="E91" s="45">
        <f>E85*1.1</f>
        <v>28.6</v>
      </c>
      <c r="F91" s="58"/>
      <c r="G91" s="67">
        <f t="shared" si="4"/>
        <v>0</v>
      </c>
      <c r="H91" s="32"/>
      <c r="I91" s="67">
        <f t="shared" si="5"/>
        <v>0</v>
      </c>
      <c r="J91" s="32"/>
      <c r="K91" s="67">
        <f t="shared" si="6"/>
        <v>0</v>
      </c>
      <c r="L91" s="67">
        <f t="shared" si="7"/>
        <v>0</v>
      </c>
    </row>
    <row r="92" spans="1:12" x14ac:dyDescent="0.3">
      <c r="A92" s="113"/>
      <c r="B92" s="4" t="s">
        <v>37</v>
      </c>
      <c r="C92" s="31" t="s">
        <v>31</v>
      </c>
      <c r="D92" s="11">
        <v>1</v>
      </c>
      <c r="E92" s="11">
        <f>E91*D92</f>
        <v>28.6</v>
      </c>
      <c r="F92" s="32"/>
      <c r="G92" s="67">
        <f t="shared" si="4"/>
        <v>0</v>
      </c>
      <c r="H92" s="32"/>
      <c r="I92" s="67">
        <f t="shared" si="5"/>
        <v>0</v>
      </c>
      <c r="J92" s="30"/>
      <c r="K92" s="67">
        <f t="shared" si="6"/>
        <v>0</v>
      </c>
      <c r="L92" s="67">
        <f t="shared" si="7"/>
        <v>0</v>
      </c>
    </row>
    <row r="93" spans="1:12" x14ac:dyDescent="0.3">
      <c r="A93" s="113"/>
      <c r="B93" s="38" t="s">
        <v>39</v>
      </c>
      <c r="C93" s="7" t="s">
        <v>9</v>
      </c>
      <c r="D93" s="39">
        <v>7.4999999999999997E-3</v>
      </c>
      <c r="E93" s="22">
        <f>D93*E91</f>
        <v>0.2145</v>
      </c>
      <c r="F93" s="22"/>
      <c r="G93" s="67">
        <f t="shared" si="4"/>
        <v>0</v>
      </c>
      <c r="H93" s="22"/>
      <c r="I93" s="67">
        <f t="shared" si="5"/>
        <v>0</v>
      </c>
      <c r="J93" s="22"/>
      <c r="K93" s="67">
        <f t="shared" si="6"/>
        <v>0</v>
      </c>
      <c r="L93" s="67">
        <f t="shared" si="7"/>
        <v>0</v>
      </c>
    </row>
    <row r="94" spans="1:12" x14ac:dyDescent="0.3">
      <c r="A94" s="114"/>
      <c r="B94" s="23" t="s">
        <v>64</v>
      </c>
      <c r="C94" s="20" t="s">
        <v>8</v>
      </c>
      <c r="D94" s="32">
        <v>1.02</v>
      </c>
      <c r="E94" s="32">
        <f>E91*D94</f>
        <v>29.172000000000001</v>
      </c>
      <c r="F94" s="32"/>
      <c r="G94" s="67">
        <f t="shared" si="4"/>
        <v>0</v>
      </c>
      <c r="H94" s="32"/>
      <c r="I94" s="67">
        <f t="shared" si="5"/>
        <v>0</v>
      </c>
      <c r="J94" s="32"/>
      <c r="K94" s="67">
        <f t="shared" si="6"/>
        <v>0</v>
      </c>
      <c r="L94" s="67"/>
    </row>
    <row r="95" spans="1:12" x14ac:dyDescent="0.3">
      <c r="A95" s="114"/>
      <c r="B95" s="35" t="s">
        <v>32</v>
      </c>
      <c r="C95" s="34" t="s">
        <v>55</v>
      </c>
      <c r="D95" s="11">
        <v>2</v>
      </c>
      <c r="E95" s="11">
        <f>D95*E91</f>
        <v>57.2</v>
      </c>
      <c r="F95" s="11"/>
      <c r="G95" s="67">
        <f t="shared" si="4"/>
        <v>0</v>
      </c>
      <c r="H95" s="11"/>
      <c r="I95" s="67">
        <f t="shared" si="5"/>
        <v>0</v>
      </c>
      <c r="J95" s="11"/>
      <c r="K95" s="67">
        <f t="shared" si="6"/>
        <v>0</v>
      </c>
      <c r="L95" s="67">
        <f t="shared" si="7"/>
        <v>0</v>
      </c>
    </row>
    <row r="96" spans="1:12" x14ac:dyDescent="0.3">
      <c r="A96" s="114"/>
      <c r="B96" s="12" t="s">
        <v>33</v>
      </c>
      <c r="C96" s="34" t="s">
        <v>10</v>
      </c>
      <c r="D96" s="11">
        <v>0.4</v>
      </c>
      <c r="E96" s="11">
        <f>D96*E91</f>
        <v>11.440000000000001</v>
      </c>
      <c r="F96" s="11"/>
      <c r="G96" s="67">
        <f t="shared" si="4"/>
        <v>0</v>
      </c>
      <c r="H96" s="11"/>
      <c r="I96" s="67">
        <f t="shared" si="5"/>
        <v>0</v>
      </c>
      <c r="J96" s="11"/>
      <c r="K96" s="67">
        <f t="shared" si="6"/>
        <v>0</v>
      </c>
      <c r="L96" s="67">
        <f t="shared" si="7"/>
        <v>0</v>
      </c>
    </row>
    <row r="97" spans="1:12" x14ac:dyDescent="0.3">
      <c r="A97" s="114"/>
      <c r="B97" s="12" t="s">
        <v>34</v>
      </c>
      <c r="C97" s="34" t="s">
        <v>10</v>
      </c>
      <c r="D97" s="11">
        <v>0.1</v>
      </c>
      <c r="E97" s="11">
        <f>D97*E91</f>
        <v>2.8600000000000003</v>
      </c>
      <c r="F97" s="11"/>
      <c r="G97" s="67">
        <f t="shared" si="4"/>
        <v>0</v>
      </c>
      <c r="H97" s="11"/>
      <c r="I97" s="67">
        <f t="shared" si="5"/>
        <v>0</v>
      </c>
      <c r="J97" s="11"/>
      <c r="K97" s="67">
        <f t="shared" si="6"/>
        <v>0</v>
      </c>
      <c r="L97" s="67">
        <f t="shared" si="7"/>
        <v>0</v>
      </c>
    </row>
    <row r="98" spans="1:12" x14ac:dyDescent="0.3">
      <c r="A98" s="114"/>
      <c r="B98" s="12" t="s">
        <v>35</v>
      </c>
      <c r="C98" s="34" t="s">
        <v>10</v>
      </c>
      <c r="D98" s="11">
        <v>0.35</v>
      </c>
      <c r="E98" s="11">
        <f>D98*E91</f>
        <v>10.01</v>
      </c>
      <c r="F98" s="11"/>
      <c r="G98" s="67">
        <f t="shared" si="4"/>
        <v>0</v>
      </c>
      <c r="H98" s="11"/>
      <c r="I98" s="67">
        <f t="shared" si="5"/>
        <v>0</v>
      </c>
      <c r="J98" s="11"/>
      <c r="K98" s="67">
        <f t="shared" si="6"/>
        <v>0</v>
      </c>
      <c r="L98" s="67">
        <f t="shared" si="7"/>
        <v>0</v>
      </c>
    </row>
    <row r="99" spans="1:12" x14ac:dyDescent="0.3">
      <c r="A99" s="115"/>
      <c r="B99" s="26" t="s">
        <v>19</v>
      </c>
      <c r="C99" s="34" t="s">
        <v>9</v>
      </c>
      <c r="D99" s="11">
        <v>0.18</v>
      </c>
      <c r="E99" s="11">
        <f>D99*E91</f>
        <v>5.1479999999999997</v>
      </c>
      <c r="F99" s="11"/>
      <c r="G99" s="67">
        <f t="shared" si="4"/>
        <v>0</v>
      </c>
      <c r="H99" s="11"/>
      <c r="I99" s="67">
        <f t="shared" si="5"/>
        <v>0</v>
      </c>
      <c r="J99" s="11"/>
      <c r="K99" s="67">
        <f t="shared" si="6"/>
        <v>0</v>
      </c>
      <c r="L99" s="67">
        <f t="shared" si="7"/>
        <v>0</v>
      </c>
    </row>
    <row r="100" spans="1:12" ht="20.100000000000001" customHeight="1" x14ac:dyDescent="0.3">
      <c r="A100" s="28"/>
      <c r="B100" s="57" t="s">
        <v>42</v>
      </c>
      <c r="C100" s="7"/>
      <c r="D100" s="7"/>
      <c r="E100" s="32"/>
      <c r="F100" s="32"/>
      <c r="G100" s="67">
        <f t="shared" si="4"/>
        <v>0</v>
      </c>
      <c r="H100" s="32"/>
      <c r="I100" s="67">
        <f t="shared" si="5"/>
        <v>0</v>
      </c>
      <c r="J100" s="32"/>
      <c r="K100" s="67">
        <f t="shared" si="6"/>
        <v>0</v>
      </c>
      <c r="L100" s="67">
        <f t="shared" si="7"/>
        <v>0</v>
      </c>
    </row>
    <row r="101" spans="1:12" x14ac:dyDescent="0.3">
      <c r="A101" s="104">
        <v>32</v>
      </c>
      <c r="B101" s="47" t="s">
        <v>83</v>
      </c>
      <c r="C101" s="42" t="s">
        <v>8</v>
      </c>
      <c r="D101" s="42"/>
      <c r="E101" s="48">
        <v>31</v>
      </c>
      <c r="F101" s="30"/>
      <c r="G101" s="67">
        <f t="shared" si="4"/>
        <v>0</v>
      </c>
      <c r="H101" s="30"/>
      <c r="I101" s="67">
        <f t="shared" si="5"/>
        <v>0</v>
      </c>
      <c r="J101" s="30"/>
      <c r="K101" s="67">
        <f t="shared" si="6"/>
        <v>0</v>
      </c>
      <c r="L101" s="67">
        <f t="shared" si="7"/>
        <v>0</v>
      </c>
    </row>
    <row r="102" spans="1:12" x14ac:dyDescent="0.3">
      <c r="A102" s="105"/>
      <c r="B102" s="4" t="s">
        <v>37</v>
      </c>
      <c r="C102" s="31" t="s">
        <v>31</v>
      </c>
      <c r="D102" s="11">
        <v>1</v>
      </c>
      <c r="E102" s="11">
        <f>E101*D102</f>
        <v>31</v>
      </c>
      <c r="F102" s="32"/>
      <c r="G102" s="67">
        <f t="shared" si="4"/>
        <v>0</v>
      </c>
      <c r="H102" s="30"/>
      <c r="I102" s="67">
        <f t="shared" si="5"/>
        <v>0</v>
      </c>
      <c r="J102" s="30"/>
      <c r="K102" s="67">
        <f t="shared" si="6"/>
        <v>0</v>
      </c>
      <c r="L102" s="67">
        <f t="shared" si="7"/>
        <v>0</v>
      </c>
    </row>
    <row r="103" spans="1:12" x14ac:dyDescent="0.3">
      <c r="A103" s="105"/>
      <c r="B103" s="38" t="s">
        <v>39</v>
      </c>
      <c r="C103" s="7" t="s">
        <v>9</v>
      </c>
      <c r="D103" s="40">
        <v>5.5E-2</v>
      </c>
      <c r="E103" s="22">
        <f>E101*D103</f>
        <v>1.7050000000000001</v>
      </c>
      <c r="F103" s="22"/>
      <c r="G103" s="67">
        <f t="shared" si="4"/>
        <v>0</v>
      </c>
      <c r="H103" s="22"/>
      <c r="I103" s="67">
        <f t="shared" si="5"/>
        <v>0</v>
      </c>
      <c r="J103" s="22"/>
      <c r="K103" s="67">
        <f t="shared" si="6"/>
        <v>0</v>
      </c>
      <c r="L103" s="67">
        <f t="shared" si="7"/>
        <v>0</v>
      </c>
    </row>
    <row r="104" spans="1:12" x14ac:dyDescent="0.3">
      <c r="A104" s="105"/>
      <c r="B104" s="17" t="s">
        <v>40</v>
      </c>
      <c r="C104" s="20" t="s">
        <v>8</v>
      </c>
      <c r="D104" s="20">
        <v>2.1</v>
      </c>
      <c r="E104" s="30">
        <f>E101*D104</f>
        <v>65.100000000000009</v>
      </c>
      <c r="F104" s="30"/>
      <c r="G104" s="67">
        <f t="shared" si="4"/>
        <v>0</v>
      </c>
      <c r="H104" s="30"/>
      <c r="I104" s="67">
        <f t="shared" si="5"/>
        <v>0</v>
      </c>
      <c r="J104" s="30"/>
      <c r="K104" s="67">
        <f t="shared" si="6"/>
        <v>0</v>
      </c>
      <c r="L104" s="67">
        <f t="shared" si="7"/>
        <v>0</v>
      </c>
    </row>
    <row r="105" spans="1:12" ht="41.4" x14ac:dyDescent="0.3">
      <c r="A105" s="105"/>
      <c r="B105" s="4" t="s">
        <v>48</v>
      </c>
      <c r="C105" s="34" t="s">
        <v>8</v>
      </c>
      <c r="D105" s="11">
        <v>1</v>
      </c>
      <c r="E105" s="30">
        <f>E101*D105</f>
        <v>31</v>
      </c>
      <c r="F105" s="30"/>
      <c r="G105" s="67"/>
      <c r="H105" s="30"/>
      <c r="I105" s="67">
        <f t="shared" si="5"/>
        <v>0</v>
      </c>
      <c r="J105" s="30"/>
      <c r="K105" s="67">
        <f t="shared" si="6"/>
        <v>0</v>
      </c>
      <c r="L105" s="67">
        <f t="shared" si="7"/>
        <v>0</v>
      </c>
    </row>
    <row r="106" spans="1:12" x14ac:dyDescent="0.3">
      <c r="A106" s="105"/>
      <c r="B106" s="18" t="s">
        <v>27</v>
      </c>
      <c r="C106" s="34" t="s">
        <v>8</v>
      </c>
      <c r="D106" s="11">
        <v>1.05</v>
      </c>
      <c r="E106" s="30">
        <f>E101*D106</f>
        <v>32.550000000000004</v>
      </c>
      <c r="F106" s="30"/>
      <c r="G106" s="67">
        <f t="shared" si="4"/>
        <v>0</v>
      </c>
      <c r="H106" s="30"/>
      <c r="I106" s="67">
        <f t="shared" si="5"/>
        <v>0</v>
      </c>
      <c r="J106" s="30"/>
      <c r="K106" s="67">
        <f t="shared" si="6"/>
        <v>0</v>
      </c>
      <c r="L106" s="67">
        <f t="shared" si="7"/>
        <v>0</v>
      </c>
    </row>
    <row r="107" spans="1:12" x14ac:dyDescent="0.3">
      <c r="A107" s="106"/>
      <c r="B107" s="18" t="s">
        <v>19</v>
      </c>
      <c r="C107" s="34" t="s">
        <v>9</v>
      </c>
      <c r="D107" s="34">
        <v>0.1</v>
      </c>
      <c r="E107" s="30">
        <f>E101*D107</f>
        <v>3.1</v>
      </c>
      <c r="F107" s="30"/>
      <c r="G107" s="67">
        <f t="shared" si="4"/>
        <v>0</v>
      </c>
      <c r="H107" s="30"/>
      <c r="I107" s="67">
        <f t="shared" si="5"/>
        <v>0</v>
      </c>
      <c r="J107" s="30"/>
      <c r="K107" s="67">
        <f t="shared" si="6"/>
        <v>0</v>
      </c>
      <c r="L107" s="67">
        <f t="shared" si="7"/>
        <v>0</v>
      </c>
    </row>
    <row r="108" spans="1:12" ht="27.6" x14ac:dyDescent="0.3">
      <c r="A108" s="104">
        <v>33</v>
      </c>
      <c r="B108" s="43" t="s">
        <v>84</v>
      </c>
      <c r="C108" s="42" t="s">
        <v>8</v>
      </c>
      <c r="D108" s="42"/>
      <c r="E108" s="45">
        <v>1.5</v>
      </c>
      <c r="F108" s="32"/>
      <c r="G108" s="67">
        <f t="shared" si="4"/>
        <v>0</v>
      </c>
      <c r="H108" s="32"/>
      <c r="I108" s="67">
        <f t="shared" si="5"/>
        <v>0</v>
      </c>
      <c r="J108" s="32"/>
      <c r="K108" s="67">
        <f t="shared" si="6"/>
        <v>0</v>
      </c>
      <c r="L108" s="67">
        <f t="shared" si="7"/>
        <v>0</v>
      </c>
    </row>
    <row r="109" spans="1:12" x14ac:dyDescent="0.3">
      <c r="A109" s="105"/>
      <c r="B109" s="4" t="s">
        <v>37</v>
      </c>
      <c r="C109" s="31" t="s">
        <v>31</v>
      </c>
      <c r="D109" s="11">
        <v>1</v>
      </c>
      <c r="E109" s="11">
        <f>E108*D109</f>
        <v>1.5</v>
      </c>
      <c r="F109" s="32"/>
      <c r="G109" s="67">
        <f t="shared" si="4"/>
        <v>0</v>
      </c>
      <c r="H109" s="30"/>
      <c r="I109" s="67">
        <f t="shared" si="5"/>
        <v>0</v>
      </c>
      <c r="J109" s="30"/>
      <c r="K109" s="67">
        <f t="shared" si="6"/>
        <v>0</v>
      </c>
      <c r="L109" s="67">
        <f t="shared" si="7"/>
        <v>0</v>
      </c>
    </row>
    <row r="110" spans="1:12" x14ac:dyDescent="0.3">
      <c r="A110" s="105"/>
      <c r="B110" s="38" t="s">
        <v>39</v>
      </c>
      <c r="C110" s="7" t="s">
        <v>9</v>
      </c>
      <c r="D110" s="40">
        <v>2.1999999999999999E-2</v>
      </c>
      <c r="E110" s="22">
        <f>E108*D110</f>
        <v>3.3000000000000002E-2</v>
      </c>
      <c r="F110" s="22"/>
      <c r="G110" s="67">
        <f t="shared" si="4"/>
        <v>0</v>
      </c>
      <c r="H110" s="22"/>
      <c r="I110" s="67">
        <f t="shared" si="5"/>
        <v>0</v>
      </c>
      <c r="J110" s="22"/>
      <c r="K110" s="67">
        <f t="shared" si="6"/>
        <v>0</v>
      </c>
      <c r="L110" s="67">
        <f t="shared" si="7"/>
        <v>0</v>
      </c>
    </row>
    <row r="111" spans="1:12" x14ac:dyDescent="0.3">
      <c r="A111" s="105"/>
      <c r="B111" s="17" t="s">
        <v>69</v>
      </c>
      <c r="C111" s="20" t="s">
        <v>8</v>
      </c>
      <c r="D111" s="20">
        <v>1.05</v>
      </c>
      <c r="E111" s="30">
        <f>E108*D111</f>
        <v>1.5750000000000002</v>
      </c>
      <c r="F111" s="30"/>
      <c r="G111" s="67">
        <f t="shared" si="4"/>
        <v>0</v>
      </c>
      <c r="H111" s="30"/>
      <c r="I111" s="67">
        <f t="shared" si="5"/>
        <v>0</v>
      </c>
      <c r="J111" s="30"/>
      <c r="K111" s="67">
        <f t="shared" si="6"/>
        <v>0</v>
      </c>
      <c r="L111" s="67">
        <f t="shared" si="7"/>
        <v>0</v>
      </c>
    </row>
    <row r="112" spans="1:12" ht="41.4" x14ac:dyDescent="0.3">
      <c r="A112" s="105"/>
      <c r="B112" s="4" t="s">
        <v>63</v>
      </c>
      <c r="C112" s="34" t="s">
        <v>8</v>
      </c>
      <c r="D112" s="11">
        <v>1</v>
      </c>
      <c r="E112" s="30">
        <f>D112*E108</f>
        <v>1.5</v>
      </c>
      <c r="F112" s="30"/>
      <c r="G112" s="67">
        <f t="shared" si="4"/>
        <v>0</v>
      </c>
      <c r="H112" s="30"/>
      <c r="I112" s="67">
        <f t="shared" si="5"/>
        <v>0</v>
      </c>
      <c r="J112" s="30"/>
      <c r="K112" s="67">
        <f t="shared" si="6"/>
        <v>0</v>
      </c>
      <c r="L112" s="67">
        <f t="shared" si="7"/>
        <v>0</v>
      </c>
    </row>
    <row r="113" spans="1:12" x14ac:dyDescent="0.3">
      <c r="A113" s="106"/>
      <c r="B113" s="18" t="s">
        <v>19</v>
      </c>
      <c r="C113" s="34" t="s">
        <v>9</v>
      </c>
      <c r="D113" s="34">
        <v>0.1</v>
      </c>
      <c r="E113" s="30">
        <f>E108*D113</f>
        <v>0.15000000000000002</v>
      </c>
      <c r="F113" s="30"/>
      <c r="G113" s="67">
        <f t="shared" si="4"/>
        <v>0</v>
      </c>
      <c r="H113" s="30"/>
      <c r="I113" s="67">
        <f t="shared" si="5"/>
        <v>0</v>
      </c>
      <c r="J113" s="30"/>
      <c r="K113" s="67">
        <f t="shared" si="6"/>
        <v>0</v>
      </c>
      <c r="L113" s="67">
        <f t="shared" si="7"/>
        <v>0</v>
      </c>
    </row>
    <row r="114" spans="1:12" ht="20.100000000000001" customHeight="1" x14ac:dyDescent="0.3">
      <c r="A114" s="28"/>
      <c r="B114" s="57" t="s">
        <v>43</v>
      </c>
      <c r="C114" s="7"/>
      <c r="D114" s="7"/>
      <c r="E114" s="32"/>
      <c r="F114" s="32"/>
      <c r="G114" s="67">
        <f t="shared" si="4"/>
        <v>0</v>
      </c>
      <c r="H114" s="32"/>
      <c r="I114" s="67">
        <f t="shared" si="5"/>
        <v>0</v>
      </c>
      <c r="J114" s="32"/>
      <c r="K114" s="67">
        <f t="shared" si="6"/>
        <v>0</v>
      </c>
      <c r="L114" s="67">
        <f t="shared" si="7"/>
        <v>0</v>
      </c>
    </row>
    <row r="115" spans="1:12" ht="27.6" x14ac:dyDescent="0.3">
      <c r="A115" s="108">
        <v>39</v>
      </c>
      <c r="B115" s="41" t="s">
        <v>111</v>
      </c>
      <c r="C115" s="42" t="s">
        <v>8</v>
      </c>
      <c r="D115" s="50"/>
      <c r="E115" s="45">
        <v>22</v>
      </c>
      <c r="F115" s="32"/>
      <c r="G115" s="67">
        <f t="shared" si="4"/>
        <v>0</v>
      </c>
      <c r="H115" s="32"/>
      <c r="I115" s="67">
        <f t="shared" si="5"/>
        <v>0</v>
      </c>
      <c r="J115" s="32"/>
      <c r="K115" s="67">
        <f t="shared" si="6"/>
        <v>0</v>
      </c>
      <c r="L115" s="67">
        <f t="shared" si="7"/>
        <v>0</v>
      </c>
    </row>
    <row r="116" spans="1:12" x14ac:dyDescent="0.3">
      <c r="A116" s="109"/>
      <c r="B116" s="4" t="s">
        <v>37</v>
      </c>
      <c r="C116" s="31" t="s">
        <v>31</v>
      </c>
      <c r="D116" s="11">
        <v>1</v>
      </c>
      <c r="E116" s="11">
        <f>E115*D116</f>
        <v>22</v>
      </c>
      <c r="F116" s="32"/>
      <c r="G116" s="67">
        <f t="shared" si="4"/>
        <v>0</v>
      </c>
      <c r="H116" s="11"/>
      <c r="I116" s="67">
        <f t="shared" si="5"/>
        <v>0</v>
      </c>
      <c r="J116" s="11"/>
      <c r="K116" s="67">
        <f t="shared" si="6"/>
        <v>0</v>
      </c>
      <c r="L116" s="67">
        <f t="shared" si="7"/>
        <v>0</v>
      </c>
    </row>
    <row r="117" spans="1:12" x14ac:dyDescent="0.3">
      <c r="A117" s="109"/>
      <c r="B117" s="38" t="s">
        <v>39</v>
      </c>
      <c r="C117" s="7" t="s">
        <v>9</v>
      </c>
      <c r="D117" s="39">
        <v>0.05</v>
      </c>
      <c r="E117" s="22">
        <f>D117*E115</f>
        <v>1.1000000000000001</v>
      </c>
      <c r="F117" s="22"/>
      <c r="G117" s="67">
        <f t="shared" si="4"/>
        <v>0</v>
      </c>
      <c r="H117" s="22"/>
      <c r="I117" s="67">
        <f t="shared" si="5"/>
        <v>0</v>
      </c>
      <c r="J117" s="22"/>
      <c r="K117" s="67">
        <f t="shared" si="6"/>
        <v>0</v>
      </c>
      <c r="L117" s="67">
        <f t="shared" si="7"/>
        <v>0</v>
      </c>
    </row>
    <row r="118" spans="1:12" x14ac:dyDescent="0.3">
      <c r="A118" s="109"/>
      <c r="B118" s="17" t="s">
        <v>73</v>
      </c>
      <c r="C118" s="20" t="s">
        <v>8</v>
      </c>
      <c r="D118" s="31">
        <v>1.05</v>
      </c>
      <c r="E118" s="30">
        <f>E115*D118</f>
        <v>23.1</v>
      </c>
      <c r="F118" s="30"/>
      <c r="G118" s="67">
        <f t="shared" si="4"/>
        <v>0</v>
      </c>
      <c r="H118" s="30"/>
      <c r="I118" s="67">
        <f t="shared" si="5"/>
        <v>0</v>
      </c>
      <c r="J118" s="30"/>
      <c r="K118" s="67">
        <f t="shared" si="6"/>
        <v>0</v>
      </c>
      <c r="L118" s="67">
        <f t="shared" si="7"/>
        <v>0</v>
      </c>
    </row>
    <row r="119" spans="1:12" x14ac:dyDescent="0.3">
      <c r="A119" s="109"/>
      <c r="B119" s="17" t="s">
        <v>74</v>
      </c>
      <c r="C119" s="20" t="s">
        <v>45</v>
      </c>
      <c r="D119" s="31"/>
      <c r="E119" s="30">
        <v>10</v>
      </c>
      <c r="F119" s="30"/>
      <c r="G119" s="67">
        <f t="shared" si="4"/>
        <v>0</v>
      </c>
      <c r="H119" s="30"/>
      <c r="I119" s="67">
        <f t="shared" si="5"/>
        <v>0</v>
      </c>
      <c r="J119" s="30"/>
      <c r="K119" s="67">
        <f t="shared" si="6"/>
        <v>0</v>
      </c>
      <c r="L119" s="67">
        <f t="shared" si="7"/>
        <v>0</v>
      </c>
    </row>
    <row r="120" spans="1:12" ht="27.6" x14ac:dyDescent="0.3">
      <c r="A120" s="109"/>
      <c r="B120" s="4" t="s">
        <v>53</v>
      </c>
      <c r="C120" s="34" t="s">
        <v>8</v>
      </c>
      <c r="D120" s="30">
        <v>1</v>
      </c>
      <c r="E120" s="30">
        <f>E115</f>
        <v>22</v>
      </c>
      <c r="F120" s="30"/>
      <c r="G120" s="67">
        <f t="shared" si="4"/>
        <v>0</v>
      </c>
      <c r="H120" s="30"/>
      <c r="I120" s="67">
        <f t="shared" si="5"/>
        <v>0</v>
      </c>
      <c r="J120" s="30"/>
      <c r="K120" s="67">
        <f t="shared" si="6"/>
        <v>0</v>
      </c>
      <c r="L120" s="67">
        <f t="shared" si="7"/>
        <v>0</v>
      </c>
    </row>
    <row r="121" spans="1:12" x14ac:dyDescent="0.3">
      <c r="A121" s="110"/>
      <c r="B121" s="18" t="s">
        <v>54</v>
      </c>
      <c r="C121" s="34" t="s">
        <v>9</v>
      </c>
      <c r="D121" s="30">
        <v>0.1</v>
      </c>
      <c r="E121" s="30">
        <f>E115*0.1</f>
        <v>2.2000000000000002</v>
      </c>
      <c r="F121" s="30"/>
      <c r="G121" s="67">
        <f t="shared" si="4"/>
        <v>0</v>
      </c>
      <c r="H121" s="30"/>
      <c r="I121" s="67">
        <f t="shared" si="5"/>
        <v>0</v>
      </c>
      <c r="J121" s="30"/>
      <c r="K121" s="67">
        <f t="shared" si="6"/>
        <v>0</v>
      </c>
      <c r="L121" s="67">
        <f t="shared" si="7"/>
        <v>0</v>
      </c>
    </row>
    <row r="122" spans="1:12" ht="30" customHeight="1" x14ac:dyDescent="0.3">
      <c r="A122" s="108">
        <v>40</v>
      </c>
      <c r="B122" s="73" t="s">
        <v>87</v>
      </c>
      <c r="C122" s="50" t="s">
        <v>8</v>
      </c>
      <c r="D122" s="50"/>
      <c r="E122" s="51">
        <v>7</v>
      </c>
      <c r="F122" s="11"/>
      <c r="G122" s="67">
        <f t="shared" si="4"/>
        <v>0</v>
      </c>
      <c r="H122" s="11"/>
      <c r="I122" s="67">
        <f t="shared" si="5"/>
        <v>0</v>
      </c>
      <c r="J122" s="11"/>
      <c r="K122" s="67">
        <f t="shared" si="6"/>
        <v>0</v>
      </c>
      <c r="L122" s="67">
        <f t="shared" si="7"/>
        <v>0</v>
      </c>
    </row>
    <row r="123" spans="1:12" x14ac:dyDescent="0.3">
      <c r="A123" s="109"/>
      <c r="B123" s="4" t="s">
        <v>37</v>
      </c>
      <c r="C123" s="31" t="s">
        <v>31</v>
      </c>
      <c r="D123" s="11">
        <v>1</v>
      </c>
      <c r="E123" s="37">
        <f>E122*D123</f>
        <v>7</v>
      </c>
      <c r="F123" s="32"/>
      <c r="G123" s="67">
        <f t="shared" si="4"/>
        <v>0</v>
      </c>
      <c r="H123" s="11"/>
      <c r="I123" s="67">
        <f t="shared" si="5"/>
        <v>0</v>
      </c>
      <c r="J123" s="11"/>
      <c r="K123" s="67">
        <f t="shared" si="6"/>
        <v>0</v>
      </c>
      <c r="L123" s="67">
        <f t="shared" si="7"/>
        <v>0</v>
      </c>
    </row>
    <row r="124" spans="1:12" x14ac:dyDescent="0.3">
      <c r="A124" s="109"/>
      <c r="B124" s="38" t="s">
        <v>39</v>
      </c>
      <c r="C124" s="7" t="s">
        <v>9</v>
      </c>
      <c r="D124" s="40">
        <v>4.2999999999999997E-2</v>
      </c>
      <c r="E124" s="22">
        <f>D124*E122</f>
        <v>0.30099999999999999</v>
      </c>
      <c r="F124" s="22"/>
      <c r="G124" s="67">
        <f t="shared" si="4"/>
        <v>0</v>
      </c>
      <c r="H124" s="22"/>
      <c r="I124" s="67">
        <f t="shared" si="5"/>
        <v>0</v>
      </c>
      <c r="J124" s="22"/>
      <c r="K124" s="67">
        <f t="shared" si="6"/>
        <v>0</v>
      </c>
      <c r="L124" s="67">
        <f t="shared" si="7"/>
        <v>0</v>
      </c>
    </row>
    <row r="125" spans="1:12" ht="27.6" x14ac:dyDescent="0.3">
      <c r="A125" s="109"/>
      <c r="B125" s="25" t="s">
        <v>85</v>
      </c>
      <c r="C125" s="34" t="s">
        <v>8</v>
      </c>
      <c r="D125" s="11">
        <v>1.01</v>
      </c>
      <c r="E125" s="11">
        <f>D125*E122</f>
        <v>7.07</v>
      </c>
      <c r="F125" s="11"/>
      <c r="G125" s="67"/>
      <c r="H125" s="11"/>
      <c r="I125" s="67">
        <f t="shared" si="5"/>
        <v>0</v>
      </c>
      <c r="J125" s="11"/>
      <c r="K125" s="67">
        <f t="shared" si="6"/>
        <v>0</v>
      </c>
      <c r="L125" s="67"/>
    </row>
    <row r="126" spans="1:12" x14ac:dyDescent="0.3">
      <c r="A126" s="109"/>
      <c r="B126" s="63" t="s">
        <v>86</v>
      </c>
      <c r="C126" s="34" t="s">
        <v>8</v>
      </c>
      <c r="D126" s="11">
        <v>1.01</v>
      </c>
      <c r="E126" s="11">
        <f>D126*E122</f>
        <v>7.07</v>
      </c>
      <c r="F126" s="11"/>
      <c r="G126" s="67">
        <f t="shared" si="4"/>
        <v>0</v>
      </c>
      <c r="H126" s="11"/>
      <c r="I126" s="67">
        <f t="shared" si="5"/>
        <v>0</v>
      </c>
      <c r="J126" s="11"/>
      <c r="K126" s="67">
        <f t="shared" si="6"/>
        <v>0</v>
      </c>
      <c r="L126" s="67">
        <f t="shared" si="7"/>
        <v>0</v>
      </c>
    </row>
    <row r="127" spans="1:12" x14ac:dyDescent="0.3">
      <c r="A127" s="110"/>
      <c r="B127" s="26" t="s">
        <v>19</v>
      </c>
      <c r="C127" s="34" t="s">
        <v>9</v>
      </c>
      <c r="D127" s="37">
        <v>6.4000000000000001E-2</v>
      </c>
      <c r="E127" s="11">
        <f>D127*E122</f>
        <v>0.44800000000000001</v>
      </c>
      <c r="F127" s="11"/>
      <c r="G127" s="67"/>
      <c r="H127" s="11"/>
      <c r="I127" s="67">
        <f t="shared" si="5"/>
        <v>0</v>
      </c>
      <c r="J127" s="11"/>
      <c r="K127" s="67">
        <f t="shared" si="6"/>
        <v>0</v>
      </c>
      <c r="L127" s="67">
        <f t="shared" si="7"/>
        <v>0</v>
      </c>
    </row>
    <row r="128" spans="1:12" ht="20.100000000000001" customHeight="1" x14ac:dyDescent="0.3">
      <c r="A128" s="28"/>
      <c r="B128" s="57" t="s">
        <v>44</v>
      </c>
      <c r="C128" s="7"/>
      <c r="D128" s="7"/>
      <c r="E128" s="32"/>
      <c r="F128" s="32"/>
      <c r="G128" s="67">
        <f t="shared" si="4"/>
        <v>0</v>
      </c>
      <c r="H128" s="32"/>
      <c r="I128" s="67">
        <f t="shared" si="5"/>
        <v>0</v>
      </c>
      <c r="J128" s="32"/>
      <c r="K128" s="67">
        <f t="shared" si="6"/>
        <v>0</v>
      </c>
      <c r="L128" s="67">
        <f t="shared" si="7"/>
        <v>0</v>
      </c>
    </row>
    <row r="129" spans="1:12" ht="41.4" x14ac:dyDescent="0.3">
      <c r="A129" s="107">
        <v>41</v>
      </c>
      <c r="B129" s="49" t="s">
        <v>112</v>
      </c>
      <c r="C129" s="62" t="s">
        <v>8</v>
      </c>
      <c r="D129" s="62"/>
      <c r="E129" s="48">
        <v>155</v>
      </c>
      <c r="F129" s="11"/>
      <c r="G129" s="67">
        <f t="shared" si="4"/>
        <v>0</v>
      </c>
      <c r="H129" s="11"/>
      <c r="I129" s="67">
        <f t="shared" si="5"/>
        <v>0</v>
      </c>
      <c r="J129" s="11"/>
      <c r="K129" s="67">
        <f t="shared" si="6"/>
        <v>0</v>
      </c>
      <c r="L129" s="67">
        <f t="shared" si="7"/>
        <v>0</v>
      </c>
    </row>
    <row r="130" spans="1:12" x14ac:dyDescent="0.3">
      <c r="A130" s="107"/>
      <c r="B130" s="4" t="s">
        <v>37</v>
      </c>
      <c r="C130" s="31" t="s">
        <v>31</v>
      </c>
      <c r="D130" s="11">
        <v>1</v>
      </c>
      <c r="E130" s="11">
        <f>E129*D130</f>
        <v>155</v>
      </c>
      <c r="F130" s="32"/>
      <c r="G130" s="67">
        <f t="shared" si="4"/>
        <v>0</v>
      </c>
      <c r="H130" s="11"/>
      <c r="I130" s="67">
        <f t="shared" si="5"/>
        <v>0</v>
      </c>
      <c r="J130" s="11"/>
      <c r="K130" s="67">
        <f t="shared" si="6"/>
        <v>0</v>
      </c>
      <c r="L130" s="67">
        <f t="shared" si="7"/>
        <v>0</v>
      </c>
    </row>
    <row r="131" spans="1:12" x14ac:dyDescent="0.3">
      <c r="A131" s="107"/>
      <c r="B131" s="38" t="s">
        <v>39</v>
      </c>
      <c r="C131" s="7" t="s">
        <v>9</v>
      </c>
      <c r="D131" s="40">
        <v>8.0000000000000002E-3</v>
      </c>
      <c r="E131" s="22">
        <f>D131*E129</f>
        <v>1.24</v>
      </c>
      <c r="F131" s="22"/>
      <c r="G131" s="67">
        <f t="shared" si="4"/>
        <v>0</v>
      </c>
      <c r="H131" s="22"/>
      <c r="I131" s="67">
        <f t="shared" si="5"/>
        <v>0</v>
      </c>
      <c r="J131" s="22"/>
      <c r="K131" s="67">
        <f t="shared" si="6"/>
        <v>0</v>
      </c>
      <c r="L131" s="67">
        <f t="shared" si="7"/>
        <v>0</v>
      </c>
    </row>
    <row r="132" spans="1:12" x14ac:dyDescent="0.3">
      <c r="A132" s="107"/>
      <c r="B132" s="14" t="s">
        <v>23</v>
      </c>
      <c r="C132" s="10" t="s">
        <v>10</v>
      </c>
      <c r="D132" s="34">
        <v>0.45</v>
      </c>
      <c r="E132" s="30">
        <f>E129*D132</f>
        <v>69.75</v>
      </c>
      <c r="F132" s="30"/>
      <c r="G132" s="67">
        <f t="shared" si="4"/>
        <v>0</v>
      </c>
      <c r="H132" s="30"/>
      <c r="I132" s="67">
        <f t="shared" si="5"/>
        <v>0</v>
      </c>
      <c r="J132" s="30"/>
      <c r="K132" s="67">
        <f t="shared" si="6"/>
        <v>0</v>
      </c>
      <c r="L132" s="67">
        <f t="shared" si="7"/>
        <v>0</v>
      </c>
    </row>
    <row r="133" spans="1:12" x14ac:dyDescent="0.3">
      <c r="A133" s="107"/>
      <c r="B133" s="14" t="s">
        <v>21</v>
      </c>
      <c r="C133" s="10" t="s">
        <v>8</v>
      </c>
      <c r="D133" s="34">
        <v>8.9999999999999993E-3</v>
      </c>
      <c r="E133" s="16">
        <f>E129*D133</f>
        <v>1.3949999999999998</v>
      </c>
      <c r="F133" s="30"/>
      <c r="G133" s="67">
        <f t="shared" si="4"/>
        <v>0</v>
      </c>
      <c r="H133" s="30"/>
      <c r="I133" s="67">
        <f t="shared" si="5"/>
        <v>0</v>
      </c>
      <c r="J133" s="30"/>
      <c r="K133" s="67">
        <f t="shared" si="6"/>
        <v>0</v>
      </c>
      <c r="L133" s="67">
        <f t="shared" si="7"/>
        <v>0</v>
      </c>
    </row>
    <row r="134" spans="1:12" x14ac:dyDescent="0.3">
      <c r="A134" s="107"/>
      <c r="B134" s="15" t="s">
        <v>61</v>
      </c>
      <c r="C134" s="10" t="s">
        <v>10</v>
      </c>
      <c r="D134" s="11">
        <v>0.63</v>
      </c>
      <c r="E134" s="30">
        <f>E129*D134</f>
        <v>97.65</v>
      </c>
      <c r="F134" s="30"/>
      <c r="G134" s="67">
        <f t="shared" si="4"/>
        <v>0</v>
      </c>
      <c r="H134" s="30"/>
      <c r="I134" s="67">
        <f t="shared" si="5"/>
        <v>0</v>
      </c>
      <c r="J134" s="30"/>
      <c r="K134" s="67">
        <f t="shared" si="6"/>
        <v>0</v>
      </c>
      <c r="L134" s="67">
        <f t="shared" si="7"/>
        <v>0</v>
      </c>
    </row>
    <row r="135" spans="1:12" x14ac:dyDescent="0.3">
      <c r="A135" s="107"/>
      <c r="B135" s="15" t="s">
        <v>28</v>
      </c>
      <c r="C135" s="10" t="s">
        <v>10</v>
      </c>
      <c r="D135" s="34">
        <v>0.12</v>
      </c>
      <c r="E135" s="30">
        <f>E129*D135</f>
        <v>18.599999999999998</v>
      </c>
      <c r="F135" s="30"/>
      <c r="G135" s="67">
        <f t="shared" si="4"/>
        <v>0</v>
      </c>
      <c r="H135" s="30"/>
      <c r="I135" s="67">
        <f t="shared" si="5"/>
        <v>0</v>
      </c>
      <c r="J135" s="30"/>
      <c r="K135" s="67">
        <f t="shared" si="6"/>
        <v>0</v>
      </c>
      <c r="L135" s="67">
        <f t="shared" si="7"/>
        <v>0</v>
      </c>
    </row>
    <row r="136" spans="1:12" x14ac:dyDescent="0.3">
      <c r="A136" s="107"/>
      <c r="B136" s="2" t="s">
        <v>24</v>
      </c>
      <c r="C136" s="10" t="s">
        <v>55</v>
      </c>
      <c r="D136" s="11">
        <v>0.6</v>
      </c>
      <c r="E136" s="30">
        <f>E129*D136</f>
        <v>93</v>
      </c>
      <c r="F136" s="30"/>
      <c r="G136" s="67">
        <f t="shared" si="4"/>
        <v>0</v>
      </c>
      <c r="H136" s="30"/>
      <c r="I136" s="67">
        <f t="shared" si="5"/>
        <v>0</v>
      </c>
      <c r="J136" s="30"/>
      <c r="K136" s="67">
        <f t="shared" si="6"/>
        <v>0</v>
      </c>
      <c r="L136" s="67">
        <f t="shared" si="7"/>
        <v>0</v>
      </c>
    </row>
    <row r="137" spans="1:12" x14ac:dyDescent="0.3">
      <c r="A137" s="107"/>
      <c r="B137" s="21" t="s">
        <v>30</v>
      </c>
      <c r="C137" s="20" t="s">
        <v>45</v>
      </c>
      <c r="D137" s="53"/>
      <c r="E137" s="32">
        <v>9</v>
      </c>
      <c r="F137" s="22"/>
      <c r="G137" s="67">
        <f t="shared" si="4"/>
        <v>0</v>
      </c>
      <c r="H137" s="19"/>
      <c r="I137" s="67">
        <f t="shared" si="5"/>
        <v>0</v>
      </c>
      <c r="J137" s="19"/>
      <c r="K137" s="67">
        <f t="shared" si="6"/>
        <v>0</v>
      </c>
      <c r="L137" s="67">
        <f t="shared" si="7"/>
        <v>0</v>
      </c>
    </row>
    <row r="138" spans="1:12" x14ac:dyDescent="0.3">
      <c r="A138" s="107"/>
      <c r="B138" s="2" t="s">
        <v>22</v>
      </c>
      <c r="C138" s="10" t="s">
        <v>55</v>
      </c>
      <c r="D138" s="34">
        <v>0.26</v>
      </c>
      <c r="E138" s="30">
        <f>E129*D138</f>
        <v>40.300000000000004</v>
      </c>
      <c r="F138" s="30"/>
      <c r="G138" s="67">
        <f t="shared" si="4"/>
        <v>0</v>
      </c>
      <c r="H138" s="30"/>
      <c r="I138" s="67">
        <f t="shared" si="5"/>
        <v>0</v>
      </c>
      <c r="J138" s="30"/>
      <c r="K138" s="67">
        <f t="shared" si="6"/>
        <v>0</v>
      </c>
      <c r="L138" s="67">
        <f t="shared" si="7"/>
        <v>0</v>
      </c>
    </row>
    <row r="139" spans="1:12" x14ac:dyDescent="0.3">
      <c r="A139" s="107"/>
      <c r="B139" s="2" t="s">
        <v>29</v>
      </c>
      <c r="C139" s="10" t="s">
        <v>9</v>
      </c>
      <c r="D139" s="34">
        <v>7.0000000000000001E-3</v>
      </c>
      <c r="E139" s="30">
        <f>E129*D139</f>
        <v>1.085</v>
      </c>
      <c r="F139" s="30"/>
      <c r="G139" s="67">
        <f t="shared" si="4"/>
        <v>0</v>
      </c>
      <c r="H139" s="30"/>
      <c r="I139" s="67">
        <f t="shared" si="5"/>
        <v>0</v>
      </c>
      <c r="J139" s="30"/>
      <c r="K139" s="67">
        <f t="shared" si="6"/>
        <v>0</v>
      </c>
      <c r="L139" s="67">
        <f t="shared" si="7"/>
        <v>0</v>
      </c>
    </row>
    <row r="140" spans="1:12" ht="41.4" x14ac:dyDescent="0.3">
      <c r="A140" s="107">
        <v>42</v>
      </c>
      <c r="B140" s="49" t="s">
        <v>113</v>
      </c>
      <c r="C140" s="62" t="s">
        <v>8</v>
      </c>
      <c r="D140" s="62"/>
      <c r="E140" s="48">
        <v>104.95</v>
      </c>
      <c r="F140" s="11"/>
      <c r="G140" s="67">
        <f t="shared" ref="G140:G148" si="8">F140*E140</f>
        <v>0</v>
      </c>
      <c r="H140" s="11"/>
      <c r="I140" s="67">
        <f t="shared" ref="I140:I148" si="9">H140*E140</f>
        <v>0</v>
      </c>
      <c r="J140" s="11"/>
      <c r="K140" s="67">
        <f t="shared" ref="K140:K148" si="10">J140*E140</f>
        <v>0</v>
      </c>
      <c r="L140" s="67">
        <f t="shared" ref="L140:L148" si="11">K140+I140+G140</f>
        <v>0</v>
      </c>
    </row>
    <row r="141" spans="1:12" x14ac:dyDescent="0.3">
      <c r="A141" s="107"/>
      <c r="B141" s="4" t="s">
        <v>37</v>
      </c>
      <c r="C141" s="31" t="s">
        <v>31</v>
      </c>
      <c r="D141" s="11">
        <v>1</v>
      </c>
      <c r="E141" s="11">
        <f>E140*D141</f>
        <v>104.95</v>
      </c>
      <c r="F141" s="32"/>
      <c r="G141" s="67">
        <f t="shared" si="8"/>
        <v>0</v>
      </c>
      <c r="H141" s="11"/>
      <c r="I141" s="67">
        <f t="shared" si="9"/>
        <v>0</v>
      </c>
      <c r="J141" s="11"/>
      <c r="K141" s="67">
        <f t="shared" si="10"/>
        <v>0</v>
      </c>
      <c r="L141" s="67">
        <f t="shared" si="11"/>
        <v>0</v>
      </c>
    </row>
    <row r="142" spans="1:12" x14ac:dyDescent="0.3">
      <c r="A142" s="107"/>
      <c r="B142" s="38" t="s">
        <v>39</v>
      </c>
      <c r="C142" s="7" t="s">
        <v>9</v>
      </c>
      <c r="D142" s="40">
        <v>0.01</v>
      </c>
      <c r="E142" s="22">
        <f>D142*E140</f>
        <v>1.0495000000000001</v>
      </c>
      <c r="F142" s="22"/>
      <c r="G142" s="67">
        <f t="shared" si="8"/>
        <v>0</v>
      </c>
      <c r="H142" s="22"/>
      <c r="I142" s="67">
        <f t="shared" si="9"/>
        <v>0</v>
      </c>
      <c r="J142" s="22"/>
      <c r="K142" s="67">
        <f t="shared" si="10"/>
        <v>0</v>
      </c>
      <c r="L142" s="67">
        <f t="shared" si="11"/>
        <v>0</v>
      </c>
    </row>
    <row r="143" spans="1:12" x14ac:dyDescent="0.3">
      <c r="A143" s="107"/>
      <c r="B143" s="14" t="s">
        <v>23</v>
      </c>
      <c r="C143" s="10" t="s">
        <v>10</v>
      </c>
      <c r="D143" s="34">
        <v>0.45</v>
      </c>
      <c r="E143" s="30">
        <f>E140*D143</f>
        <v>47.227499999999999</v>
      </c>
      <c r="F143" s="30"/>
      <c r="G143" s="67">
        <f t="shared" si="8"/>
        <v>0</v>
      </c>
      <c r="H143" s="30"/>
      <c r="I143" s="67">
        <f t="shared" si="9"/>
        <v>0</v>
      </c>
      <c r="J143" s="30"/>
      <c r="K143" s="67">
        <f t="shared" si="10"/>
        <v>0</v>
      </c>
      <c r="L143" s="67">
        <f t="shared" si="11"/>
        <v>0</v>
      </c>
    </row>
    <row r="144" spans="1:12" x14ac:dyDescent="0.3">
      <c r="A144" s="107"/>
      <c r="B144" s="14" t="s">
        <v>21</v>
      </c>
      <c r="C144" s="10" t="s">
        <v>8</v>
      </c>
      <c r="D144" s="34">
        <v>8.9999999999999993E-3</v>
      </c>
      <c r="E144" s="16">
        <f>E140*D144</f>
        <v>0.94455</v>
      </c>
      <c r="F144" s="30"/>
      <c r="G144" s="67">
        <f t="shared" si="8"/>
        <v>0</v>
      </c>
      <c r="H144" s="30"/>
      <c r="I144" s="67">
        <f t="shared" si="9"/>
        <v>0</v>
      </c>
      <c r="J144" s="30"/>
      <c r="K144" s="67">
        <f t="shared" si="10"/>
        <v>0</v>
      </c>
      <c r="L144" s="67">
        <f t="shared" si="11"/>
        <v>0</v>
      </c>
    </row>
    <row r="145" spans="1:12" x14ac:dyDescent="0.3">
      <c r="A145" s="107"/>
      <c r="B145" s="15" t="s">
        <v>61</v>
      </c>
      <c r="C145" s="10" t="s">
        <v>10</v>
      </c>
      <c r="D145" s="11">
        <v>0.63</v>
      </c>
      <c r="E145" s="30">
        <f>E140*D145</f>
        <v>66.118499999999997</v>
      </c>
      <c r="F145" s="30"/>
      <c r="G145" s="67">
        <f t="shared" si="8"/>
        <v>0</v>
      </c>
      <c r="H145" s="30"/>
      <c r="I145" s="67">
        <f t="shared" si="9"/>
        <v>0</v>
      </c>
      <c r="J145" s="30"/>
      <c r="K145" s="67">
        <f t="shared" si="10"/>
        <v>0</v>
      </c>
      <c r="L145" s="67">
        <f t="shared" si="11"/>
        <v>0</v>
      </c>
    </row>
    <row r="146" spans="1:12" x14ac:dyDescent="0.3">
      <c r="A146" s="107"/>
      <c r="B146" s="15" t="s">
        <v>28</v>
      </c>
      <c r="C146" s="10" t="s">
        <v>10</v>
      </c>
      <c r="D146" s="34">
        <v>0.12</v>
      </c>
      <c r="E146" s="30">
        <f>E140*D146</f>
        <v>12.593999999999999</v>
      </c>
      <c r="F146" s="30"/>
      <c r="G146" s="67">
        <f t="shared" si="8"/>
        <v>0</v>
      </c>
      <c r="H146" s="30"/>
      <c r="I146" s="67">
        <f t="shared" si="9"/>
        <v>0</v>
      </c>
      <c r="J146" s="30"/>
      <c r="K146" s="67">
        <f t="shared" si="10"/>
        <v>0</v>
      </c>
      <c r="L146" s="67">
        <f t="shared" si="11"/>
        <v>0</v>
      </c>
    </row>
    <row r="147" spans="1:12" x14ac:dyDescent="0.3">
      <c r="A147" s="107"/>
      <c r="B147" s="2" t="s">
        <v>24</v>
      </c>
      <c r="C147" s="10" t="s">
        <v>55</v>
      </c>
      <c r="D147" s="11">
        <v>0.6</v>
      </c>
      <c r="E147" s="30">
        <f>E140*D147</f>
        <v>62.97</v>
      </c>
      <c r="F147" s="30"/>
      <c r="G147" s="67">
        <f t="shared" si="8"/>
        <v>0</v>
      </c>
      <c r="H147" s="30"/>
      <c r="I147" s="67">
        <f t="shared" si="9"/>
        <v>0</v>
      </c>
      <c r="J147" s="30"/>
      <c r="K147" s="67">
        <f t="shared" si="10"/>
        <v>0</v>
      </c>
      <c r="L147" s="67">
        <f t="shared" si="11"/>
        <v>0</v>
      </c>
    </row>
    <row r="148" spans="1:12" x14ac:dyDescent="0.3">
      <c r="A148" s="107"/>
      <c r="B148" s="2" t="s">
        <v>29</v>
      </c>
      <c r="C148" s="10" t="s">
        <v>9</v>
      </c>
      <c r="D148" s="34">
        <v>7.0000000000000001E-3</v>
      </c>
      <c r="E148" s="30">
        <f>E140*D148</f>
        <v>0.73465000000000003</v>
      </c>
      <c r="F148" s="30"/>
      <c r="G148" s="67">
        <f t="shared" si="8"/>
        <v>0</v>
      </c>
      <c r="H148" s="30"/>
      <c r="I148" s="67">
        <f t="shared" si="9"/>
        <v>0</v>
      </c>
      <c r="J148" s="30"/>
      <c r="K148" s="67">
        <f t="shared" si="10"/>
        <v>0</v>
      </c>
      <c r="L148" s="67">
        <f t="shared" si="11"/>
        <v>0</v>
      </c>
    </row>
    <row r="149" spans="1:12" x14ac:dyDescent="0.3">
      <c r="A149" s="33"/>
      <c r="B149" s="5" t="s">
        <v>6</v>
      </c>
      <c r="C149" s="5"/>
      <c r="D149" s="5"/>
      <c r="E149" s="33"/>
      <c r="F149" s="33"/>
      <c r="G149" s="59">
        <f>SUM(G75:G148)</f>
        <v>0</v>
      </c>
      <c r="H149" s="59"/>
      <c r="I149" s="59">
        <f>SUM(I75:I148)</f>
        <v>0</v>
      </c>
      <c r="J149" s="59"/>
      <c r="K149" s="59">
        <f>SUM(K75:K148)</f>
        <v>0</v>
      </c>
      <c r="L149" s="85">
        <f>SUM(L75:L148)</f>
        <v>0</v>
      </c>
    </row>
    <row r="150" spans="1:12" x14ac:dyDescent="0.3">
      <c r="A150" s="31"/>
      <c r="B150" s="6" t="s">
        <v>11</v>
      </c>
      <c r="C150" s="24" t="s">
        <v>129</v>
      </c>
      <c r="D150" s="24"/>
      <c r="E150" s="32"/>
      <c r="F150" s="7"/>
      <c r="G150" s="13"/>
      <c r="H150" s="13"/>
      <c r="I150" s="13"/>
      <c r="J150" s="13"/>
      <c r="K150" s="13"/>
      <c r="L150" s="13" t="e">
        <f>G149*C150</f>
        <v>#VALUE!</v>
      </c>
    </row>
    <row r="151" spans="1:12" x14ac:dyDescent="0.3">
      <c r="A151" s="31"/>
      <c r="B151" s="8" t="s">
        <v>6</v>
      </c>
      <c r="C151" s="7"/>
      <c r="D151" s="7"/>
      <c r="E151" s="32"/>
      <c r="F151" s="7"/>
      <c r="G151" s="13"/>
      <c r="H151" s="13"/>
      <c r="I151" s="13"/>
      <c r="J151" s="13"/>
      <c r="K151" s="13"/>
      <c r="L151" s="13" t="e">
        <f>L150+L149</f>
        <v>#VALUE!</v>
      </c>
    </row>
    <row r="152" spans="1:12" x14ac:dyDescent="0.3">
      <c r="A152" s="31"/>
      <c r="B152" s="6" t="s">
        <v>12</v>
      </c>
      <c r="C152" s="24" t="s">
        <v>129</v>
      </c>
      <c r="D152" s="24"/>
      <c r="E152" s="32"/>
      <c r="F152" s="7"/>
      <c r="G152" s="13"/>
      <c r="H152" s="13"/>
      <c r="I152" s="13"/>
      <c r="J152" s="13"/>
      <c r="K152" s="13"/>
      <c r="L152" s="13" t="e">
        <f>L151*C152</f>
        <v>#VALUE!</v>
      </c>
    </row>
    <row r="153" spans="1:12" x14ac:dyDescent="0.3">
      <c r="A153" s="31"/>
      <c r="B153" s="8" t="s">
        <v>6</v>
      </c>
      <c r="C153" s="7"/>
      <c r="D153" s="7"/>
      <c r="E153" s="32"/>
      <c r="F153" s="7"/>
      <c r="G153" s="13"/>
      <c r="H153" s="13"/>
      <c r="I153" s="13"/>
      <c r="J153" s="13"/>
      <c r="K153" s="13"/>
      <c r="L153" s="13" t="e">
        <f>SUM(L151:L152)</f>
        <v>#VALUE!</v>
      </c>
    </row>
    <row r="154" spans="1:12" x14ac:dyDescent="0.3">
      <c r="A154" s="31"/>
      <c r="B154" s="6" t="s">
        <v>13</v>
      </c>
      <c r="C154" s="24" t="s">
        <v>129</v>
      </c>
      <c r="D154" s="24"/>
      <c r="E154" s="32"/>
      <c r="F154" s="7"/>
      <c r="G154" s="13"/>
      <c r="H154" s="13"/>
      <c r="I154" s="13"/>
      <c r="J154" s="13"/>
      <c r="K154" s="13"/>
      <c r="L154" s="13" t="e">
        <f>L153*C154</f>
        <v>#VALUE!</v>
      </c>
    </row>
    <row r="155" spans="1:12" x14ac:dyDescent="0.3">
      <c r="A155" s="31"/>
      <c r="B155" s="8" t="s">
        <v>6</v>
      </c>
      <c r="C155" s="7"/>
      <c r="D155" s="7"/>
      <c r="E155" s="32"/>
      <c r="F155" s="7"/>
      <c r="G155" s="13"/>
      <c r="H155" s="13"/>
      <c r="I155" s="13"/>
      <c r="J155" s="13"/>
      <c r="K155" s="13"/>
      <c r="L155" s="13" t="e">
        <f>SUM(L153:L154)</f>
        <v>#VALUE!</v>
      </c>
    </row>
    <row r="156" spans="1:12" x14ac:dyDescent="0.3">
      <c r="A156" s="31"/>
      <c r="B156" s="6" t="s">
        <v>15</v>
      </c>
      <c r="C156" s="24" t="s">
        <v>129</v>
      </c>
      <c r="D156" s="24"/>
      <c r="E156" s="32"/>
      <c r="F156" s="7"/>
      <c r="G156" s="13"/>
      <c r="H156" s="13"/>
      <c r="I156" s="13"/>
      <c r="J156" s="13"/>
      <c r="K156" s="13"/>
      <c r="L156" s="13" t="e">
        <f>L155*C156</f>
        <v>#VALUE!</v>
      </c>
    </row>
    <row r="157" spans="1:12" x14ac:dyDescent="0.3">
      <c r="A157" s="31"/>
      <c r="B157" s="6" t="s">
        <v>17</v>
      </c>
      <c r="C157" s="24">
        <v>0.02</v>
      </c>
      <c r="D157" s="24"/>
      <c r="E157" s="32"/>
      <c r="F157" s="7"/>
      <c r="G157" s="13"/>
      <c r="H157" s="13"/>
      <c r="I157" s="13"/>
      <c r="J157" s="13"/>
      <c r="K157" s="13"/>
      <c r="L157" s="13">
        <f>I149*C157</f>
        <v>0</v>
      </c>
    </row>
    <row r="158" spans="1:12" x14ac:dyDescent="0.3">
      <c r="A158" s="31"/>
      <c r="B158" s="8" t="s">
        <v>6</v>
      </c>
      <c r="C158" s="7"/>
      <c r="D158" s="7"/>
      <c r="E158" s="32"/>
      <c r="F158" s="7"/>
      <c r="G158" s="13"/>
      <c r="H158" s="13"/>
      <c r="I158" s="13"/>
      <c r="J158" s="13"/>
      <c r="K158" s="13"/>
      <c r="L158" s="13" t="e">
        <f>L157+L156+L155</f>
        <v>#VALUE!</v>
      </c>
    </row>
    <row r="159" spans="1:12" x14ac:dyDescent="0.3">
      <c r="A159" s="31"/>
      <c r="B159" s="3" t="s">
        <v>14</v>
      </c>
      <c r="C159" s="24">
        <v>0.18</v>
      </c>
      <c r="D159" s="24"/>
      <c r="E159" s="32"/>
      <c r="F159" s="7"/>
      <c r="G159" s="13"/>
      <c r="H159" s="13"/>
      <c r="I159" s="13"/>
      <c r="J159" s="13"/>
      <c r="K159" s="13"/>
      <c r="L159" s="13" t="e">
        <f>L158*C159</f>
        <v>#VALUE!</v>
      </c>
    </row>
    <row r="160" spans="1:12" s="27" customFormat="1" ht="20.100000000000001" customHeight="1" x14ac:dyDescent="0.3">
      <c r="A160" s="31"/>
      <c r="B160" s="77" t="s">
        <v>114</v>
      </c>
      <c r="C160" s="31"/>
      <c r="D160" s="31"/>
      <c r="E160" s="31"/>
      <c r="F160" s="31"/>
      <c r="G160" s="74"/>
      <c r="H160" s="74"/>
      <c r="I160" s="74"/>
      <c r="J160" s="74"/>
      <c r="K160" s="74"/>
      <c r="L160" s="79" t="e">
        <f>L159+L158</f>
        <v>#VALUE!</v>
      </c>
    </row>
    <row r="161" spans="1:12" x14ac:dyDescent="0.3">
      <c r="A161" s="46"/>
      <c r="B161" s="46"/>
      <c r="C161" s="46"/>
      <c r="D161" s="46"/>
      <c r="E161" s="84"/>
      <c r="F161" s="84"/>
      <c r="G161" s="84"/>
      <c r="H161" s="84"/>
      <c r="I161" s="84"/>
      <c r="J161" s="84"/>
      <c r="K161" s="84"/>
      <c r="L161" s="84"/>
    </row>
    <row r="162" spans="1:12" ht="20.100000000000001" customHeight="1" x14ac:dyDescent="0.3">
      <c r="A162" s="54"/>
      <c r="B162" s="72" t="s">
        <v>116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</row>
    <row r="163" spans="1:12" ht="20.100000000000001" customHeight="1" x14ac:dyDescent="0.3">
      <c r="A163" s="31"/>
      <c r="B163" s="76" t="s">
        <v>49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1:12" x14ac:dyDescent="0.3">
      <c r="A164" s="33">
        <v>23</v>
      </c>
      <c r="B164" s="61" t="s">
        <v>67</v>
      </c>
      <c r="C164" s="20" t="s">
        <v>8</v>
      </c>
      <c r="D164" s="31"/>
      <c r="E164" s="30">
        <v>19.8</v>
      </c>
      <c r="F164" s="30"/>
      <c r="G164" s="67">
        <f t="shared" ref="G164:G206" si="12">F164*E164</f>
        <v>0</v>
      </c>
      <c r="H164" s="30"/>
      <c r="I164" s="67">
        <f t="shared" ref="I164:I206" si="13">H164*E164</f>
        <v>0</v>
      </c>
      <c r="J164" s="30"/>
      <c r="K164" s="67">
        <f t="shared" ref="K164:K206" si="14">J164*E164</f>
        <v>0</v>
      </c>
      <c r="L164" s="66">
        <f t="shared" ref="L164:L206" si="15">K164+I164+G164</f>
        <v>0</v>
      </c>
    </row>
    <row r="165" spans="1:12" ht="27.6" x14ac:dyDescent="0.3">
      <c r="A165" s="33">
        <v>12</v>
      </c>
      <c r="B165" s="61" t="s">
        <v>52</v>
      </c>
      <c r="C165" s="31" t="s">
        <v>51</v>
      </c>
      <c r="D165" s="31"/>
      <c r="E165" s="30">
        <v>1.9</v>
      </c>
      <c r="F165" s="30"/>
      <c r="G165" s="67">
        <f t="shared" si="12"/>
        <v>0</v>
      </c>
      <c r="H165" s="30"/>
      <c r="I165" s="67">
        <f t="shared" si="13"/>
        <v>0</v>
      </c>
      <c r="J165" s="30"/>
      <c r="K165" s="67">
        <f t="shared" si="14"/>
        <v>0</v>
      </c>
      <c r="L165" s="66">
        <f t="shared" si="15"/>
        <v>0</v>
      </c>
    </row>
    <row r="166" spans="1:12" x14ac:dyDescent="0.3">
      <c r="A166" s="33">
        <v>13</v>
      </c>
      <c r="B166" s="61" t="s">
        <v>75</v>
      </c>
      <c r="C166" s="31" t="s">
        <v>20</v>
      </c>
      <c r="D166" s="31"/>
      <c r="E166" s="30">
        <f>E165*1.8</f>
        <v>3.42</v>
      </c>
      <c r="F166" s="30"/>
      <c r="G166" s="67">
        <f t="shared" si="12"/>
        <v>0</v>
      </c>
      <c r="H166" s="30"/>
      <c r="I166" s="67">
        <f t="shared" si="13"/>
        <v>0</v>
      </c>
      <c r="J166" s="30"/>
      <c r="K166" s="67">
        <f t="shared" si="14"/>
        <v>0</v>
      </c>
      <c r="L166" s="66">
        <f t="shared" si="15"/>
        <v>0</v>
      </c>
    </row>
    <row r="167" spans="1:12" x14ac:dyDescent="0.3">
      <c r="A167" s="33"/>
      <c r="B167" s="78" t="s">
        <v>50</v>
      </c>
      <c r="C167" s="29"/>
      <c r="D167" s="29"/>
      <c r="E167" s="30"/>
      <c r="F167" s="30"/>
      <c r="G167" s="67">
        <f t="shared" si="12"/>
        <v>0</v>
      </c>
      <c r="H167" s="30"/>
      <c r="I167" s="67">
        <f t="shared" si="13"/>
        <v>0</v>
      </c>
      <c r="J167" s="30"/>
      <c r="K167" s="67">
        <f t="shared" si="14"/>
        <v>0</v>
      </c>
      <c r="L167" s="66">
        <f t="shared" si="15"/>
        <v>0</v>
      </c>
    </row>
    <row r="168" spans="1:12" x14ac:dyDescent="0.3">
      <c r="A168" s="69"/>
      <c r="B168" s="56" t="s">
        <v>41</v>
      </c>
      <c r="C168" s="29"/>
      <c r="D168" s="29"/>
      <c r="E168" s="30"/>
      <c r="F168" s="30"/>
      <c r="G168" s="67">
        <f t="shared" si="12"/>
        <v>0</v>
      </c>
      <c r="H168" s="30"/>
      <c r="I168" s="67">
        <f t="shared" si="13"/>
        <v>0</v>
      </c>
      <c r="J168" s="30"/>
      <c r="K168" s="67">
        <f t="shared" si="14"/>
        <v>0</v>
      </c>
      <c r="L168" s="66">
        <f t="shared" si="15"/>
        <v>0</v>
      </c>
    </row>
    <row r="169" spans="1:12" ht="27.6" x14ac:dyDescent="0.3">
      <c r="A169" s="112">
        <v>16</v>
      </c>
      <c r="B169" s="44" t="s">
        <v>118</v>
      </c>
      <c r="C169" s="42" t="s">
        <v>8</v>
      </c>
      <c r="D169" s="42"/>
      <c r="E169" s="45">
        <v>1.5</v>
      </c>
      <c r="F169" s="58"/>
      <c r="G169" s="67">
        <f t="shared" si="12"/>
        <v>0</v>
      </c>
      <c r="H169" s="32"/>
      <c r="I169" s="67">
        <f t="shared" si="13"/>
        <v>0</v>
      </c>
      <c r="J169" s="32"/>
      <c r="K169" s="67">
        <f t="shared" si="14"/>
        <v>0</v>
      </c>
      <c r="L169" s="66">
        <f t="shared" si="15"/>
        <v>0</v>
      </c>
    </row>
    <row r="170" spans="1:12" x14ac:dyDescent="0.3">
      <c r="A170" s="113"/>
      <c r="B170" s="4" t="s">
        <v>37</v>
      </c>
      <c r="C170" s="31" t="s">
        <v>31</v>
      </c>
      <c r="D170" s="11">
        <v>1</v>
      </c>
      <c r="E170" s="11">
        <f>E169*D170</f>
        <v>1.5</v>
      </c>
      <c r="F170" s="32"/>
      <c r="G170" s="67">
        <f t="shared" si="12"/>
        <v>0</v>
      </c>
      <c r="H170" s="32"/>
      <c r="I170" s="67">
        <f t="shared" si="13"/>
        <v>0</v>
      </c>
      <c r="J170" s="30"/>
      <c r="K170" s="67">
        <f t="shared" si="14"/>
        <v>0</v>
      </c>
      <c r="L170" s="66">
        <f t="shared" si="15"/>
        <v>0</v>
      </c>
    </row>
    <row r="171" spans="1:12" x14ac:dyDescent="0.3">
      <c r="A171" s="113"/>
      <c r="B171" s="38" t="s">
        <v>39</v>
      </c>
      <c r="C171" s="7" t="s">
        <v>9</v>
      </c>
      <c r="D171" s="39">
        <v>7.4999999999999997E-3</v>
      </c>
      <c r="E171" s="22">
        <f>D171*E169</f>
        <v>1.125E-2</v>
      </c>
      <c r="F171" s="22"/>
      <c r="G171" s="67">
        <f t="shared" si="12"/>
        <v>0</v>
      </c>
      <c r="H171" s="22"/>
      <c r="I171" s="67">
        <f t="shared" si="13"/>
        <v>0</v>
      </c>
      <c r="J171" s="22"/>
      <c r="K171" s="67">
        <f t="shared" si="14"/>
        <v>0</v>
      </c>
      <c r="L171" s="66">
        <f t="shared" si="15"/>
        <v>0</v>
      </c>
    </row>
    <row r="172" spans="1:12" x14ac:dyDescent="0.3">
      <c r="A172" s="114"/>
      <c r="B172" s="23" t="s">
        <v>64</v>
      </c>
      <c r="C172" s="20" t="s">
        <v>8</v>
      </c>
      <c r="D172" s="32">
        <v>1.02</v>
      </c>
      <c r="E172" s="32">
        <f>E169*D172</f>
        <v>1.53</v>
      </c>
      <c r="F172" s="32"/>
      <c r="G172" s="67">
        <f t="shared" si="12"/>
        <v>0</v>
      </c>
      <c r="H172" s="32"/>
      <c r="I172" s="67">
        <f t="shared" si="13"/>
        <v>0</v>
      </c>
      <c r="J172" s="32"/>
      <c r="K172" s="67">
        <f t="shared" si="14"/>
        <v>0</v>
      </c>
      <c r="L172" s="66">
        <f t="shared" si="15"/>
        <v>0</v>
      </c>
    </row>
    <row r="173" spans="1:12" x14ac:dyDescent="0.3">
      <c r="A173" s="114"/>
      <c r="B173" s="35" t="s">
        <v>32</v>
      </c>
      <c r="C173" s="34" t="s">
        <v>55</v>
      </c>
      <c r="D173" s="11">
        <v>2</v>
      </c>
      <c r="E173" s="11">
        <f>D173*E169</f>
        <v>3</v>
      </c>
      <c r="F173" s="11"/>
      <c r="G173" s="67">
        <f t="shared" si="12"/>
        <v>0</v>
      </c>
      <c r="H173" s="11"/>
      <c r="I173" s="67">
        <f t="shared" si="13"/>
        <v>0</v>
      </c>
      <c r="J173" s="11"/>
      <c r="K173" s="67">
        <f t="shared" si="14"/>
        <v>0</v>
      </c>
      <c r="L173" s="66">
        <f t="shared" si="15"/>
        <v>0</v>
      </c>
    </row>
    <row r="174" spans="1:12" x14ac:dyDescent="0.3">
      <c r="A174" s="114"/>
      <c r="B174" s="12" t="s">
        <v>33</v>
      </c>
      <c r="C174" s="34" t="s">
        <v>10</v>
      </c>
      <c r="D174" s="11">
        <v>0.4</v>
      </c>
      <c r="E174" s="11">
        <f>D174*E169</f>
        <v>0.60000000000000009</v>
      </c>
      <c r="F174" s="11"/>
      <c r="G174" s="67">
        <f t="shared" si="12"/>
        <v>0</v>
      </c>
      <c r="H174" s="11"/>
      <c r="I174" s="67">
        <f t="shared" si="13"/>
        <v>0</v>
      </c>
      <c r="J174" s="11"/>
      <c r="K174" s="67">
        <f t="shared" si="14"/>
        <v>0</v>
      </c>
      <c r="L174" s="66">
        <f t="shared" si="15"/>
        <v>0</v>
      </c>
    </row>
    <row r="175" spans="1:12" x14ac:dyDescent="0.3">
      <c r="A175" s="114"/>
      <c r="B175" s="12" t="s">
        <v>34</v>
      </c>
      <c r="C175" s="34" t="s">
        <v>10</v>
      </c>
      <c r="D175" s="11">
        <v>0.1</v>
      </c>
      <c r="E175" s="11">
        <f>D175*E169</f>
        <v>0.15000000000000002</v>
      </c>
      <c r="F175" s="11"/>
      <c r="G175" s="67">
        <f t="shared" si="12"/>
        <v>0</v>
      </c>
      <c r="H175" s="11"/>
      <c r="I175" s="67">
        <f t="shared" si="13"/>
        <v>0</v>
      </c>
      <c r="J175" s="11"/>
      <c r="K175" s="67">
        <f t="shared" si="14"/>
        <v>0</v>
      </c>
      <c r="L175" s="66">
        <f t="shared" si="15"/>
        <v>0</v>
      </c>
    </row>
    <row r="176" spans="1:12" x14ac:dyDescent="0.3">
      <c r="A176" s="114"/>
      <c r="B176" s="12" t="s">
        <v>35</v>
      </c>
      <c r="C176" s="34" t="s">
        <v>10</v>
      </c>
      <c r="D176" s="11">
        <v>0.35</v>
      </c>
      <c r="E176" s="11">
        <f>D176*E169</f>
        <v>0.52499999999999991</v>
      </c>
      <c r="F176" s="11"/>
      <c r="G176" s="67">
        <f t="shared" si="12"/>
        <v>0</v>
      </c>
      <c r="H176" s="11"/>
      <c r="I176" s="67">
        <f t="shared" si="13"/>
        <v>0</v>
      </c>
      <c r="J176" s="11"/>
      <c r="K176" s="67">
        <f t="shared" si="14"/>
        <v>0</v>
      </c>
      <c r="L176" s="66">
        <f t="shared" si="15"/>
        <v>0</v>
      </c>
    </row>
    <row r="177" spans="1:12" x14ac:dyDescent="0.3">
      <c r="A177" s="115"/>
      <c r="B177" s="26" t="s">
        <v>19</v>
      </c>
      <c r="C177" s="34" t="s">
        <v>9</v>
      </c>
      <c r="D177" s="11">
        <v>0.18</v>
      </c>
      <c r="E177" s="11">
        <f>D177*E169</f>
        <v>0.27</v>
      </c>
      <c r="F177" s="11"/>
      <c r="G177" s="67">
        <f t="shared" si="12"/>
        <v>0</v>
      </c>
      <c r="H177" s="11"/>
      <c r="I177" s="67">
        <f t="shared" si="13"/>
        <v>0</v>
      </c>
      <c r="J177" s="11"/>
      <c r="K177" s="67">
        <f t="shared" si="14"/>
        <v>0</v>
      </c>
      <c r="L177" s="66">
        <f t="shared" si="15"/>
        <v>0</v>
      </c>
    </row>
    <row r="178" spans="1:12" x14ac:dyDescent="0.3">
      <c r="A178" s="28"/>
      <c r="B178" s="57" t="s">
        <v>92</v>
      </c>
      <c r="C178" s="7"/>
      <c r="D178" s="7"/>
      <c r="E178" s="32"/>
      <c r="F178" s="32"/>
      <c r="G178" s="67">
        <f t="shared" si="12"/>
        <v>0</v>
      </c>
      <c r="H178" s="32"/>
      <c r="I178" s="67">
        <f t="shared" si="13"/>
        <v>0</v>
      </c>
      <c r="J178" s="32"/>
      <c r="K178" s="67">
        <f t="shared" si="14"/>
        <v>0</v>
      </c>
      <c r="L178" s="66">
        <f t="shared" si="15"/>
        <v>0</v>
      </c>
    </row>
    <row r="179" spans="1:12" ht="27.6" x14ac:dyDescent="0.3">
      <c r="A179" s="108">
        <v>19</v>
      </c>
      <c r="B179" s="41" t="s">
        <v>119</v>
      </c>
      <c r="C179" s="42" t="s">
        <v>8</v>
      </c>
      <c r="D179" s="50"/>
      <c r="E179" s="45">
        <v>1.5</v>
      </c>
      <c r="F179" s="32"/>
      <c r="G179" s="67">
        <f t="shared" si="12"/>
        <v>0</v>
      </c>
      <c r="H179" s="32"/>
      <c r="I179" s="67">
        <f t="shared" si="13"/>
        <v>0</v>
      </c>
      <c r="J179" s="32"/>
      <c r="K179" s="67">
        <f t="shared" si="14"/>
        <v>0</v>
      </c>
      <c r="L179" s="66">
        <f t="shared" si="15"/>
        <v>0</v>
      </c>
    </row>
    <row r="180" spans="1:12" x14ac:dyDescent="0.3">
      <c r="A180" s="109"/>
      <c r="B180" s="4" t="s">
        <v>37</v>
      </c>
      <c r="C180" s="31" t="s">
        <v>31</v>
      </c>
      <c r="D180" s="11">
        <v>1</v>
      </c>
      <c r="E180" s="11">
        <f>E179*D180</f>
        <v>1.5</v>
      </c>
      <c r="F180" s="32"/>
      <c r="G180" s="67">
        <f t="shared" si="12"/>
        <v>0</v>
      </c>
      <c r="H180" s="11"/>
      <c r="I180" s="67">
        <f t="shared" si="13"/>
        <v>0</v>
      </c>
      <c r="J180" s="11"/>
      <c r="K180" s="67">
        <f t="shared" si="14"/>
        <v>0</v>
      </c>
      <c r="L180" s="66">
        <f t="shared" si="15"/>
        <v>0</v>
      </c>
    </row>
    <row r="181" spans="1:12" x14ac:dyDescent="0.3">
      <c r="A181" s="109"/>
      <c r="B181" s="38" t="s">
        <v>39</v>
      </c>
      <c r="C181" s="7" t="s">
        <v>9</v>
      </c>
      <c r="D181" s="39">
        <v>0.05</v>
      </c>
      <c r="E181" s="22">
        <f>D181*E179</f>
        <v>7.5000000000000011E-2</v>
      </c>
      <c r="F181" s="22"/>
      <c r="G181" s="67">
        <f t="shared" si="12"/>
        <v>0</v>
      </c>
      <c r="H181" s="22"/>
      <c r="I181" s="67">
        <f t="shared" si="13"/>
        <v>0</v>
      </c>
      <c r="J181" s="22"/>
      <c r="K181" s="67">
        <f t="shared" si="14"/>
        <v>0</v>
      </c>
      <c r="L181" s="66">
        <f t="shared" si="15"/>
        <v>0</v>
      </c>
    </row>
    <row r="182" spans="1:12" x14ac:dyDescent="0.3">
      <c r="A182" s="109"/>
      <c r="B182" s="17" t="s">
        <v>73</v>
      </c>
      <c r="C182" s="20" t="s">
        <v>8</v>
      </c>
      <c r="D182" s="31">
        <v>1.05</v>
      </c>
      <c r="E182" s="30">
        <f>E179*D182</f>
        <v>1.5750000000000002</v>
      </c>
      <c r="F182" s="30"/>
      <c r="G182" s="67"/>
      <c r="H182" s="30"/>
      <c r="I182" s="67">
        <f t="shared" si="13"/>
        <v>0</v>
      </c>
      <c r="J182" s="30"/>
      <c r="K182" s="67">
        <f t="shared" si="14"/>
        <v>0</v>
      </c>
      <c r="L182" s="66">
        <f t="shared" si="15"/>
        <v>0</v>
      </c>
    </row>
    <row r="183" spans="1:12" x14ac:dyDescent="0.3">
      <c r="A183" s="109"/>
      <c r="B183" s="17" t="s">
        <v>74</v>
      </c>
      <c r="C183" s="20" t="s">
        <v>45</v>
      </c>
      <c r="D183" s="31"/>
      <c r="E183" s="30">
        <v>10</v>
      </c>
      <c r="F183" s="30"/>
      <c r="G183" s="67">
        <f t="shared" si="12"/>
        <v>0</v>
      </c>
      <c r="H183" s="30"/>
      <c r="I183" s="67">
        <f t="shared" si="13"/>
        <v>0</v>
      </c>
      <c r="J183" s="30"/>
      <c r="K183" s="67">
        <f t="shared" si="14"/>
        <v>0</v>
      </c>
      <c r="L183" s="66">
        <f t="shared" si="15"/>
        <v>0</v>
      </c>
    </row>
    <row r="184" spans="1:12" ht="27.6" x14ac:dyDescent="0.3">
      <c r="A184" s="109"/>
      <c r="B184" s="4" t="s">
        <v>53</v>
      </c>
      <c r="C184" s="34" t="s">
        <v>8</v>
      </c>
      <c r="D184" s="30">
        <v>1</v>
      </c>
      <c r="E184" s="30">
        <f>E179</f>
        <v>1.5</v>
      </c>
      <c r="F184" s="30"/>
      <c r="G184" s="67">
        <f t="shared" si="12"/>
        <v>0</v>
      </c>
      <c r="H184" s="30"/>
      <c r="I184" s="67">
        <f t="shared" si="13"/>
        <v>0</v>
      </c>
      <c r="J184" s="30"/>
      <c r="K184" s="67">
        <f t="shared" si="14"/>
        <v>0</v>
      </c>
      <c r="L184" s="66">
        <f t="shared" si="15"/>
        <v>0</v>
      </c>
    </row>
    <row r="185" spans="1:12" x14ac:dyDescent="0.3">
      <c r="A185" s="110"/>
      <c r="B185" s="18" t="s">
        <v>54</v>
      </c>
      <c r="C185" s="34" t="s">
        <v>9</v>
      </c>
      <c r="D185" s="30">
        <v>0.1</v>
      </c>
      <c r="E185" s="30">
        <f>E179*0.1</f>
        <v>0.15000000000000002</v>
      </c>
      <c r="F185" s="30"/>
      <c r="G185" s="67">
        <f t="shared" si="12"/>
        <v>0</v>
      </c>
      <c r="H185" s="30"/>
      <c r="I185" s="67">
        <f t="shared" si="13"/>
        <v>0</v>
      </c>
      <c r="J185" s="30"/>
      <c r="K185" s="67">
        <f t="shared" si="14"/>
        <v>0</v>
      </c>
      <c r="L185" s="66">
        <f t="shared" si="15"/>
        <v>0</v>
      </c>
    </row>
    <row r="186" spans="1:12" x14ac:dyDescent="0.3">
      <c r="A186" s="28"/>
      <c r="B186" s="57" t="s">
        <v>93</v>
      </c>
      <c r="C186" s="7"/>
      <c r="D186" s="7"/>
      <c r="E186" s="32"/>
      <c r="F186" s="32"/>
      <c r="G186" s="67">
        <f t="shared" si="12"/>
        <v>0</v>
      </c>
      <c r="H186" s="32"/>
      <c r="I186" s="67">
        <f t="shared" si="13"/>
        <v>0</v>
      </c>
      <c r="J186" s="32"/>
      <c r="K186" s="67">
        <f t="shared" si="14"/>
        <v>0</v>
      </c>
      <c r="L186" s="66">
        <f t="shared" si="15"/>
        <v>0</v>
      </c>
    </row>
    <row r="187" spans="1:12" ht="27.6" x14ac:dyDescent="0.3">
      <c r="A187" s="107">
        <v>20</v>
      </c>
      <c r="B187" s="49" t="s">
        <v>120</v>
      </c>
      <c r="C187" s="62" t="s">
        <v>8</v>
      </c>
      <c r="D187" s="62"/>
      <c r="E187" s="48">
        <v>64.8</v>
      </c>
      <c r="F187" s="11"/>
      <c r="G187" s="67">
        <f t="shared" si="12"/>
        <v>0</v>
      </c>
      <c r="H187" s="11"/>
      <c r="I187" s="67">
        <f t="shared" si="13"/>
        <v>0</v>
      </c>
      <c r="J187" s="11"/>
      <c r="K187" s="67">
        <f t="shared" si="14"/>
        <v>0</v>
      </c>
      <c r="L187" s="66">
        <f t="shared" si="15"/>
        <v>0</v>
      </c>
    </row>
    <row r="188" spans="1:12" x14ac:dyDescent="0.3">
      <c r="A188" s="107"/>
      <c r="B188" s="4" t="s">
        <v>37</v>
      </c>
      <c r="C188" s="31" t="s">
        <v>31</v>
      </c>
      <c r="D188" s="11">
        <v>1</v>
      </c>
      <c r="E188" s="11">
        <f>E187*D188</f>
        <v>64.8</v>
      </c>
      <c r="F188" s="32"/>
      <c r="G188" s="67">
        <f t="shared" si="12"/>
        <v>0</v>
      </c>
      <c r="H188" s="11"/>
      <c r="I188" s="67">
        <f t="shared" si="13"/>
        <v>0</v>
      </c>
      <c r="J188" s="11"/>
      <c r="K188" s="67">
        <f t="shared" si="14"/>
        <v>0</v>
      </c>
      <c r="L188" s="66">
        <f t="shared" si="15"/>
        <v>0</v>
      </c>
    </row>
    <row r="189" spans="1:12" x14ac:dyDescent="0.3">
      <c r="A189" s="107"/>
      <c r="B189" s="38" t="s">
        <v>39</v>
      </c>
      <c r="C189" s="7" t="s">
        <v>9</v>
      </c>
      <c r="D189" s="40">
        <v>8.0000000000000002E-3</v>
      </c>
      <c r="E189" s="22">
        <f>D189*E187</f>
        <v>0.51839999999999997</v>
      </c>
      <c r="F189" s="22"/>
      <c r="G189" s="67">
        <f t="shared" si="12"/>
        <v>0</v>
      </c>
      <c r="H189" s="22"/>
      <c r="I189" s="67">
        <f t="shared" si="13"/>
        <v>0</v>
      </c>
      <c r="J189" s="22"/>
      <c r="K189" s="67">
        <f t="shared" si="14"/>
        <v>0</v>
      </c>
      <c r="L189" s="66">
        <f t="shared" si="15"/>
        <v>0</v>
      </c>
    </row>
    <row r="190" spans="1:12" x14ac:dyDescent="0.3">
      <c r="A190" s="107"/>
      <c r="B190" s="14" t="s">
        <v>23</v>
      </c>
      <c r="C190" s="10" t="s">
        <v>10</v>
      </c>
      <c r="D190" s="34">
        <v>0.45</v>
      </c>
      <c r="E190" s="30">
        <f>E187*D190</f>
        <v>29.16</v>
      </c>
      <c r="F190" s="30"/>
      <c r="G190" s="67"/>
      <c r="H190" s="30"/>
      <c r="I190" s="67">
        <f t="shared" si="13"/>
        <v>0</v>
      </c>
      <c r="J190" s="30"/>
      <c r="K190" s="67">
        <f t="shared" si="14"/>
        <v>0</v>
      </c>
      <c r="L190" s="66"/>
    </row>
    <row r="191" spans="1:12" x14ac:dyDescent="0.3">
      <c r="A191" s="107"/>
      <c r="B191" s="14" t="s">
        <v>21</v>
      </c>
      <c r="C191" s="10" t="s">
        <v>8</v>
      </c>
      <c r="D191" s="34">
        <v>8.9999999999999993E-3</v>
      </c>
      <c r="E191" s="16">
        <f>E187*D191</f>
        <v>0.58319999999999994</v>
      </c>
      <c r="F191" s="30"/>
      <c r="G191" s="67"/>
      <c r="H191" s="30"/>
      <c r="I191" s="67">
        <f t="shared" si="13"/>
        <v>0</v>
      </c>
      <c r="J191" s="30"/>
      <c r="K191" s="67">
        <f t="shared" si="14"/>
        <v>0</v>
      </c>
      <c r="L191" s="66">
        <f t="shared" si="15"/>
        <v>0</v>
      </c>
    </row>
    <row r="192" spans="1:12" x14ac:dyDescent="0.3">
      <c r="A192" s="107"/>
      <c r="B192" s="15" t="s">
        <v>61</v>
      </c>
      <c r="C192" s="10" t="s">
        <v>10</v>
      </c>
      <c r="D192" s="11">
        <v>0.63</v>
      </c>
      <c r="E192" s="30">
        <f>E187*D192</f>
        <v>40.823999999999998</v>
      </c>
      <c r="F192" s="30"/>
      <c r="G192" s="67">
        <f t="shared" si="12"/>
        <v>0</v>
      </c>
      <c r="H192" s="30"/>
      <c r="I192" s="67">
        <f t="shared" si="13"/>
        <v>0</v>
      </c>
      <c r="J192" s="30"/>
      <c r="K192" s="67">
        <f t="shared" si="14"/>
        <v>0</v>
      </c>
      <c r="L192" s="66">
        <f t="shared" si="15"/>
        <v>0</v>
      </c>
    </row>
    <row r="193" spans="1:12" x14ac:dyDescent="0.3">
      <c r="A193" s="107"/>
      <c r="B193" s="15" t="s">
        <v>28</v>
      </c>
      <c r="C193" s="10" t="s">
        <v>10</v>
      </c>
      <c r="D193" s="34">
        <v>0.12</v>
      </c>
      <c r="E193" s="30">
        <f>E187*D193</f>
        <v>7.7759999999999998</v>
      </c>
      <c r="F193" s="30"/>
      <c r="G193" s="67">
        <f t="shared" si="12"/>
        <v>0</v>
      </c>
      <c r="H193" s="30"/>
      <c r="I193" s="67">
        <f t="shared" si="13"/>
        <v>0</v>
      </c>
      <c r="J193" s="30"/>
      <c r="K193" s="67">
        <f t="shared" si="14"/>
        <v>0</v>
      </c>
      <c r="L193" s="66">
        <f t="shared" si="15"/>
        <v>0</v>
      </c>
    </row>
    <row r="194" spans="1:12" x14ac:dyDescent="0.3">
      <c r="A194" s="107"/>
      <c r="B194" s="2" t="s">
        <v>24</v>
      </c>
      <c r="C194" s="10" t="s">
        <v>55</v>
      </c>
      <c r="D194" s="11">
        <v>0.6</v>
      </c>
      <c r="E194" s="30">
        <f>E187*D194</f>
        <v>38.879999999999995</v>
      </c>
      <c r="F194" s="30"/>
      <c r="G194" s="67">
        <f t="shared" si="12"/>
        <v>0</v>
      </c>
      <c r="H194" s="30"/>
      <c r="I194" s="67">
        <f t="shared" si="13"/>
        <v>0</v>
      </c>
      <c r="J194" s="30"/>
      <c r="K194" s="67">
        <f t="shared" si="14"/>
        <v>0</v>
      </c>
      <c r="L194" s="66">
        <f t="shared" si="15"/>
        <v>0</v>
      </c>
    </row>
    <row r="195" spans="1:12" x14ac:dyDescent="0.3">
      <c r="A195" s="107"/>
      <c r="B195" s="21" t="s">
        <v>30</v>
      </c>
      <c r="C195" s="20" t="s">
        <v>45</v>
      </c>
      <c r="D195" s="53"/>
      <c r="E195" s="32">
        <v>9</v>
      </c>
      <c r="F195" s="22"/>
      <c r="G195" s="67">
        <f t="shared" si="12"/>
        <v>0</v>
      </c>
      <c r="H195" s="19"/>
      <c r="I195" s="67">
        <f t="shared" si="13"/>
        <v>0</v>
      </c>
      <c r="J195" s="19"/>
      <c r="K195" s="67">
        <f t="shared" si="14"/>
        <v>0</v>
      </c>
      <c r="L195" s="66">
        <f t="shared" si="15"/>
        <v>0</v>
      </c>
    </row>
    <row r="196" spans="1:12" x14ac:dyDescent="0.3">
      <c r="A196" s="107"/>
      <c r="B196" s="2" t="s">
        <v>22</v>
      </c>
      <c r="C196" s="10" t="s">
        <v>55</v>
      </c>
      <c r="D196" s="34">
        <v>0.26</v>
      </c>
      <c r="E196" s="30">
        <f>E187*D196</f>
        <v>16.847999999999999</v>
      </c>
      <c r="F196" s="30"/>
      <c r="G196" s="67">
        <f t="shared" si="12"/>
        <v>0</v>
      </c>
      <c r="H196" s="30"/>
      <c r="I196" s="67">
        <f t="shared" si="13"/>
        <v>0</v>
      </c>
      <c r="J196" s="30"/>
      <c r="K196" s="67">
        <f t="shared" si="14"/>
        <v>0</v>
      </c>
      <c r="L196" s="66">
        <f t="shared" si="15"/>
        <v>0</v>
      </c>
    </row>
    <row r="197" spans="1:12" x14ac:dyDescent="0.3">
      <c r="A197" s="107"/>
      <c r="B197" s="2" t="s">
        <v>29</v>
      </c>
      <c r="C197" s="10" t="s">
        <v>9</v>
      </c>
      <c r="D197" s="34">
        <v>7.0000000000000001E-3</v>
      </c>
      <c r="E197" s="30">
        <f>E187*D197</f>
        <v>0.4536</v>
      </c>
      <c r="F197" s="30"/>
      <c r="G197" s="67">
        <f t="shared" si="12"/>
        <v>0</v>
      </c>
      <c r="H197" s="30"/>
      <c r="I197" s="67">
        <f t="shared" si="13"/>
        <v>0</v>
      </c>
      <c r="J197" s="30"/>
      <c r="K197" s="67">
        <f t="shared" si="14"/>
        <v>0</v>
      </c>
      <c r="L197" s="66">
        <f t="shared" si="15"/>
        <v>0</v>
      </c>
    </row>
    <row r="198" spans="1:12" ht="27.6" x14ac:dyDescent="0.3">
      <c r="A198" s="107">
        <v>21</v>
      </c>
      <c r="B198" s="49" t="s">
        <v>62</v>
      </c>
      <c r="C198" s="62" t="s">
        <v>8</v>
      </c>
      <c r="D198" s="62"/>
      <c r="E198" s="48">
        <v>35.9</v>
      </c>
      <c r="F198" s="11"/>
      <c r="G198" s="67">
        <f t="shared" si="12"/>
        <v>0</v>
      </c>
      <c r="H198" s="11"/>
      <c r="I198" s="67">
        <f t="shared" si="13"/>
        <v>0</v>
      </c>
      <c r="J198" s="11"/>
      <c r="K198" s="67">
        <f t="shared" si="14"/>
        <v>0</v>
      </c>
      <c r="L198" s="66">
        <f t="shared" si="15"/>
        <v>0</v>
      </c>
    </row>
    <row r="199" spans="1:12" x14ac:dyDescent="0.3">
      <c r="A199" s="107"/>
      <c r="B199" s="4" t="s">
        <v>37</v>
      </c>
      <c r="C199" s="31" t="s">
        <v>31</v>
      </c>
      <c r="D199" s="11">
        <v>1</v>
      </c>
      <c r="E199" s="11">
        <f>E198*D199</f>
        <v>35.9</v>
      </c>
      <c r="F199" s="32"/>
      <c r="G199" s="67">
        <f t="shared" si="12"/>
        <v>0</v>
      </c>
      <c r="H199" s="11"/>
      <c r="I199" s="67">
        <f t="shared" si="13"/>
        <v>0</v>
      </c>
      <c r="J199" s="11"/>
      <c r="K199" s="67">
        <f t="shared" si="14"/>
        <v>0</v>
      </c>
      <c r="L199" s="66">
        <f t="shared" si="15"/>
        <v>0</v>
      </c>
    </row>
    <row r="200" spans="1:12" x14ac:dyDescent="0.3">
      <c r="A200" s="107"/>
      <c r="B200" s="38" t="s">
        <v>39</v>
      </c>
      <c r="C200" s="7" t="s">
        <v>9</v>
      </c>
      <c r="D200" s="40">
        <v>0.01</v>
      </c>
      <c r="E200" s="22">
        <f>D200*E198</f>
        <v>0.35899999999999999</v>
      </c>
      <c r="F200" s="22"/>
      <c r="G200" s="67">
        <f t="shared" si="12"/>
        <v>0</v>
      </c>
      <c r="H200" s="22"/>
      <c r="I200" s="67">
        <f t="shared" si="13"/>
        <v>0</v>
      </c>
      <c r="J200" s="22"/>
      <c r="K200" s="67">
        <f t="shared" si="14"/>
        <v>0</v>
      </c>
      <c r="L200" s="66">
        <f t="shared" si="15"/>
        <v>0</v>
      </c>
    </row>
    <row r="201" spans="1:12" x14ac:dyDescent="0.3">
      <c r="A201" s="107"/>
      <c r="B201" s="14" t="s">
        <v>23</v>
      </c>
      <c r="C201" s="10" t="s">
        <v>10</v>
      </c>
      <c r="D201" s="34">
        <v>0.45</v>
      </c>
      <c r="E201" s="30">
        <f>E198*D201</f>
        <v>16.155000000000001</v>
      </c>
      <c r="F201" s="30"/>
      <c r="G201" s="67">
        <f t="shared" si="12"/>
        <v>0</v>
      </c>
      <c r="H201" s="30"/>
      <c r="I201" s="67">
        <f t="shared" si="13"/>
        <v>0</v>
      </c>
      <c r="J201" s="30"/>
      <c r="K201" s="67">
        <f t="shared" si="14"/>
        <v>0</v>
      </c>
      <c r="L201" s="66">
        <f t="shared" si="15"/>
        <v>0</v>
      </c>
    </row>
    <row r="202" spans="1:12" x14ac:dyDescent="0.3">
      <c r="A202" s="107"/>
      <c r="B202" s="14" t="s">
        <v>21</v>
      </c>
      <c r="C202" s="10" t="s">
        <v>8</v>
      </c>
      <c r="D202" s="34">
        <v>8.9999999999999993E-3</v>
      </c>
      <c r="E202" s="16">
        <f>E198*D202</f>
        <v>0.32309999999999994</v>
      </c>
      <c r="F202" s="30"/>
      <c r="G202" s="67">
        <f t="shared" si="12"/>
        <v>0</v>
      </c>
      <c r="H202" s="30"/>
      <c r="I202" s="67">
        <f t="shared" si="13"/>
        <v>0</v>
      </c>
      <c r="J202" s="30"/>
      <c r="K202" s="67">
        <f t="shared" si="14"/>
        <v>0</v>
      </c>
      <c r="L202" s="66">
        <f t="shared" si="15"/>
        <v>0</v>
      </c>
    </row>
    <row r="203" spans="1:12" x14ac:dyDescent="0.3">
      <c r="A203" s="107"/>
      <c r="B203" s="15" t="s">
        <v>61</v>
      </c>
      <c r="C203" s="10" t="s">
        <v>10</v>
      </c>
      <c r="D203" s="11">
        <v>0.63</v>
      </c>
      <c r="E203" s="30">
        <f>E198*D203</f>
        <v>22.617000000000001</v>
      </c>
      <c r="F203" s="30"/>
      <c r="G203" s="67">
        <f t="shared" si="12"/>
        <v>0</v>
      </c>
      <c r="H203" s="30"/>
      <c r="I203" s="67">
        <f t="shared" si="13"/>
        <v>0</v>
      </c>
      <c r="J203" s="30"/>
      <c r="K203" s="67">
        <f t="shared" si="14"/>
        <v>0</v>
      </c>
      <c r="L203" s="66">
        <f t="shared" si="15"/>
        <v>0</v>
      </c>
    </row>
    <row r="204" spans="1:12" x14ac:dyDescent="0.3">
      <c r="A204" s="107"/>
      <c r="B204" s="15" t="s">
        <v>28</v>
      </c>
      <c r="C204" s="10" t="s">
        <v>10</v>
      </c>
      <c r="D204" s="34">
        <v>0.12</v>
      </c>
      <c r="E204" s="30">
        <f>E198*D204</f>
        <v>4.3079999999999998</v>
      </c>
      <c r="F204" s="30"/>
      <c r="G204" s="67">
        <f t="shared" si="12"/>
        <v>0</v>
      </c>
      <c r="H204" s="30"/>
      <c r="I204" s="67">
        <f t="shared" si="13"/>
        <v>0</v>
      </c>
      <c r="J204" s="30"/>
      <c r="K204" s="67">
        <f t="shared" si="14"/>
        <v>0</v>
      </c>
      <c r="L204" s="66">
        <f t="shared" si="15"/>
        <v>0</v>
      </c>
    </row>
    <row r="205" spans="1:12" x14ac:dyDescent="0.3">
      <c r="A205" s="107"/>
      <c r="B205" s="2" t="s">
        <v>24</v>
      </c>
      <c r="C205" s="10" t="s">
        <v>55</v>
      </c>
      <c r="D205" s="11">
        <v>0.6</v>
      </c>
      <c r="E205" s="30">
        <f>E198*D205</f>
        <v>21.54</v>
      </c>
      <c r="F205" s="30"/>
      <c r="G205" s="67">
        <f t="shared" si="12"/>
        <v>0</v>
      </c>
      <c r="H205" s="30"/>
      <c r="I205" s="67">
        <f t="shared" si="13"/>
        <v>0</v>
      </c>
      <c r="J205" s="30"/>
      <c r="K205" s="67">
        <f t="shared" si="14"/>
        <v>0</v>
      </c>
      <c r="L205" s="66">
        <f t="shared" si="15"/>
        <v>0</v>
      </c>
    </row>
    <row r="206" spans="1:12" x14ac:dyDescent="0.3">
      <c r="A206" s="107"/>
      <c r="B206" s="2" t="s">
        <v>29</v>
      </c>
      <c r="C206" s="10" t="s">
        <v>9</v>
      </c>
      <c r="D206" s="34">
        <v>7.0000000000000001E-3</v>
      </c>
      <c r="E206" s="30">
        <f>E198*D206</f>
        <v>0.25129999999999997</v>
      </c>
      <c r="F206" s="30"/>
      <c r="G206" s="67">
        <f t="shared" si="12"/>
        <v>0</v>
      </c>
      <c r="H206" s="30"/>
      <c r="I206" s="67">
        <f t="shared" si="13"/>
        <v>0</v>
      </c>
      <c r="J206" s="30"/>
      <c r="K206" s="67">
        <f t="shared" si="14"/>
        <v>0</v>
      </c>
      <c r="L206" s="66">
        <f t="shared" si="15"/>
        <v>0</v>
      </c>
    </row>
    <row r="207" spans="1:12" x14ac:dyDescent="0.3">
      <c r="A207" s="33"/>
      <c r="B207" s="5" t="s">
        <v>6</v>
      </c>
      <c r="C207" s="5"/>
      <c r="D207" s="5"/>
      <c r="E207" s="33"/>
      <c r="F207" s="33"/>
      <c r="G207" s="59">
        <f>SUM(G164:G206)</f>
        <v>0</v>
      </c>
      <c r="H207" s="59"/>
      <c r="I207" s="59">
        <f>SUM(I164:I206)</f>
        <v>0</v>
      </c>
      <c r="J207" s="59"/>
      <c r="K207" s="59">
        <f>SUM(K164:K206)</f>
        <v>0</v>
      </c>
      <c r="L207" s="60">
        <f>SUM(L164:L206)</f>
        <v>0</v>
      </c>
    </row>
    <row r="208" spans="1:12" x14ac:dyDescent="0.3">
      <c r="A208" s="31"/>
      <c r="B208" s="6" t="s">
        <v>11</v>
      </c>
      <c r="C208" s="24" t="s">
        <v>129</v>
      </c>
      <c r="D208" s="24"/>
      <c r="E208" s="32"/>
      <c r="F208" s="7"/>
      <c r="G208" s="13"/>
      <c r="H208" s="13"/>
      <c r="I208" s="13"/>
      <c r="J208" s="13"/>
      <c r="K208" s="13"/>
      <c r="L208" s="13" t="e">
        <f>G207*C208</f>
        <v>#VALUE!</v>
      </c>
    </row>
    <row r="209" spans="1:12" x14ac:dyDescent="0.3">
      <c r="A209" s="31"/>
      <c r="B209" s="8" t="s">
        <v>6</v>
      </c>
      <c r="C209" s="7"/>
      <c r="D209" s="7"/>
      <c r="E209" s="32"/>
      <c r="F209" s="7"/>
      <c r="G209" s="13"/>
      <c r="H209" s="13"/>
      <c r="I209" s="13"/>
      <c r="J209" s="13"/>
      <c r="K209" s="13"/>
      <c r="L209" s="13" t="e">
        <f>L208+L207</f>
        <v>#VALUE!</v>
      </c>
    </row>
    <row r="210" spans="1:12" x14ac:dyDescent="0.3">
      <c r="A210" s="31"/>
      <c r="B210" s="6" t="s">
        <v>12</v>
      </c>
      <c r="C210" s="24" t="s">
        <v>129</v>
      </c>
      <c r="D210" s="24"/>
      <c r="E210" s="32"/>
      <c r="F210" s="7"/>
      <c r="G210" s="13"/>
      <c r="H210" s="13"/>
      <c r="I210" s="13"/>
      <c r="J210" s="13"/>
      <c r="K210" s="13"/>
      <c r="L210" s="13" t="e">
        <f>L209*C210</f>
        <v>#VALUE!</v>
      </c>
    </row>
    <row r="211" spans="1:12" x14ac:dyDescent="0.3">
      <c r="A211" s="31"/>
      <c r="B211" s="8" t="s">
        <v>6</v>
      </c>
      <c r="C211" s="7"/>
      <c r="D211" s="7"/>
      <c r="E211" s="32"/>
      <c r="F211" s="7"/>
      <c r="G211" s="13"/>
      <c r="H211" s="13"/>
      <c r="I211" s="13"/>
      <c r="J211" s="13"/>
      <c r="K211" s="13"/>
      <c r="L211" s="13" t="e">
        <f>SUM(L209:L210)</f>
        <v>#VALUE!</v>
      </c>
    </row>
    <row r="212" spans="1:12" x14ac:dyDescent="0.3">
      <c r="A212" s="31"/>
      <c r="B212" s="6" t="s">
        <v>13</v>
      </c>
      <c r="C212" s="24" t="s">
        <v>129</v>
      </c>
      <c r="D212" s="24"/>
      <c r="E212" s="32"/>
      <c r="F212" s="7"/>
      <c r="G212" s="13"/>
      <c r="H212" s="13"/>
      <c r="I212" s="13"/>
      <c r="J212" s="13"/>
      <c r="K212" s="13"/>
      <c r="L212" s="13" t="e">
        <f>L211*C212</f>
        <v>#VALUE!</v>
      </c>
    </row>
    <row r="213" spans="1:12" x14ac:dyDescent="0.3">
      <c r="A213" s="31"/>
      <c r="B213" s="8" t="s">
        <v>6</v>
      </c>
      <c r="C213" s="7"/>
      <c r="D213" s="7"/>
      <c r="E213" s="32"/>
      <c r="F213" s="7"/>
      <c r="G213" s="13"/>
      <c r="H213" s="13"/>
      <c r="I213" s="13"/>
      <c r="J213" s="13"/>
      <c r="K213" s="13"/>
      <c r="L213" s="13" t="e">
        <f>SUM(L211:L212)</f>
        <v>#VALUE!</v>
      </c>
    </row>
    <row r="214" spans="1:12" x14ac:dyDescent="0.3">
      <c r="A214" s="31"/>
      <c r="B214" s="6" t="s">
        <v>15</v>
      </c>
      <c r="C214" s="24" t="s">
        <v>129</v>
      </c>
      <c r="D214" s="24"/>
      <c r="E214" s="32"/>
      <c r="F214" s="7"/>
      <c r="G214" s="13"/>
      <c r="H214" s="13"/>
      <c r="I214" s="13"/>
      <c r="J214" s="13"/>
      <c r="K214" s="13"/>
      <c r="L214" s="13" t="e">
        <f>L213*C214</f>
        <v>#VALUE!</v>
      </c>
    </row>
    <row r="215" spans="1:12" x14ac:dyDescent="0.3">
      <c r="A215" s="31"/>
      <c r="B215" s="6" t="s">
        <v>17</v>
      </c>
      <c r="C215" s="24">
        <v>0.02</v>
      </c>
      <c r="D215" s="24"/>
      <c r="E215" s="32"/>
      <c r="F215" s="7"/>
      <c r="G215" s="13"/>
      <c r="H215" s="13"/>
      <c r="I215" s="13"/>
      <c r="J215" s="13"/>
      <c r="K215" s="13"/>
      <c r="L215" s="13">
        <f>I207*C215</f>
        <v>0</v>
      </c>
    </row>
    <row r="216" spans="1:12" x14ac:dyDescent="0.3">
      <c r="A216" s="31"/>
      <c r="B216" s="8" t="s">
        <v>6</v>
      </c>
      <c r="C216" s="7"/>
      <c r="D216" s="7"/>
      <c r="E216" s="32"/>
      <c r="F216" s="7"/>
      <c r="G216" s="13"/>
      <c r="H216" s="13"/>
      <c r="I216" s="13"/>
      <c r="J216" s="13"/>
      <c r="K216" s="13"/>
      <c r="L216" s="13" t="e">
        <f>L215+L214+L213</f>
        <v>#VALUE!</v>
      </c>
    </row>
    <row r="217" spans="1:12" x14ac:dyDescent="0.3">
      <c r="A217" s="31"/>
      <c r="B217" s="3" t="s">
        <v>14</v>
      </c>
      <c r="C217" s="24">
        <v>0.18</v>
      </c>
      <c r="D217" s="24"/>
      <c r="E217" s="32"/>
      <c r="F217" s="7"/>
      <c r="G217" s="13"/>
      <c r="H217" s="13"/>
      <c r="I217" s="13"/>
      <c r="J217" s="13"/>
      <c r="K217" s="13"/>
      <c r="L217" s="13" t="e">
        <f>L216*C217</f>
        <v>#VALUE!</v>
      </c>
    </row>
    <row r="218" spans="1:12" ht="20.100000000000001" customHeight="1" x14ac:dyDescent="0.3">
      <c r="A218" s="31"/>
      <c r="B218" s="65" t="s">
        <v>88</v>
      </c>
      <c r="C218" s="31"/>
      <c r="D218" s="31"/>
      <c r="E218" s="31"/>
      <c r="F218" s="31"/>
      <c r="G218" s="74"/>
      <c r="H218" s="74"/>
      <c r="I218" s="74"/>
      <c r="J218" s="74"/>
      <c r="K218" s="74"/>
      <c r="L218" s="55" t="e">
        <f>L217+L216</f>
        <v>#VALUE!</v>
      </c>
    </row>
    <row r="219" spans="1:12" ht="20.100000000000001" customHeight="1" x14ac:dyDescent="0.3">
      <c r="A219" s="72"/>
      <c r="B219" s="72" t="s">
        <v>117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5" t="e">
        <f>L218+L160+L72</f>
        <v>#VALUE!</v>
      </c>
    </row>
  </sheetData>
  <mergeCells count="35">
    <mergeCell ref="A198:A206"/>
    <mergeCell ref="A140:A148"/>
    <mergeCell ref="A169:A177"/>
    <mergeCell ref="A179:A185"/>
    <mergeCell ref="A187:A197"/>
    <mergeCell ref="E6:E7"/>
    <mergeCell ref="F6:G6"/>
    <mergeCell ref="A129:A139"/>
    <mergeCell ref="A85:A90"/>
    <mergeCell ref="A91:A99"/>
    <mergeCell ref="A101:A107"/>
    <mergeCell ref="A108:A113"/>
    <mergeCell ref="A115:A121"/>
    <mergeCell ref="A122:A127"/>
    <mergeCell ref="A19:A24"/>
    <mergeCell ref="A25:A33"/>
    <mergeCell ref="A34:A40"/>
    <mergeCell ref="A41:A51"/>
    <mergeCell ref="A52:A60"/>
    <mergeCell ref="A5:F5"/>
    <mergeCell ref="G5:I5"/>
    <mergeCell ref="J5:K5"/>
    <mergeCell ref="A12:A18"/>
    <mergeCell ref="A1:K1"/>
    <mergeCell ref="B2:L2"/>
    <mergeCell ref="B3:L3"/>
    <mergeCell ref="A4:B4"/>
    <mergeCell ref="C4:F4"/>
    <mergeCell ref="A6:A7"/>
    <mergeCell ref="B6:B7"/>
    <mergeCell ref="C6:C7"/>
    <mergeCell ref="D6:D7"/>
    <mergeCell ref="H6:I6"/>
    <mergeCell ref="J6:K6"/>
    <mergeCell ref="L6:L7"/>
  </mergeCells>
  <phoneticPr fontId="10" type="noConversion"/>
  <pageMargins left="0.7" right="0.7" top="0.75" bottom="0.75" header="0.3" footer="0.3"/>
  <pageSetup orientation="portrait" horizontalDpi="0" verticalDpi="0" r:id="rId1"/>
  <ignoredErrors>
    <ignoredError sqref="L153:L155 L65:L67 L211:L2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III სართული</vt:lpstr>
      <vt:lpstr>IV სართული</vt:lpstr>
      <vt:lpstr>V სართული</vt:lpstr>
      <vt:lpstr>'III სართული'!Print_Area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2023-07-07T15:27:15Z</dcterms:modified>
</cp:coreProperties>
</file>