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gikoshvili\Desktop\ისნის რემონტის ტენდერი\"/>
    </mc:Choice>
  </mc:AlternateContent>
  <xr:revisionPtr revIDLastSave="0" documentId="13_ncr:1_{4BA3647E-15D5-43CE-85A9-48AB48B4FC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ისნის პოლიკლინიკა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16" l="1"/>
  <c r="D64" i="16"/>
  <c r="D67" i="16" s="1"/>
  <c r="D60" i="16"/>
  <c r="D52" i="16"/>
  <c r="D41" i="16" l="1"/>
  <c r="D40" i="16"/>
  <c r="D35" i="16"/>
  <c r="D37" i="16" l="1"/>
  <c r="D45" i="16"/>
  <c r="D42" i="16"/>
  <c r="D30" i="16"/>
  <c r="D26" i="16"/>
  <c r="D22" i="16"/>
  <c r="D16" i="16"/>
  <c r="D43" i="16" l="1"/>
  <c r="D17" i="16"/>
  <c r="D38" i="16"/>
  <c r="D24" i="16"/>
  <c r="D23" i="16"/>
  <c r="D39" i="16" l="1"/>
  <c r="D31" i="16"/>
  <c r="D29" i="16" l="1"/>
  <c r="D20" i="16" l="1"/>
  <c r="D34" i="16" l="1"/>
  <c r="D32" i="16"/>
  <c r="D75" i="16" l="1"/>
  <c r="D72" i="16"/>
  <c r="D71" i="16"/>
  <c r="J4" i="16" l="1"/>
</calcChain>
</file>

<file path=xl/sharedStrings.xml><?xml version="1.0" encoding="utf-8"?>
<sst xmlns="http://schemas.openxmlformats.org/spreadsheetml/2006/main" count="195" uniqueCount="102">
  <si>
    <r>
      <t>მ</t>
    </r>
    <r>
      <rPr>
        <sz val="8"/>
        <color theme="1"/>
        <rFont val="Cambria"/>
        <family val="1"/>
        <charset val="204"/>
      </rPr>
      <t>²</t>
    </r>
  </si>
  <si>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</si>
  <si>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</si>
  <si>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</si>
  <si>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</si>
  <si>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</si>
  <si>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</si>
  <si>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 და სხვა მანქანები</t>
  </si>
  <si>
    <t>ჯამი</t>
  </si>
  <si>
    <t>ერთ ფასი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</si>
  <si>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</si>
  <si>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</si>
  <si>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</si>
  <si>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</si>
  <si>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ლარ</t>
  </si>
  <si>
    <t>მ</t>
  </si>
  <si>
    <t xml:space="preserve">სატრანსპორტო ხარჯები </t>
  </si>
  <si>
    <t>სხვა დამხმარე მასალები</t>
  </si>
  <si>
    <t>კგ</t>
  </si>
  <si>
    <t>ფითხი</t>
  </si>
  <si>
    <t>სამღებრო ბადე</t>
  </si>
  <si>
    <t>კომპ</t>
  </si>
  <si>
    <t>ქვიშა</t>
  </si>
  <si>
    <r>
      <t>მ</t>
    </r>
    <r>
      <rPr>
        <sz val="8"/>
        <color theme="1"/>
        <rFont val="Calibri"/>
        <family val="2"/>
      </rPr>
      <t>³</t>
    </r>
  </si>
  <si>
    <t>ცემენტი</t>
  </si>
  <si>
    <t>ტონ</t>
  </si>
  <si>
    <t>სხვა მასალები</t>
  </si>
  <si>
    <t>ცალ</t>
  </si>
  <si>
    <t>სამონტაჟო ანკერები</t>
  </si>
  <si>
    <t>მ²</t>
  </si>
  <si>
    <t>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</t>
  </si>
  <si>
    <t>ლარი</t>
  </si>
  <si>
    <t>სასწორებელი პროფილი (მაიაკი)</t>
  </si>
  <si>
    <t>წებოცემენტი</t>
  </si>
  <si>
    <t>კერამიკის საჭრელი დისკი</t>
  </si>
  <si>
    <t>კუთხოვანა სამღებროს</t>
  </si>
  <si>
    <t>დამხმარე მასალები</t>
  </si>
  <si>
    <t>ელექტროობა</t>
  </si>
  <si>
    <t>სპილენძის მავთული 3*2.5 მმ</t>
  </si>
  <si>
    <t>სამშენებლო ნარჩენების ტრანსპორტირება 20 კმ. - ზე</t>
  </si>
  <si>
    <t>კაც/დღე</t>
  </si>
  <si>
    <t xml:space="preserve">თაბ.მუყ. ფილა   სისქე 12.5მმ   </t>
  </si>
  <si>
    <t xml:space="preserve">ემულსიური საღებავი  </t>
  </si>
  <si>
    <t>ტ</t>
  </si>
  <si>
    <t>დემონტაჟი</t>
  </si>
  <si>
    <t xml:space="preserve">სამშენებლო  </t>
  </si>
  <si>
    <t>სამონტაჟო დეტალები და დამხმარე მასალები</t>
  </si>
  <si>
    <t>სამშენებლო ნარჩენების გატანა შენობიდან და დატვირთვა ავტ/ტარნსაპორტზე</t>
  </si>
  <si>
    <t>დამხმარე მუშა პერსონალი</t>
  </si>
  <si>
    <t>მდფ პლინტუსების მოწყობა</t>
  </si>
  <si>
    <t>როზეტი (დამკვეთის)</t>
  </si>
  <si>
    <t>ისნის პლოკლინიკაში  სარემონტო სამუშაოები</t>
  </si>
  <si>
    <t>ფოიეში ბეტონის კედლში კარის ღიობის ამოჭრა</t>
  </si>
  <si>
    <t>კერამოგრანიტის იატაკის დემონტაჟი</t>
  </si>
  <si>
    <t>ქვიშაცემენტის მჭიმის მოწყობა</t>
  </si>
  <si>
    <t>სხვა  მასალები</t>
  </si>
  <si>
    <t>იატაკის მოპირეთება ლამინირებული ფილებით</t>
  </si>
  <si>
    <t>ფილის ქვეშსაგები ღრუბელი</t>
  </si>
  <si>
    <t>თხევადი ლურსმანი 310 მლგ</t>
  </si>
  <si>
    <t>სამაგრი დეტალები</t>
  </si>
  <si>
    <t>მდფ პლინტუსი 80 მმ</t>
  </si>
  <si>
    <t>ლამინატის ფილა 33 კლასი</t>
  </si>
  <si>
    <t>ლითონის გალვანიზირებული მოვერცხლილი პროფილი Ø 32მმ</t>
  </si>
  <si>
    <t xml:space="preserve">ალდოქსის პროფილი აქსესუარებით </t>
  </si>
  <si>
    <t>მინა 6 მმ ზომაზე დაჭრილი</t>
  </si>
  <si>
    <t xml:space="preserve">არაკალი </t>
  </si>
  <si>
    <t>ალუმინის კარის ფრთა საკეტსახელურით და სრული კომპლექტაციით 2*0.9 მ</t>
  </si>
  <si>
    <t>ალუმინის ვიტრაჟის  მონტაჟი და არაკალის ფენილით დაბურვა</t>
  </si>
  <si>
    <t>ალუმინის კარისა და ვიტრაჟის  მონტაჟი , არაკალით დაბურვა</t>
  </si>
  <si>
    <t xml:space="preserve">წებოემულსია </t>
  </si>
  <si>
    <t>თაბ.მუყ. ტიხრების მოწყობა  (ჭერში პროფილების ჩამაგრებით)</t>
  </si>
  <si>
    <t>ფოიედან შესასვლელი მდფ კარის ბლოკის მონტაჟი</t>
  </si>
  <si>
    <t>საკეტსახელური</t>
  </si>
  <si>
    <t>ანჯამები</t>
  </si>
  <si>
    <t>ქაფი სამონტაჟო 1000 მლგ</t>
  </si>
  <si>
    <t>მდფ კარის ბლოკი 2.2*0.8 მ კომპლექტციით</t>
  </si>
  <si>
    <t>კარის იატაკის ზღუდარის შევსება კერამოგრანიტით</t>
  </si>
  <si>
    <t xml:space="preserve">თაბ.მუყ. ტიხრების ღიობებში გარედან მისადგმელი ფარდაჟალუზის მოწყობა  </t>
  </si>
  <si>
    <t>ფარდა (დამკვეთის შერჩევით)</t>
  </si>
  <si>
    <t>ფარდის სამაგრი კარკასისი</t>
  </si>
  <si>
    <t>კარადიანი ხელსაბანის მონტაჟი</t>
  </si>
  <si>
    <t>კარადა ხელსაბანი</t>
  </si>
  <si>
    <t>შერევი ონკანი სხვა აქსესურები</t>
  </si>
  <si>
    <t>საფასადე ვიტრაჟზე ფარდაჟალუზის მოწყობა</t>
  </si>
  <si>
    <t>ფარდა ჟალუზი (დამკვეთის შერჩევით)</t>
  </si>
  <si>
    <t>ფანჯრისა და ვიტრაჟის სარკმელზე დაგრძელებული სახელურის მონტაჟი</t>
  </si>
  <si>
    <t>სარემონტო ფართის დაცლა ავეჯისა და სხვადასხვა მასალებისაგან</t>
  </si>
  <si>
    <t xml:space="preserve">კედლების და ტიხრების დამუშავება და შეღებვა  </t>
  </si>
  <si>
    <t>ფანჯრისა და ვიტრაჟის ღიობზე მწერებისაგან დამცავი ბადის მოწყობა</t>
  </si>
  <si>
    <t>კედლებზე სარკეების მოწყობა</t>
  </si>
  <si>
    <t>სამონტაჟო ჰერმეტიკი სარკის 310 მლგ</t>
  </si>
  <si>
    <t>სარკე დამუშავებული წიბოებით ზომზე დაჭრილი  3 ნაწილად</t>
  </si>
  <si>
    <t>შვედური კედელის დემონტაჟი/მონტაჟი</t>
  </si>
  <si>
    <t>კონდიციონერის მონტაჟი აფთიაქში (სპილენძის მილების დაგძელება და კაბელარხში გატარება)</t>
  </si>
  <si>
    <t xml:space="preserve">კონდინციონერი 7000 BTU შიდა/გარე ბლოკი, 
FOLLOW ME რეჟიმი,
თვითწმენდის რეჟიმი (Self-clean function) </t>
  </si>
  <si>
    <t>სპილენძის მილები</t>
  </si>
  <si>
    <t>კაბელარხი</t>
  </si>
  <si>
    <t>სამონტაჟო ძირი ლითონის</t>
  </si>
  <si>
    <t>სამონტაჟო დამხმარე მასალები</t>
  </si>
  <si>
    <t>სპილენძის მავთული 3*4 მმ</t>
  </si>
  <si>
    <t>სპილენძის მავთული 3*1.5 მმ</t>
  </si>
  <si>
    <t>სამშენებლო ნარჩენების დატვირთვა - ტრანსპორტირება 20 კმ. - 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</si>
</sst>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8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8"/>
      <color theme="1"/>
      <name val="Cambria"/>
      <family val="1"/>
      <charset val="204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theme="1"/>
      <name val="Calibri"/>
      <family val="2"/>
    </font>
    <font>
      <b/>
      <sz val="10"/>
      <color theme="1"/>
      <name val="Sylfaen"/>
      <family val="1"/>
      <charset val="204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9" fontId="7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2" fontId="3" fillId="2" borderId="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0" fillId="2" borderId="0" xfId="0" applyFill="1"/>
    <xf numFmtId="49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10" fillId="0" borderId="6" xfId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03"/>
  <sheetViews>
    <sheetView tabSelected="1" topLeftCell="A101" workbookViewId="0">
      <selection activeCell="B4" sqref="B4"/>
    </sheetView>
  </sheetViews>
  <sheetFormatPr defaultRowHeight="14.4" x14ac:dyDescent="0.3"/>
  <cols>
    <col min="1" max="1" width="4.44140625" customWidth="1"/>
    <col min="2" max="2" width="58.109375" customWidth="1"/>
    <col min="6" max="6" width="11.33203125" customWidth="1"/>
    <col min="8" max="8" width="11.109375" customWidth="1"/>
    <col min="11" max="11" width="14" customWidth="1"/>
  </cols>
  <sheetData>
    <row r="1" spans="1:11" ht="16.2" x14ac:dyDescent="0.3">
      <c r="B1" s="27"/>
      <c r="C1" s="9"/>
      <c r="D1" s="9"/>
      <c r="E1" s="9"/>
      <c r="F1" s="9"/>
      <c r="G1" s="9"/>
      <c r="H1" s="9"/>
      <c r="I1" s="39"/>
      <c r="J1" s="39"/>
      <c r="K1" s="39"/>
    </row>
    <row r="2" spans="1:11" ht="18" customHeight="1" x14ac:dyDescent="0.3">
      <c r="B2" s="50" t="s">
        <v>51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16.2" x14ac:dyDescent="0.3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3">
      <c r="B4" s="8"/>
      <c r="C4" s="9"/>
      <c r="D4" s="9"/>
      <c r="E4" s="9"/>
      <c r="F4" s="9"/>
      <c r="G4" s="9"/>
      <c r="H4" s="54"/>
      <c r="I4" s="54"/>
      <c r="J4" s="55">
        <f>K103</f>
        <v>0</v>
      </c>
      <c r="K4" s="55"/>
    </row>
    <row r="5" spans="1:11" ht="22.95" customHeight="1" x14ac:dyDescent="0.3">
      <c r="A5" s="44" t="s">
        <v>1</v>
      </c>
      <c r="B5" s="44" t="s">
        <v>2</v>
      </c>
      <c r="C5" s="44" t="s">
        <v>3</v>
      </c>
      <c r="D5" s="46" t="s">
        <v>4</v>
      </c>
      <c r="E5" s="48" t="s">
        <v>5</v>
      </c>
      <c r="F5" s="49"/>
      <c r="G5" s="48" t="s">
        <v>6</v>
      </c>
      <c r="H5" s="49"/>
      <c r="I5" s="56" t="s">
        <v>7</v>
      </c>
      <c r="J5" s="57"/>
      <c r="K5" s="51" t="s">
        <v>8</v>
      </c>
    </row>
    <row r="6" spans="1:11" x14ac:dyDescent="0.3">
      <c r="A6" s="45"/>
      <c r="B6" s="45"/>
      <c r="C6" s="45"/>
      <c r="D6" s="47"/>
      <c r="E6" s="6" t="s">
        <v>9</v>
      </c>
      <c r="F6" s="7" t="s">
        <v>8</v>
      </c>
      <c r="G6" s="6" t="s">
        <v>9</v>
      </c>
      <c r="H6" s="7" t="s">
        <v>8</v>
      </c>
      <c r="I6" s="10" t="s">
        <v>9</v>
      </c>
      <c r="J6" s="11" t="s">
        <v>8</v>
      </c>
      <c r="K6" s="52"/>
    </row>
    <row r="7" spans="1:11" x14ac:dyDescent="0.3">
      <c r="A7" s="1">
        <v>1</v>
      </c>
      <c r="B7" s="1">
        <v>2</v>
      </c>
      <c r="C7" s="1">
        <v>3</v>
      </c>
      <c r="D7" s="1">
        <v>4</v>
      </c>
      <c r="E7" s="1"/>
      <c r="F7" s="1"/>
      <c r="G7" s="1"/>
      <c r="H7" s="1"/>
      <c r="I7" s="1"/>
      <c r="J7" s="1"/>
      <c r="K7" s="1"/>
    </row>
    <row r="8" spans="1:11" ht="19.2" customHeight="1" x14ac:dyDescent="0.3">
      <c r="A8" s="1"/>
      <c r="B8" s="41" t="s">
        <v>44</v>
      </c>
      <c r="C8" s="1"/>
      <c r="D8" s="1"/>
      <c r="E8" s="1"/>
      <c r="F8" s="1"/>
      <c r="G8" s="1"/>
      <c r="H8" s="1"/>
      <c r="I8" s="1"/>
      <c r="J8" s="1"/>
      <c r="K8" s="1"/>
    </row>
    <row r="9" spans="1:11" ht="39.75" customHeight="1" x14ac:dyDescent="0.3">
      <c r="A9" s="1">
        <v>1</v>
      </c>
      <c r="B9" s="4" t="s">
        <v>86</v>
      </c>
      <c r="C9" s="1" t="s">
        <v>21</v>
      </c>
      <c r="D9" s="5">
        <v>1</v>
      </c>
      <c r="E9" s="25"/>
      <c r="F9" s="3"/>
      <c r="G9" s="2"/>
      <c r="H9" s="3"/>
      <c r="I9" s="2"/>
      <c r="J9" s="2"/>
      <c r="K9" s="3"/>
    </row>
    <row r="10" spans="1:11" x14ac:dyDescent="0.3">
      <c r="A10" s="1">
        <v>2</v>
      </c>
      <c r="B10" s="4" t="s">
        <v>52</v>
      </c>
      <c r="C10" s="1" t="s">
        <v>0</v>
      </c>
      <c r="D10" s="5">
        <v>2.5</v>
      </c>
      <c r="E10" s="25"/>
      <c r="F10" s="3"/>
      <c r="G10" s="2"/>
      <c r="H10" s="3"/>
      <c r="I10" s="2"/>
      <c r="J10" s="2"/>
      <c r="K10" s="3"/>
    </row>
    <row r="11" spans="1:11" x14ac:dyDescent="0.3">
      <c r="A11" s="1">
        <v>3</v>
      </c>
      <c r="B11" s="4" t="s">
        <v>53</v>
      </c>
      <c r="C11" s="1" t="s">
        <v>0</v>
      </c>
      <c r="D11" s="5">
        <v>7</v>
      </c>
      <c r="E11" s="25"/>
      <c r="F11" s="3"/>
      <c r="G11" s="2"/>
      <c r="H11" s="3"/>
      <c r="I11" s="2"/>
      <c r="J11" s="2"/>
      <c r="K11" s="3"/>
    </row>
    <row r="12" spans="1:11" ht="27.6" x14ac:dyDescent="0.3">
      <c r="A12" s="1">
        <v>4</v>
      </c>
      <c r="B12" s="4" t="s">
        <v>47</v>
      </c>
      <c r="C12" s="1" t="s">
        <v>43</v>
      </c>
      <c r="D12" s="5">
        <v>4</v>
      </c>
      <c r="E12" s="25"/>
      <c r="F12" s="3"/>
      <c r="G12" s="2"/>
      <c r="H12" s="3"/>
      <c r="I12" s="2"/>
      <c r="J12" s="2"/>
      <c r="K12" s="3"/>
    </row>
    <row r="13" spans="1:11" x14ac:dyDescent="0.3">
      <c r="A13" s="1">
        <v>5</v>
      </c>
      <c r="B13" s="4" t="s">
        <v>39</v>
      </c>
      <c r="C13" s="1" t="s">
        <v>14</v>
      </c>
      <c r="D13" s="5">
        <v>10</v>
      </c>
      <c r="E13" s="25"/>
      <c r="F13" s="3"/>
      <c r="G13" s="2"/>
      <c r="H13" s="3"/>
      <c r="I13" s="2"/>
      <c r="J13" s="2"/>
      <c r="K13" s="3"/>
    </row>
    <row r="14" spans="1:11" ht="20.399999999999999" customHeight="1" x14ac:dyDescent="0.3">
      <c r="A14" s="28"/>
      <c r="B14" s="42" t="s">
        <v>45</v>
      </c>
      <c r="C14" s="1"/>
      <c r="D14" s="5"/>
      <c r="E14" s="25"/>
      <c r="F14" s="3"/>
      <c r="G14" s="2"/>
      <c r="H14" s="3"/>
      <c r="I14" s="2"/>
      <c r="J14" s="2"/>
      <c r="K14" s="3"/>
    </row>
    <row r="15" spans="1:11" x14ac:dyDescent="0.3">
      <c r="A15" s="28">
        <v>1</v>
      </c>
      <c r="B15" s="4" t="s">
        <v>54</v>
      </c>
      <c r="C15" s="1" t="s">
        <v>0</v>
      </c>
      <c r="D15" s="5">
        <v>45</v>
      </c>
      <c r="E15" s="25"/>
      <c r="F15" s="3"/>
      <c r="G15" s="2"/>
      <c r="H15" s="3"/>
      <c r="I15" s="2"/>
      <c r="J15" s="2"/>
      <c r="K15" s="3"/>
    </row>
    <row r="16" spans="1:11" x14ac:dyDescent="0.3">
      <c r="A16" s="28"/>
      <c r="B16" s="26" t="s">
        <v>22</v>
      </c>
      <c r="C16" s="1" t="s">
        <v>23</v>
      </c>
      <c r="D16" s="5">
        <f>D15*0.07</f>
        <v>3.1500000000000004</v>
      </c>
      <c r="E16" s="25"/>
      <c r="F16" s="3"/>
      <c r="G16" s="2"/>
      <c r="H16" s="3"/>
      <c r="I16" s="2"/>
      <c r="J16" s="2"/>
      <c r="K16" s="3"/>
    </row>
    <row r="17" spans="1:11" x14ac:dyDescent="0.3">
      <c r="A17" s="28"/>
      <c r="B17" s="26" t="s">
        <v>24</v>
      </c>
      <c r="C17" s="1" t="s">
        <v>25</v>
      </c>
      <c r="D17" s="5">
        <f>D16*0.3</f>
        <v>0.94500000000000006</v>
      </c>
      <c r="E17" s="25"/>
      <c r="F17" s="3"/>
      <c r="G17" s="2"/>
      <c r="H17" s="3"/>
      <c r="I17" s="2"/>
      <c r="J17" s="2"/>
      <c r="K17" s="3"/>
    </row>
    <row r="18" spans="1:11" x14ac:dyDescent="0.3">
      <c r="A18" s="28"/>
      <c r="B18" s="26" t="s">
        <v>32</v>
      </c>
      <c r="C18" s="1" t="s">
        <v>15</v>
      </c>
      <c r="D18" s="5">
        <v>25</v>
      </c>
      <c r="E18" s="25"/>
      <c r="F18" s="3"/>
      <c r="G18" s="2"/>
      <c r="H18" s="3"/>
      <c r="I18" s="2"/>
      <c r="J18" s="2"/>
      <c r="K18" s="3"/>
    </row>
    <row r="19" spans="1:11" x14ac:dyDescent="0.3">
      <c r="A19" s="28"/>
      <c r="B19" s="26" t="s">
        <v>69</v>
      </c>
      <c r="C19" s="1" t="s">
        <v>18</v>
      </c>
      <c r="D19" s="5">
        <v>3</v>
      </c>
      <c r="E19" s="25"/>
      <c r="F19" s="3"/>
      <c r="G19" s="2"/>
      <c r="H19" s="3"/>
      <c r="I19" s="2"/>
      <c r="J19" s="2"/>
      <c r="K19" s="3"/>
    </row>
    <row r="20" spans="1:11" x14ac:dyDescent="0.3">
      <c r="A20" s="28"/>
      <c r="B20" s="26" t="s">
        <v>55</v>
      </c>
      <c r="C20" s="1" t="s">
        <v>14</v>
      </c>
      <c r="D20" s="5">
        <f>D15*0.07</f>
        <v>3.1500000000000004</v>
      </c>
      <c r="E20" s="25"/>
      <c r="F20" s="3"/>
      <c r="G20" s="2"/>
      <c r="H20" s="3"/>
      <c r="I20" s="2"/>
      <c r="J20" s="2"/>
      <c r="K20" s="3"/>
    </row>
    <row r="21" spans="1:11" x14ac:dyDescent="0.3">
      <c r="A21" s="28">
        <v>2</v>
      </c>
      <c r="B21" s="4" t="s">
        <v>56</v>
      </c>
      <c r="C21" s="1" t="s">
        <v>0</v>
      </c>
      <c r="D21" s="5">
        <v>45</v>
      </c>
      <c r="E21" s="25"/>
      <c r="F21" s="3"/>
      <c r="G21" s="2"/>
      <c r="H21" s="3"/>
      <c r="I21" s="2"/>
      <c r="J21" s="2"/>
      <c r="K21" s="3"/>
    </row>
    <row r="22" spans="1:11" x14ac:dyDescent="0.3">
      <c r="A22" s="28"/>
      <c r="B22" s="26" t="s">
        <v>61</v>
      </c>
      <c r="C22" s="1" t="s">
        <v>0</v>
      </c>
      <c r="D22" s="5">
        <f>D21*1.05</f>
        <v>47.25</v>
      </c>
      <c r="E22" s="25"/>
      <c r="F22" s="3"/>
      <c r="G22" s="2"/>
      <c r="H22" s="3"/>
      <c r="I22" s="2"/>
      <c r="J22" s="2"/>
      <c r="K22" s="3"/>
    </row>
    <row r="23" spans="1:11" x14ac:dyDescent="0.3">
      <c r="A23" s="28"/>
      <c r="B23" s="26" t="s">
        <v>57</v>
      </c>
      <c r="C23" s="1" t="s">
        <v>0</v>
      </c>
      <c r="D23" s="5">
        <f>D21*4</f>
        <v>180</v>
      </c>
      <c r="E23" s="25"/>
      <c r="F23" s="3"/>
      <c r="G23" s="2"/>
      <c r="H23" s="3"/>
      <c r="I23" s="2"/>
      <c r="J23" s="2"/>
      <c r="K23" s="3"/>
    </row>
    <row r="24" spans="1:11" x14ac:dyDescent="0.3">
      <c r="A24" s="28"/>
      <c r="B24" s="26" t="s">
        <v>17</v>
      </c>
      <c r="C24" s="1" t="s">
        <v>14</v>
      </c>
      <c r="D24" s="5">
        <f>D21*0.3</f>
        <v>13.5</v>
      </c>
      <c r="E24" s="25"/>
      <c r="F24" s="3"/>
      <c r="G24" s="2"/>
      <c r="H24" s="3"/>
      <c r="I24" s="2"/>
      <c r="J24" s="2"/>
      <c r="K24" s="3"/>
    </row>
    <row r="25" spans="1:11" x14ac:dyDescent="0.3">
      <c r="A25" s="28">
        <v>3</v>
      </c>
      <c r="B25" s="4" t="s">
        <v>49</v>
      </c>
      <c r="C25" s="1" t="s">
        <v>15</v>
      </c>
      <c r="D25" s="5">
        <v>58</v>
      </c>
      <c r="E25" s="25"/>
      <c r="F25" s="3"/>
      <c r="G25" s="2"/>
      <c r="H25" s="3"/>
      <c r="I25" s="2"/>
      <c r="J25" s="2"/>
      <c r="K25" s="3"/>
    </row>
    <row r="26" spans="1:11" x14ac:dyDescent="0.3">
      <c r="A26" s="28"/>
      <c r="B26" s="26" t="s">
        <v>60</v>
      </c>
      <c r="C26" s="1" t="s">
        <v>15</v>
      </c>
      <c r="D26" s="5">
        <f>D25*1.1</f>
        <v>63.800000000000004</v>
      </c>
      <c r="E26" s="25"/>
      <c r="F26" s="3"/>
      <c r="G26" s="2"/>
      <c r="H26" s="3"/>
      <c r="I26" s="2"/>
      <c r="J26" s="2"/>
      <c r="K26" s="3"/>
    </row>
    <row r="27" spans="1:11" x14ac:dyDescent="0.3">
      <c r="A27" s="28"/>
      <c r="B27" s="26" t="s">
        <v>58</v>
      </c>
      <c r="C27" s="1" t="s">
        <v>27</v>
      </c>
      <c r="D27" s="5">
        <v>12</v>
      </c>
      <c r="E27" s="25"/>
      <c r="F27" s="3"/>
      <c r="G27" s="2"/>
      <c r="H27" s="3"/>
      <c r="I27" s="2"/>
      <c r="J27" s="2"/>
      <c r="K27" s="3"/>
    </row>
    <row r="28" spans="1:11" x14ac:dyDescent="0.3">
      <c r="A28" s="28"/>
      <c r="B28" s="26" t="s">
        <v>59</v>
      </c>
      <c r="C28" s="1" t="s">
        <v>21</v>
      </c>
      <c r="D28" s="5">
        <v>5</v>
      </c>
      <c r="E28" s="25"/>
      <c r="F28" s="3"/>
      <c r="G28" s="2"/>
      <c r="H28" s="3"/>
      <c r="I28" s="2"/>
      <c r="J28" s="2"/>
      <c r="K28" s="3"/>
    </row>
    <row r="29" spans="1:11" x14ac:dyDescent="0.3">
      <c r="A29" s="28"/>
      <c r="B29" s="26" t="s">
        <v>26</v>
      </c>
      <c r="C29" s="1" t="s">
        <v>14</v>
      </c>
      <c r="D29" s="5">
        <f>D25*0.3</f>
        <v>17.399999999999999</v>
      </c>
      <c r="E29" s="25"/>
      <c r="F29" s="3"/>
      <c r="G29" s="2"/>
      <c r="H29" s="3"/>
      <c r="I29" s="2"/>
      <c r="J29" s="2"/>
      <c r="K29" s="3"/>
    </row>
    <row r="30" spans="1:11" ht="30" customHeight="1" x14ac:dyDescent="0.3">
      <c r="A30" s="28">
        <v>4</v>
      </c>
      <c r="B30" s="4" t="s">
        <v>70</v>
      </c>
      <c r="C30" s="1" t="s">
        <v>0</v>
      </c>
      <c r="D30" s="5">
        <f>2.4*15</f>
        <v>36</v>
      </c>
      <c r="E30" s="25"/>
      <c r="F30" s="3"/>
      <c r="G30" s="2"/>
      <c r="H30" s="3"/>
      <c r="I30" s="2"/>
      <c r="J30" s="2"/>
      <c r="K30" s="3"/>
    </row>
    <row r="31" spans="1:11" x14ac:dyDescent="0.3">
      <c r="A31" s="28"/>
      <c r="B31" s="30" t="s">
        <v>41</v>
      </c>
      <c r="C31" s="16" t="s">
        <v>29</v>
      </c>
      <c r="D31" s="2">
        <f>D30*2.1</f>
        <v>75.600000000000009</v>
      </c>
      <c r="E31" s="2"/>
      <c r="F31" s="3"/>
      <c r="G31" s="2"/>
      <c r="H31" s="3"/>
      <c r="I31" s="2"/>
      <c r="J31" s="2"/>
      <c r="K31" s="3"/>
    </row>
    <row r="32" spans="1:11" ht="41.4" x14ac:dyDescent="0.3">
      <c r="A32" s="28"/>
      <c r="B32" s="31" t="s">
        <v>30</v>
      </c>
      <c r="C32" s="32" t="s">
        <v>29</v>
      </c>
      <c r="D32" s="2">
        <f>D30</f>
        <v>36</v>
      </c>
      <c r="E32" s="2"/>
      <c r="F32" s="3"/>
      <c r="G32" s="2"/>
      <c r="H32" s="3"/>
      <c r="I32" s="2"/>
      <c r="J32" s="2"/>
      <c r="K32" s="3"/>
    </row>
    <row r="33" spans="1:11" ht="17.25" customHeight="1" x14ac:dyDescent="0.3">
      <c r="A33" s="28"/>
      <c r="B33" s="33" t="s">
        <v>62</v>
      </c>
      <c r="C33" s="32" t="s">
        <v>15</v>
      </c>
      <c r="D33" s="2">
        <v>24</v>
      </c>
      <c r="E33" s="2"/>
      <c r="F33" s="3"/>
      <c r="G33" s="2"/>
      <c r="H33" s="3"/>
      <c r="I33" s="2"/>
      <c r="J33" s="2"/>
      <c r="K33" s="3"/>
    </row>
    <row r="34" spans="1:11" x14ac:dyDescent="0.3">
      <c r="A34" s="28"/>
      <c r="B34" s="33" t="s">
        <v>26</v>
      </c>
      <c r="C34" s="32" t="s">
        <v>31</v>
      </c>
      <c r="D34" s="2">
        <f>D30*0.5</f>
        <v>18</v>
      </c>
      <c r="E34" s="2"/>
      <c r="F34" s="3"/>
      <c r="G34" s="2"/>
      <c r="H34" s="3"/>
      <c r="I34" s="2"/>
      <c r="J34" s="2"/>
      <c r="K34" s="3"/>
    </row>
    <row r="35" spans="1:11" ht="27.6" x14ac:dyDescent="0.3">
      <c r="A35" s="28">
        <v>5</v>
      </c>
      <c r="B35" s="4" t="s">
        <v>67</v>
      </c>
      <c r="C35" s="1" t="s">
        <v>0</v>
      </c>
      <c r="D35" s="5">
        <f>4.5*2</f>
        <v>9</v>
      </c>
      <c r="E35" s="25"/>
      <c r="F35" s="3"/>
      <c r="G35" s="2"/>
      <c r="H35" s="3"/>
      <c r="I35" s="2"/>
      <c r="J35" s="2"/>
      <c r="K35" s="3"/>
    </row>
    <row r="36" spans="1:11" x14ac:dyDescent="0.3">
      <c r="A36" s="28"/>
      <c r="B36" s="30" t="s">
        <v>63</v>
      </c>
      <c r="C36" s="16" t="s">
        <v>15</v>
      </c>
      <c r="D36" s="2">
        <v>15</v>
      </c>
      <c r="E36" s="2"/>
      <c r="F36" s="3"/>
      <c r="G36" s="2"/>
      <c r="H36" s="3"/>
      <c r="I36" s="2"/>
      <c r="J36" s="2"/>
      <c r="K36" s="3"/>
    </row>
    <row r="37" spans="1:11" x14ac:dyDescent="0.3">
      <c r="A37" s="28"/>
      <c r="B37" s="31" t="s">
        <v>64</v>
      </c>
      <c r="C37" s="32" t="s">
        <v>29</v>
      </c>
      <c r="D37" s="2">
        <f>D35*0.9</f>
        <v>8.1</v>
      </c>
      <c r="E37" s="2"/>
      <c r="F37" s="3"/>
      <c r="G37" s="2"/>
      <c r="H37" s="3"/>
      <c r="I37" s="2"/>
      <c r="J37" s="2"/>
      <c r="K37" s="3"/>
    </row>
    <row r="38" spans="1:11" x14ac:dyDescent="0.3">
      <c r="A38" s="28"/>
      <c r="B38" s="31" t="s">
        <v>65</v>
      </c>
      <c r="C38" s="32" t="s">
        <v>29</v>
      </c>
      <c r="D38" s="2">
        <f>D37</f>
        <v>8.1</v>
      </c>
      <c r="E38" s="2"/>
      <c r="F38" s="3"/>
      <c r="G38" s="2"/>
      <c r="H38" s="3"/>
      <c r="I38" s="2"/>
      <c r="J38" s="2"/>
      <c r="K38" s="3"/>
    </row>
    <row r="39" spans="1:11" x14ac:dyDescent="0.3">
      <c r="A39" s="28"/>
      <c r="B39" s="33" t="s">
        <v>46</v>
      </c>
      <c r="C39" s="32" t="s">
        <v>29</v>
      </c>
      <c r="D39" s="2">
        <f>D35</f>
        <v>9</v>
      </c>
      <c r="E39" s="2"/>
      <c r="F39" s="3"/>
      <c r="G39" s="2"/>
      <c r="H39" s="3"/>
      <c r="I39" s="2"/>
      <c r="J39" s="2"/>
      <c r="K39" s="3"/>
    </row>
    <row r="40" spans="1:11" ht="27.6" x14ac:dyDescent="0.3">
      <c r="A40" s="28">
        <v>6</v>
      </c>
      <c r="B40" s="4" t="s">
        <v>68</v>
      </c>
      <c r="C40" s="1" t="s">
        <v>0</v>
      </c>
      <c r="D40" s="5">
        <f>1.9*2</f>
        <v>3.8</v>
      </c>
      <c r="E40" s="25"/>
      <c r="F40" s="3"/>
      <c r="G40" s="2"/>
      <c r="H40" s="3"/>
      <c r="I40" s="2"/>
      <c r="J40" s="2"/>
      <c r="K40" s="3"/>
    </row>
    <row r="41" spans="1:11" x14ac:dyDescent="0.3">
      <c r="A41" s="28"/>
      <c r="B41" s="30" t="s">
        <v>63</v>
      </c>
      <c r="C41" s="16" t="s">
        <v>15</v>
      </c>
      <c r="D41" s="2">
        <f>3.8+6</f>
        <v>9.8000000000000007</v>
      </c>
      <c r="E41" s="2"/>
      <c r="F41" s="3"/>
      <c r="G41" s="2"/>
      <c r="H41" s="3"/>
      <c r="I41" s="2"/>
      <c r="J41" s="2"/>
      <c r="K41" s="3"/>
    </row>
    <row r="42" spans="1:11" x14ac:dyDescent="0.3">
      <c r="A42" s="28"/>
      <c r="B42" s="31" t="s">
        <v>64</v>
      </c>
      <c r="C42" s="32" t="s">
        <v>29</v>
      </c>
      <c r="D42" s="2">
        <f>D40*0.9</f>
        <v>3.42</v>
      </c>
      <c r="E42" s="2"/>
      <c r="F42" s="3"/>
      <c r="G42" s="2"/>
      <c r="H42" s="3"/>
      <c r="I42" s="2"/>
      <c r="J42" s="2"/>
      <c r="K42" s="3"/>
    </row>
    <row r="43" spans="1:11" x14ac:dyDescent="0.3">
      <c r="A43" s="28"/>
      <c r="B43" s="31" t="s">
        <v>65</v>
      </c>
      <c r="C43" s="32" t="s">
        <v>29</v>
      </c>
      <c r="D43" s="2">
        <f>D42</f>
        <v>3.42</v>
      </c>
      <c r="E43" s="2"/>
      <c r="F43" s="3"/>
      <c r="G43" s="2"/>
      <c r="H43" s="3"/>
      <c r="I43" s="2"/>
      <c r="J43" s="2"/>
      <c r="K43" s="3"/>
    </row>
    <row r="44" spans="1:11" ht="27.6" x14ac:dyDescent="0.3">
      <c r="A44" s="28"/>
      <c r="B44" s="31" t="s">
        <v>66</v>
      </c>
      <c r="C44" s="32" t="s">
        <v>21</v>
      </c>
      <c r="D44" s="2">
        <v>1</v>
      </c>
      <c r="E44" s="2"/>
      <c r="F44" s="3"/>
      <c r="G44" s="2"/>
      <c r="H44" s="3"/>
      <c r="I44" s="2"/>
      <c r="J44" s="2"/>
      <c r="K44" s="3"/>
    </row>
    <row r="45" spans="1:11" x14ac:dyDescent="0.3">
      <c r="A45" s="28"/>
      <c r="B45" s="33" t="s">
        <v>46</v>
      </c>
      <c r="C45" s="32" t="s">
        <v>29</v>
      </c>
      <c r="D45" s="2">
        <f>D40</f>
        <v>3.8</v>
      </c>
      <c r="E45" s="2"/>
      <c r="F45" s="3"/>
      <c r="G45" s="2"/>
      <c r="H45" s="3"/>
      <c r="I45" s="2"/>
      <c r="J45" s="2"/>
      <c r="K45" s="3"/>
    </row>
    <row r="46" spans="1:11" x14ac:dyDescent="0.3">
      <c r="A46" s="28">
        <v>7</v>
      </c>
      <c r="B46" s="4" t="s">
        <v>71</v>
      </c>
      <c r="C46" s="1" t="s">
        <v>0</v>
      </c>
      <c r="D46" s="5">
        <v>2.2000000000000002</v>
      </c>
      <c r="E46" s="25"/>
      <c r="F46" s="3"/>
      <c r="G46" s="2"/>
      <c r="H46" s="3"/>
      <c r="I46" s="2"/>
      <c r="J46" s="2"/>
      <c r="K46" s="3"/>
    </row>
    <row r="47" spans="1:11" x14ac:dyDescent="0.3">
      <c r="A47" s="28"/>
      <c r="B47" s="26" t="s">
        <v>75</v>
      </c>
      <c r="C47" s="1" t="s">
        <v>21</v>
      </c>
      <c r="D47" s="5">
        <v>1</v>
      </c>
      <c r="E47" s="25"/>
      <c r="F47" s="3"/>
      <c r="G47" s="2"/>
      <c r="H47" s="3"/>
      <c r="I47" s="2"/>
      <c r="J47" s="2"/>
      <c r="K47" s="3"/>
    </row>
    <row r="48" spans="1:11" x14ac:dyDescent="0.3">
      <c r="A48" s="28"/>
      <c r="B48" s="26" t="s">
        <v>72</v>
      </c>
      <c r="C48" s="1" t="s">
        <v>21</v>
      </c>
      <c r="D48" s="5">
        <v>1</v>
      </c>
      <c r="E48" s="25"/>
      <c r="F48" s="3"/>
      <c r="G48" s="2"/>
      <c r="H48" s="3"/>
      <c r="I48" s="2"/>
      <c r="J48" s="2"/>
      <c r="K48" s="3"/>
    </row>
    <row r="49" spans="1:11" x14ac:dyDescent="0.3">
      <c r="A49" s="28"/>
      <c r="B49" s="26" t="s">
        <v>73</v>
      </c>
      <c r="C49" s="1" t="s">
        <v>21</v>
      </c>
      <c r="D49" s="5">
        <v>3</v>
      </c>
      <c r="E49" s="25"/>
      <c r="F49" s="3"/>
      <c r="G49" s="2"/>
      <c r="H49" s="3"/>
      <c r="I49" s="2"/>
      <c r="J49" s="2"/>
      <c r="K49" s="3"/>
    </row>
    <row r="50" spans="1:11" x14ac:dyDescent="0.3">
      <c r="A50" s="28"/>
      <c r="B50" s="26" t="s">
        <v>28</v>
      </c>
      <c r="C50" s="1" t="s">
        <v>27</v>
      </c>
      <c r="D50" s="5">
        <v>4</v>
      </c>
      <c r="E50" s="25"/>
      <c r="F50" s="3"/>
      <c r="G50" s="2"/>
      <c r="H50" s="3"/>
      <c r="I50" s="2"/>
      <c r="J50" s="2"/>
      <c r="K50" s="3"/>
    </row>
    <row r="51" spans="1:11" x14ac:dyDescent="0.3">
      <c r="A51" s="28"/>
      <c r="B51" s="26" t="s">
        <v>74</v>
      </c>
      <c r="C51" s="1" t="s">
        <v>27</v>
      </c>
      <c r="D51" s="5">
        <v>1</v>
      </c>
      <c r="E51" s="25"/>
      <c r="F51" s="3"/>
      <c r="G51" s="2"/>
      <c r="H51" s="3"/>
      <c r="I51" s="2"/>
      <c r="J51" s="2"/>
      <c r="K51" s="3"/>
    </row>
    <row r="52" spans="1:11" x14ac:dyDescent="0.3">
      <c r="A52" s="28"/>
      <c r="B52" s="33" t="s">
        <v>26</v>
      </c>
      <c r="C52" s="32" t="s">
        <v>31</v>
      </c>
      <c r="D52" s="2">
        <f>D46*2</f>
        <v>4.4000000000000004</v>
      </c>
      <c r="E52" s="2"/>
      <c r="F52" s="3"/>
      <c r="G52" s="2"/>
      <c r="H52" s="3"/>
      <c r="I52" s="2"/>
      <c r="J52" s="2"/>
      <c r="K52" s="3"/>
    </row>
    <row r="53" spans="1:11" x14ac:dyDescent="0.3">
      <c r="A53" s="28">
        <v>8</v>
      </c>
      <c r="B53" s="4" t="s">
        <v>76</v>
      </c>
      <c r="C53" s="1" t="s">
        <v>15</v>
      </c>
      <c r="D53" s="5">
        <v>0.8</v>
      </c>
      <c r="E53" s="25"/>
      <c r="F53" s="3"/>
      <c r="G53" s="2"/>
      <c r="H53" s="3"/>
      <c r="I53" s="2"/>
      <c r="J53" s="2"/>
      <c r="K53" s="3"/>
    </row>
    <row r="54" spans="1:11" x14ac:dyDescent="0.3">
      <c r="A54" s="28"/>
      <c r="B54" s="26" t="s">
        <v>33</v>
      </c>
      <c r="C54" s="1" t="s">
        <v>18</v>
      </c>
      <c r="D54" s="5">
        <v>5</v>
      </c>
      <c r="E54" s="25"/>
      <c r="F54" s="3"/>
      <c r="G54" s="2"/>
      <c r="H54" s="3"/>
      <c r="I54" s="2"/>
      <c r="J54" s="2"/>
      <c r="K54" s="3"/>
    </row>
    <row r="55" spans="1:11" x14ac:dyDescent="0.3">
      <c r="A55" s="28"/>
      <c r="B55" s="26" t="s">
        <v>34</v>
      </c>
      <c r="C55" s="1" t="s">
        <v>27</v>
      </c>
      <c r="D55" s="38">
        <v>1</v>
      </c>
      <c r="E55" s="2"/>
      <c r="F55" s="3"/>
      <c r="G55" s="2"/>
      <c r="H55" s="3"/>
      <c r="I55" s="2"/>
      <c r="J55" s="2"/>
      <c r="K55" s="3"/>
    </row>
    <row r="56" spans="1:11" x14ac:dyDescent="0.3">
      <c r="A56" s="28"/>
      <c r="B56" s="26" t="s">
        <v>17</v>
      </c>
      <c r="C56" s="1" t="s">
        <v>14</v>
      </c>
      <c r="D56" s="5">
        <v>3</v>
      </c>
      <c r="E56" s="25"/>
      <c r="F56" s="3"/>
      <c r="G56" s="2"/>
      <c r="H56" s="3"/>
      <c r="I56" s="2"/>
      <c r="J56" s="2"/>
      <c r="K56" s="3"/>
    </row>
    <row r="57" spans="1:11" ht="27.6" x14ac:dyDescent="0.3">
      <c r="A57" s="28">
        <v>9</v>
      </c>
      <c r="B57" s="4" t="s">
        <v>77</v>
      </c>
      <c r="C57" s="1" t="s">
        <v>21</v>
      </c>
      <c r="D57" s="5">
        <v>4</v>
      </c>
      <c r="E57" s="25"/>
      <c r="F57" s="3"/>
      <c r="G57" s="2"/>
      <c r="H57" s="3"/>
      <c r="I57" s="2"/>
      <c r="J57" s="2"/>
      <c r="K57" s="3"/>
    </row>
    <row r="58" spans="1:11" x14ac:dyDescent="0.3">
      <c r="A58" s="28"/>
      <c r="B58" s="26" t="s">
        <v>78</v>
      </c>
      <c r="C58" s="1" t="s">
        <v>0</v>
      </c>
      <c r="D58" s="5">
        <v>12</v>
      </c>
      <c r="E58" s="25"/>
      <c r="F58" s="3"/>
      <c r="G58" s="2"/>
      <c r="H58" s="3"/>
      <c r="I58" s="2"/>
      <c r="J58" s="2"/>
      <c r="K58" s="3"/>
    </row>
    <row r="59" spans="1:11" x14ac:dyDescent="0.3">
      <c r="A59" s="28"/>
      <c r="B59" s="26" t="s">
        <v>79</v>
      </c>
      <c r="C59" s="1" t="s">
        <v>15</v>
      </c>
      <c r="D59" s="5">
        <v>4</v>
      </c>
      <c r="E59" s="25"/>
      <c r="F59" s="3"/>
      <c r="G59" s="2"/>
      <c r="H59" s="3"/>
      <c r="I59" s="2"/>
      <c r="J59" s="2"/>
      <c r="K59" s="3"/>
    </row>
    <row r="60" spans="1:11" x14ac:dyDescent="0.3">
      <c r="A60" s="28"/>
      <c r="B60" s="26" t="s">
        <v>17</v>
      </c>
      <c r="C60" s="1" t="s">
        <v>14</v>
      </c>
      <c r="D60" s="5">
        <f>D57*2</f>
        <v>8</v>
      </c>
      <c r="E60" s="25"/>
      <c r="F60" s="3"/>
      <c r="G60" s="2"/>
      <c r="H60" s="3"/>
      <c r="I60" s="2"/>
      <c r="J60" s="2"/>
      <c r="K60" s="3"/>
    </row>
    <row r="61" spans="1:11" x14ac:dyDescent="0.3">
      <c r="A61" s="28">
        <v>10</v>
      </c>
      <c r="B61" s="4" t="s">
        <v>80</v>
      </c>
      <c r="C61" s="1" t="s">
        <v>21</v>
      </c>
      <c r="D61" s="5">
        <v>1</v>
      </c>
      <c r="E61" s="25"/>
      <c r="F61" s="3"/>
      <c r="G61" s="2"/>
      <c r="H61" s="3"/>
      <c r="I61" s="2"/>
      <c r="J61" s="2"/>
      <c r="K61" s="3"/>
    </row>
    <row r="62" spans="1:11" x14ac:dyDescent="0.3">
      <c r="A62" s="28"/>
      <c r="B62" s="26" t="s">
        <v>81</v>
      </c>
      <c r="C62" s="1" t="s">
        <v>21</v>
      </c>
      <c r="D62" s="38">
        <v>1</v>
      </c>
      <c r="E62" s="2"/>
      <c r="F62" s="3"/>
      <c r="G62" s="2"/>
      <c r="H62" s="3"/>
      <c r="I62" s="2"/>
      <c r="J62" s="2"/>
      <c r="K62" s="3"/>
    </row>
    <row r="63" spans="1:11" x14ac:dyDescent="0.3">
      <c r="A63" s="28"/>
      <c r="B63" s="26" t="s">
        <v>82</v>
      </c>
      <c r="C63" s="1" t="s">
        <v>21</v>
      </c>
      <c r="D63" s="5">
        <v>1</v>
      </c>
      <c r="E63" s="25"/>
      <c r="F63" s="3"/>
      <c r="G63" s="2"/>
      <c r="H63" s="3"/>
      <c r="I63" s="2"/>
      <c r="J63" s="2"/>
      <c r="K63" s="3"/>
    </row>
    <row r="64" spans="1:11" x14ac:dyDescent="0.3">
      <c r="A64" s="28"/>
      <c r="B64" s="26" t="s">
        <v>17</v>
      </c>
      <c r="C64" s="1" t="s">
        <v>14</v>
      </c>
      <c r="D64" s="5">
        <f>D61*5</f>
        <v>5</v>
      </c>
      <c r="E64" s="25"/>
      <c r="F64" s="3"/>
      <c r="G64" s="2"/>
      <c r="H64" s="3"/>
      <c r="I64" s="2"/>
      <c r="J64" s="2"/>
      <c r="K64" s="3"/>
    </row>
    <row r="65" spans="1:11" x14ac:dyDescent="0.3">
      <c r="A65" s="28">
        <v>11</v>
      </c>
      <c r="B65" s="4" t="s">
        <v>83</v>
      </c>
      <c r="C65" s="1" t="s">
        <v>0</v>
      </c>
      <c r="D65" s="5">
        <v>14</v>
      </c>
      <c r="E65" s="25"/>
      <c r="F65" s="3"/>
      <c r="G65" s="2"/>
      <c r="H65" s="3"/>
      <c r="I65" s="2"/>
      <c r="J65" s="2"/>
      <c r="K65" s="3"/>
    </row>
    <row r="66" spans="1:11" x14ac:dyDescent="0.3">
      <c r="A66" s="28"/>
      <c r="B66" s="26" t="s">
        <v>84</v>
      </c>
      <c r="C66" s="1" t="s">
        <v>0</v>
      </c>
      <c r="D66" s="5">
        <v>14</v>
      </c>
      <c r="E66" s="25"/>
      <c r="F66" s="3"/>
      <c r="G66" s="2"/>
      <c r="H66" s="3"/>
      <c r="I66" s="2"/>
      <c r="J66" s="2"/>
      <c r="K66" s="3"/>
    </row>
    <row r="67" spans="1:11" x14ac:dyDescent="0.3">
      <c r="A67" s="28"/>
      <c r="B67" s="26" t="s">
        <v>17</v>
      </c>
      <c r="C67" s="1" t="s">
        <v>14</v>
      </c>
      <c r="D67" s="5">
        <f>D64*2</f>
        <v>10</v>
      </c>
      <c r="E67" s="25"/>
      <c r="F67" s="3"/>
      <c r="G67" s="2"/>
      <c r="H67" s="3"/>
      <c r="I67" s="2"/>
      <c r="J67" s="2"/>
      <c r="K67" s="3"/>
    </row>
    <row r="68" spans="1:11" ht="27.6" x14ac:dyDescent="0.3">
      <c r="A68" s="28">
        <v>12</v>
      </c>
      <c r="B68" s="29" t="s">
        <v>85</v>
      </c>
      <c r="C68" s="43" t="s">
        <v>21</v>
      </c>
      <c r="D68" s="2">
        <v>2</v>
      </c>
      <c r="E68" s="2"/>
      <c r="F68" s="3"/>
      <c r="G68" s="2"/>
      <c r="H68" s="3"/>
      <c r="I68" s="2"/>
      <c r="J68" s="2"/>
      <c r="K68" s="3"/>
    </row>
    <row r="69" spans="1:11" ht="27.6" x14ac:dyDescent="0.3">
      <c r="A69" s="28">
        <v>13</v>
      </c>
      <c r="B69" s="29" t="s">
        <v>88</v>
      </c>
      <c r="C69" s="1" t="s">
        <v>0</v>
      </c>
      <c r="D69" s="5">
        <v>2</v>
      </c>
      <c r="E69" s="25"/>
      <c r="F69" s="3"/>
      <c r="G69" s="2"/>
      <c r="H69" s="3"/>
      <c r="I69" s="2"/>
      <c r="J69" s="2"/>
      <c r="K69" s="3"/>
    </row>
    <row r="70" spans="1:11" x14ac:dyDescent="0.3">
      <c r="A70" s="28">
        <v>14</v>
      </c>
      <c r="B70" s="4" t="s">
        <v>87</v>
      </c>
      <c r="C70" s="1" t="s">
        <v>0</v>
      </c>
      <c r="D70" s="5">
        <v>155</v>
      </c>
      <c r="E70" s="25"/>
      <c r="F70" s="3"/>
      <c r="G70" s="2"/>
      <c r="H70" s="3"/>
      <c r="I70" s="2"/>
      <c r="J70" s="2"/>
      <c r="K70" s="3"/>
    </row>
    <row r="71" spans="1:11" x14ac:dyDescent="0.3">
      <c r="A71" s="28"/>
      <c r="B71" s="26" t="s">
        <v>19</v>
      </c>
      <c r="C71" s="1" t="s">
        <v>18</v>
      </c>
      <c r="D71" s="5">
        <f>D70*1.1</f>
        <v>170.5</v>
      </c>
      <c r="E71" s="25"/>
      <c r="F71" s="3"/>
      <c r="G71" s="2"/>
      <c r="H71" s="3"/>
      <c r="I71" s="2"/>
      <c r="J71" s="2"/>
      <c r="K71" s="3"/>
    </row>
    <row r="72" spans="1:11" x14ac:dyDescent="0.3">
      <c r="A72" s="28"/>
      <c r="B72" s="26" t="s">
        <v>42</v>
      </c>
      <c r="C72" s="1" t="s">
        <v>18</v>
      </c>
      <c r="D72" s="5">
        <f>D70*0.6</f>
        <v>93</v>
      </c>
      <c r="E72" s="25"/>
      <c r="F72" s="3"/>
      <c r="G72" s="2"/>
      <c r="H72" s="3"/>
      <c r="I72" s="2"/>
      <c r="J72" s="2"/>
      <c r="K72" s="3"/>
    </row>
    <row r="73" spans="1:11" x14ac:dyDescent="0.3">
      <c r="A73" s="28"/>
      <c r="B73" s="26" t="s">
        <v>20</v>
      </c>
      <c r="C73" s="1" t="s">
        <v>15</v>
      </c>
      <c r="D73" s="5">
        <v>150</v>
      </c>
      <c r="E73" s="25"/>
      <c r="F73" s="3"/>
      <c r="G73" s="2"/>
      <c r="H73" s="3"/>
      <c r="I73" s="2"/>
      <c r="J73" s="2"/>
      <c r="K73" s="3"/>
    </row>
    <row r="74" spans="1:11" x14ac:dyDescent="0.3">
      <c r="A74" s="28"/>
      <c r="B74" s="26" t="s">
        <v>35</v>
      </c>
      <c r="C74" s="1" t="s">
        <v>15</v>
      </c>
      <c r="D74" s="5">
        <v>30</v>
      </c>
      <c r="E74" s="25"/>
      <c r="F74" s="3"/>
      <c r="G74" s="2"/>
      <c r="H74" s="3"/>
      <c r="I74" s="2"/>
      <c r="J74" s="2"/>
      <c r="K74" s="3"/>
    </row>
    <row r="75" spans="1:11" x14ac:dyDescent="0.3">
      <c r="A75" s="28"/>
      <c r="B75" s="26" t="s">
        <v>17</v>
      </c>
      <c r="C75" s="1" t="s">
        <v>14</v>
      </c>
      <c r="D75" s="5">
        <f>D70*0.025</f>
        <v>3.875</v>
      </c>
      <c r="E75" s="25"/>
      <c r="F75" s="3"/>
      <c r="G75" s="2"/>
      <c r="H75" s="3"/>
      <c r="I75" s="2"/>
      <c r="J75" s="2"/>
      <c r="K75" s="3"/>
    </row>
    <row r="76" spans="1:11" x14ac:dyDescent="0.3">
      <c r="A76" s="28">
        <v>15</v>
      </c>
      <c r="B76" s="4" t="s">
        <v>89</v>
      </c>
      <c r="C76" s="1" t="s">
        <v>0</v>
      </c>
      <c r="D76" s="5">
        <v>5</v>
      </c>
      <c r="E76" s="25"/>
      <c r="F76" s="3"/>
      <c r="G76" s="2"/>
      <c r="H76" s="3"/>
      <c r="I76" s="2"/>
      <c r="J76" s="2"/>
      <c r="K76" s="3"/>
    </row>
    <row r="77" spans="1:11" x14ac:dyDescent="0.3">
      <c r="A77" s="28"/>
      <c r="B77" s="26" t="s">
        <v>91</v>
      </c>
      <c r="C77" s="1" t="s">
        <v>0</v>
      </c>
      <c r="D77" s="5">
        <v>5</v>
      </c>
      <c r="E77" s="25"/>
      <c r="F77" s="3"/>
      <c r="G77" s="2"/>
      <c r="H77" s="3"/>
      <c r="I77" s="2"/>
      <c r="J77" s="2"/>
      <c r="K77" s="3"/>
    </row>
    <row r="78" spans="1:11" x14ac:dyDescent="0.3">
      <c r="A78" s="28"/>
      <c r="B78" s="26" t="s">
        <v>90</v>
      </c>
      <c r="C78" s="1" t="s">
        <v>27</v>
      </c>
      <c r="D78" s="5">
        <f>D76*0.5</f>
        <v>2.5</v>
      </c>
      <c r="E78" s="25"/>
      <c r="F78" s="3"/>
      <c r="G78" s="2"/>
      <c r="H78" s="3"/>
      <c r="I78" s="2"/>
      <c r="J78" s="2"/>
      <c r="K78" s="3"/>
    </row>
    <row r="79" spans="1:11" x14ac:dyDescent="0.3">
      <c r="A79" s="28"/>
      <c r="B79" s="26" t="s">
        <v>36</v>
      </c>
      <c r="C79" s="1" t="s">
        <v>21</v>
      </c>
      <c r="D79" s="5">
        <v>3</v>
      </c>
      <c r="E79" s="25"/>
      <c r="F79" s="3"/>
      <c r="G79" s="2"/>
      <c r="H79" s="3"/>
      <c r="I79" s="2"/>
      <c r="J79" s="2"/>
      <c r="K79" s="3"/>
    </row>
    <row r="80" spans="1:11" x14ac:dyDescent="0.3">
      <c r="A80" s="28">
        <v>16</v>
      </c>
      <c r="B80" s="4" t="s">
        <v>92</v>
      </c>
      <c r="C80" s="1" t="s">
        <v>21</v>
      </c>
      <c r="D80" s="5">
        <v>1</v>
      </c>
      <c r="E80" s="25"/>
      <c r="F80" s="3"/>
      <c r="G80" s="2"/>
      <c r="H80" s="3"/>
      <c r="I80" s="2"/>
      <c r="J80" s="2"/>
      <c r="K80" s="3"/>
    </row>
    <row r="81" spans="1:11" ht="27.6" x14ac:dyDescent="0.3">
      <c r="A81" s="28">
        <v>17</v>
      </c>
      <c r="B81" s="4" t="s">
        <v>93</v>
      </c>
      <c r="C81" s="1" t="s">
        <v>21</v>
      </c>
      <c r="D81" s="5">
        <v>1</v>
      </c>
      <c r="E81" s="25"/>
      <c r="F81" s="3"/>
      <c r="G81" s="2"/>
      <c r="H81" s="3"/>
      <c r="I81" s="2"/>
      <c r="J81" s="2"/>
      <c r="K81" s="3"/>
    </row>
    <row r="82" spans="1:11" ht="41.4" x14ac:dyDescent="0.3">
      <c r="A82" s="28"/>
      <c r="B82" s="26" t="s">
        <v>94</v>
      </c>
      <c r="C82" s="1" t="s">
        <v>21</v>
      </c>
      <c r="D82" s="5">
        <v>1</v>
      </c>
      <c r="E82" s="25"/>
      <c r="F82" s="3"/>
      <c r="G82" s="2"/>
      <c r="H82" s="3"/>
      <c r="I82" s="2"/>
      <c r="J82" s="2"/>
      <c r="K82" s="3"/>
    </row>
    <row r="83" spans="1:11" x14ac:dyDescent="0.3">
      <c r="A83" s="28"/>
      <c r="B83" s="26" t="s">
        <v>95</v>
      </c>
      <c r="C83" s="5" t="s">
        <v>15</v>
      </c>
      <c r="D83" s="5">
        <v>12</v>
      </c>
      <c r="E83" s="25"/>
      <c r="F83" s="3"/>
      <c r="G83" s="2"/>
      <c r="H83" s="3"/>
      <c r="I83" s="2"/>
      <c r="J83" s="2"/>
      <c r="K83" s="3"/>
    </row>
    <row r="84" spans="1:11" x14ac:dyDescent="0.3">
      <c r="A84" s="28"/>
      <c r="B84" s="26" t="s">
        <v>96</v>
      </c>
      <c r="C84" s="5" t="s">
        <v>15</v>
      </c>
      <c r="D84" s="5">
        <v>5</v>
      </c>
      <c r="E84" s="25"/>
      <c r="F84" s="3"/>
      <c r="G84" s="2"/>
      <c r="H84" s="3"/>
      <c r="I84" s="2"/>
      <c r="J84" s="2"/>
      <c r="K84" s="3"/>
    </row>
    <row r="85" spans="1:11" x14ac:dyDescent="0.3">
      <c r="A85" s="28"/>
      <c r="B85" s="26" t="s">
        <v>97</v>
      </c>
      <c r="C85" s="5" t="s">
        <v>21</v>
      </c>
      <c r="D85" s="5">
        <v>2</v>
      </c>
      <c r="E85" s="25"/>
      <c r="F85" s="3"/>
      <c r="G85" s="2"/>
      <c r="H85" s="3"/>
      <c r="I85" s="2"/>
      <c r="J85" s="2"/>
      <c r="K85" s="3"/>
    </row>
    <row r="86" spans="1:11" x14ac:dyDescent="0.3">
      <c r="A86" s="28"/>
      <c r="B86" s="26" t="s">
        <v>98</v>
      </c>
      <c r="C86" s="1" t="s">
        <v>21</v>
      </c>
      <c r="D86" s="5">
        <v>2</v>
      </c>
      <c r="E86" s="25"/>
      <c r="F86" s="3"/>
      <c r="G86" s="2"/>
      <c r="H86" s="3"/>
      <c r="I86" s="2"/>
      <c r="J86" s="2"/>
      <c r="K86" s="3"/>
    </row>
    <row r="87" spans="1:11" x14ac:dyDescent="0.3">
      <c r="A87" s="28">
        <v>18</v>
      </c>
      <c r="B87" s="4" t="s">
        <v>37</v>
      </c>
      <c r="C87" s="1"/>
      <c r="D87" s="5"/>
      <c r="E87" s="25"/>
      <c r="F87" s="3"/>
      <c r="G87" s="2"/>
      <c r="H87" s="3"/>
      <c r="I87" s="2"/>
      <c r="J87" s="2"/>
      <c r="K87" s="3"/>
    </row>
    <row r="88" spans="1:11" x14ac:dyDescent="0.3">
      <c r="A88" s="28"/>
      <c r="B88" s="26" t="s">
        <v>99</v>
      </c>
      <c r="C88" s="1" t="s">
        <v>15</v>
      </c>
      <c r="D88" s="5">
        <v>15</v>
      </c>
      <c r="E88" s="25"/>
      <c r="F88" s="3"/>
      <c r="G88" s="2"/>
      <c r="H88" s="3"/>
      <c r="I88" s="2"/>
      <c r="J88" s="2"/>
      <c r="K88" s="3"/>
    </row>
    <row r="89" spans="1:11" x14ac:dyDescent="0.3">
      <c r="A89" s="28"/>
      <c r="B89" s="26" t="s">
        <v>38</v>
      </c>
      <c r="C89" s="1" t="s">
        <v>15</v>
      </c>
      <c r="D89" s="5">
        <v>35</v>
      </c>
      <c r="E89" s="25"/>
      <c r="F89" s="3"/>
      <c r="G89" s="2"/>
      <c r="H89" s="3"/>
      <c r="I89" s="2"/>
      <c r="J89" s="2"/>
      <c r="K89" s="3"/>
    </row>
    <row r="90" spans="1:11" x14ac:dyDescent="0.3">
      <c r="A90" s="28"/>
      <c r="B90" s="26" t="s">
        <v>100</v>
      </c>
      <c r="C90" s="1" t="s">
        <v>15</v>
      </c>
      <c r="D90" s="5">
        <v>30</v>
      </c>
      <c r="E90" s="25"/>
      <c r="F90" s="3"/>
      <c r="G90" s="2"/>
      <c r="H90" s="3"/>
      <c r="I90" s="2"/>
      <c r="J90" s="2"/>
      <c r="K90" s="3"/>
    </row>
    <row r="91" spans="1:11" x14ac:dyDescent="0.3">
      <c r="A91" s="28"/>
      <c r="B91" s="26" t="s">
        <v>50</v>
      </c>
      <c r="C91" s="1" t="s">
        <v>21</v>
      </c>
      <c r="D91" s="5">
        <v>2</v>
      </c>
      <c r="E91" s="25"/>
      <c r="F91" s="3"/>
      <c r="G91" s="2"/>
      <c r="H91" s="3"/>
      <c r="I91" s="2"/>
      <c r="J91" s="2"/>
      <c r="K91" s="3"/>
    </row>
    <row r="92" spans="1:11" x14ac:dyDescent="0.3">
      <c r="A92" s="28"/>
      <c r="B92" s="26" t="s">
        <v>36</v>
      </c>
      <c r="C92" s="1" t="s">
        <v>14</v>
      </c>
      <c r="D92" s="5">
        <v>5</v>
      </c>
      <c r="E92" s="25"/>
      <c r="F92" s="3"/>
      <c r="G92" s="2"/>
      <c r="H92" s="3"/>
      <c r="I92" s="2"/>
      <c r="J92" s="2"/>
      <c r="K92" s="3"/>
    </row>
    <row r="93" spans="1:11" x14ac:dyDescent="0.3">
      <c r="A93" s="28">
        <v>19</v>
      </c>
      <c r="B93" s="26" t="s">
        <v>48</v>
      </c>
      <c r="C93" s="1" t="s">
        <v>40</v>
      </c>
      <c r="D93" s="5">
        <v>15</v>
      </c>
      <c r="E93" s="25"/>
      <c r="F93" s="3"/>
      <c r="G93" s="2"/>
      <c r="H93" s="3"/>
      <c r="I93" s="2"/>
      <c r="J93" s="2"/>
      <c r="K93" s="3"/>
    </row>
    <row r="94" spans="1:11" ht="27.6" x14ac:dyDescent="0.3">
      <c r="A94" s="28">
        <v>20</v>
      </c>
      <c r="B94" s="26" t="s">
        <v>101</v>
      </c>
      <c r="C94" s="1" t="s">
        <v>14</v>
      </c>
      <c r="D94" s="5">
        <v>12</v>
      </c>
      <c r="E94" s="25"/>
      <c r="F94" s="3"/>
      <c r="G94" s="2"/>
      <c r="H94" s="3"/>
      <c r="I94" s="2"/>
      <c r="J94" s="2"/>
      <c r="K94" s="3"/>
    </row>
    <row r="95" spans="1:11" x14ac:dyDescent="0.3">
      <c r="A95" s="34"/>
      <c r="B95" s="21" t="s">
        <v>8</v>
      </c>
      <c r="C95" s="40"/>
      <c r="D95" s="22"/>
      <c r="E95" s="22"/>
      <c r="F95" s="24"/>
      <c r="G95" s="24"/>
      <c r="H95" s="24"/>
      <c r="I95" s="24"/>
      <c r="J95" s="24"/>
      <c r="K95" s="13"/>
    </row>
    <row r="96" spans="1:11" x14ac:dyDescent="0.3">
      <c r="A96" s="35"/>
      <c r="B96" s="12" t="s">
        <v>16</v>
      </c>
      <c r="C96" s="20"/>
      <c r="D96" s="2"/>
      <c r="E96" s="2"/>
      <c r="F96" s="2"/>
      <c r="G96" s="2"/>
      <c r="H96" s="2"/>
      <c r="I96" s="2"/>
      <c r="J96" s="2"/>
      <c r="K96" s="23"/>
    </row>
    <row r="97" spans="1:11" x14ac:dyDescent="0.3">
      <c r="A97" s="35"/>
      <c r="B97" s="12" t="s">
        <v>8</v>
      </c>
      <c r="C97" s="20"/>
      <c r="D97" s="2"/>
      <c r="E97" s="2"/>
      <c r="F97" s="2"/>
      <c r="G97" s="2"/>
      <c r="H97" s="2"/>
      <c r="I97" s="2"/>
      <c r="J97" s="2"/>
      <c r="K97" s="23"/>
    </row>
    <row r="98" spans="1:11" x14ac:dyDescent="0.3">
      <c r="B98" s="14" t="s">
        <v>10</v>
      </c>
      <c r="C98" s="15"/>
      <c r="D98" s="3"/>
      <c r="E98" s="16"/>
      <c r="F98" s="16"/>
      <c r="G98" s="3"/>
      <c r="H98" s="3"/>
      <c r="I98" s="3"/>
      <c r="J98" s="16"/>
      <c r="K98" s="23"/>
    </row>
    <row r="99" spans="1:11" x14ac:dyDescent="0.3">
      <c r="B99" s="14" t="s">
        <v>8</v>
      </c>
      <c r="C99" s="7"/>
      <c r="D99" s="3"/>
      <c r="E99" s="16"/>
      <c r="F99" s="16"/>
      <c r="G99" s="3"/>
      <c r="H99" s="3"/>
      <c r="I99" s="3"/>
      <c r="J99" s="16"/>
      <c r="K99" s="3"/>
    </row>
    <row r="100" spans="1:11" x14ac:dyDescent="0.3">
      <c r="B100" s="36" t="s">
        <v>11</v>
      </c>
      <c r="C100" s="15"/>
      <c r="D100" s="3"/>
      <c r="E100" s="16"/>
      <c r="F100" s="16"/>
      <c r="G100" s="3"/>
      <c r="H100" s="3"/>
      <c r="I100" s="3"/>
      <c r="J100" s="16"/>
      <c r="K100" s="3"/>
    </row>
    <row r="101" spans="1:11" x14ac:dyDescent="0.3">
      <c r="B101" s="14" t="s">
        <v>8</v>
      </c>
      <c r="C101" s="7"/>
      <c r="D101" s="3"/>
      <c r="E101" s="16"/>
      <c r="F101" s="16"/>
      <c r="G101" s="3"/>
      <c r="H101" s="3"/>
      <c r="I101" s="3"/>
      <c r="J101" s="16"/>
      <c r="K101" s="3"/>
    </row>
    <row r="102" spans="1:11" x14ac:dyDescent="0.3">
      <c r="B102" s="17" t="s">
        <v>12</v>
      </c>
      <c r="C102" s="15"/>
      <c r="D102" s="3"/>
      <c r="E102" s="16"/>
      <c r="F102" s="16"/>
      <c r="G102" s="16"/>
      <c r="H102" s="16"/>
      <c r="I102" s="16"/>
      <c r="J102" s="16"/>
      <c r="K102" s="5"/>
    </row>
    <row r="103" spans="1:11" x14ac:dyDescent="0.3">
      <c r="B103" s="37" t="s">
        <v>13</v>
      </c>
      <c r="C103" s="18"/>
      <c r="D103" s="18"/>
      <c r="E103" s="18"/>
      <c r="F103" s="18"/>
      <c r="G103" s="18"/>
      <c r="H103" s="18"/>
      <c r="I103" s="18"/>
      <c r="J103" s="18"/>
      <c r="K103" s="19"/>
    </row>
  </sheetData>
  <mergeCells count="12">
    <mergeCell ref="B2:K2"/>
    <mergeCell ref="K5:K6"/>
    <mergeCell ref="B3:K3"/>
    <mergeCell ref="H4:I4"/>
    <mergeCell ref="J4:K4"/>
    <mergeCell ref="G5:H5"/>
    <mergeCell ref="I5:J5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ისნის პოლიკლინიკა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gia-kheloishvili@outlook.com</dc:creator>
  <cp:lastModifiedBy>Mariam Gikoshvili</cp:lastModifiedBy>
  <dcterms:created xsi:type="dcterms:W3CDTF">2022-03-30T05:40:26Z</dcterms:created>
  <dcterms:modified xsi:type="dcterms:W3CDTF">2023-10-19T13:00:10Z</dcterms:modified>
</cp:coreProperties>
</file>