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50936952-E419-4D84-9CB9-A89AD8E40B2F}" xr6:coauthVersionLast="47" xr6:coauthVersionMax="47" xr10:uidLastSave="{00000000-0000-0000-0000-000000000000}"/>
  <bookViews>
    <workbookView xWindow="-110" yWindow="-110" windowWidth="19420" windowHeight="10420" tabRatio="701" xr2:uid="{00000000-000D-0000-FFFF-FFFF00000000}"/>
  </bookViews>
  <sheets>
    <sheet name="ნაკრები" sheetId="5" r:id="rId1"/>
    <sheet name="სამშენებლო" sheetId="18" r:id="rId2"/>
    <sheet name="გათბობა გაგრილება" sheetId="19" r:id="rId3"/>
    <sheet name="ვენტილაცია" sheetId="20" r:id="rId4"/>
    <sheet name="სანტექნიკა" sheetId="21" r:id="rId5"/>
    <sheet name="ცივი და ცხელი წყალი" sheetId="22" r:id="rId6"/>
    <sheet name="ელ. სამუშაოები სუსტი დენები " sheetId="14" r:id="rId7"/>
  </sheets>
  <definedNames>
    <definedName name="_xlnm.Print_Area" localSheetId="1">სამშენებლო!$A$1:$K$97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1" l="1"/>
  <c r="H11" i="21"/>
  <c r="F11" i="21"/>
  <c r="K11" i="21" s="1"/>
  <c r="J12" i="19"/>
  <c r="H12" i="19"/>
  <c r="F12" i="19"/>
  <c r="K12" i="19" l="1"/>
  <c r="J21" i="22"/>
  <c r="H21" i="22"/>
  <c r="F21" i="22"/>
  <c r="K21" i="22" s="1"/>
  <c r="J20" i="22"/>
  <c r="H20" i="22"/>
  <c r="F20" i="22"/>
  <c r="J19" i="22"/>
  <c r="H19" i="22"/>
  <c r="F19" i="22"/>
  <c r="J18" i="22"/>
  <c r="H18" i="22"/>
  <c r="F18" i="22"/>
  <c r="J16" i="22"/>
  <c r="H16" i="22"/>
  <c r="F16" i="22"/>
  <c r="J13" i="22"/>
  <c r="H13" i="22"/>
  <c r="F13" i="22"/>
  <c r="J12" i="22"/>
  <c r="H12" i="22"/>
  <c r="F12" i="22"/>
  <c r="K12" i="22" s="1"/>
  <c r="J11" i="22"/>
  <c r="H11" i="22"/>
  <c r="F11" i="22"/>
  <c r="F17" i="22"/>
  <c r="J35" i="19"/>
  <c r="H35" i="19"/>
  <c r="F35" i="19"/>
  <c r="J34" i="19"/>
  <c r="H34" i="19"/>
  <c r="F34" i="19"/>
  <c r="J33" i="19"/>
  <c r="H33" i="19"/>
  <c r="F33" i="19"/>
  <c r="J32" i="19"/>
  <c r="H32" i="19"/>
  <c r="F32" i="19"/>
  <c r="J30" i="19"/>
  <c r="H30" i="19"/>
  <c r="F30" i="19"/>
  <c r="J31" i="19"/>
  <c r="H31" i="19"/>
  <c r="F31" i="19"/>
  <c r="J29" i="19"/>
  <c r="H29" i="19"/>
  <c r="F29" i="19"/>
  <c r="K29" i="19" s="1"/>
  <c r="J28" i="19"/>
  <c r="H28" i="19"/>
  <c r="F28" i="19"/>
  <c r="J27" i="19"/>
  <c r="H27" i="19"/>
  <c r="F27" i="19"/>
  <c r="J26" i="19"/>
  <c r="H26" i="19"/>
  <c r="F26" i="19"/>
  <c r="J25" i="19"/>
  <c r="H25" i="19"/>
  <c r="F25" i="19"/>
  <c r="J24" i="19"/>
  <c r="H24" i="19"/>
  <c r="F24" i="19"/>
  <c r="J23" i="19"/>
  <c r="H23" i="19"/>
  <c r="F23" i="19"/>
  <c r="K23" i="19" s="1"/>
  <c r="J22" i="19"/>
  <c r="H22" i="19"/>
  <c r="F22" i="19"/>
  <c r="J21" i="19"/>
  <c r="H21" i="19"/>
  <c r="F21" i="19"/>
  <c r="J20" i="19"/>
  <c r="H20" i="19"/>
  <c r="F20" i="19"/>
  <c r="J19" i="19"/>
  <c r="H19" i="19"/>
  <c r="F19" i="19"/>
  <c r="J18" i="19"/>
  <c r="H18" i="19"/>
  <c r="F18" i="19"/>
  <c r="J17" i="19"/>
  <c r="H17" i="19"/>
  <c r="F17" i="19"/>
  <c r="J16" i="19"/>
  <c r="H16" i="19"/>
  <c r="F16" i="19"/>
  <c r="J15" i="19"/>
  <c r="H15" i="19"/>
  <c r="F15" i="19"/>
  <c r="J14" i="19"/>
  <c r="H14" i="19"/>
  <c r="F14" i="19"/>
  <c r="J13" i="19"/>
  <c r="H13" i="19"/>
  <c r="F13" i="19"/>
  <c r="J17" i="22"/>
  <c r="H17" i="22"/>
  <c r="D15" i="22"/>
  <c r="J15" i="22" s="1"/>
  <c r="D14" i="22"/>
  <c r="J14" i="22" s="1"/>
  <c r="J20" i="21"/>
  <c r="H20" i="21"/>
  <c r="F20" i="21"/>
  <c r="J19" i="21"/>
  <c r="H19" i="21"/>
  <c r="F19" i="21"/>
  <c r="J18" i="21"/>
  <c r="H18" i="21"/>
  <c r="F18" i="21"/>
  <c r="J17" i="21"/>
  <c r="H17" i="21"/>
  <c r="F17" i="21"/>
  <c r="J16" i="21"/>
  <c r="H16" i="21"/>
  <c r="F16" i="21"/>
  <c r="J15" i="21"/>
  <c r="H15" i="21"/>
  <c r="F15" i="21"/>
  <c r="J14" i="21"/>
  <c r="H14" i="21"/>
  <c r="F14" i="21"/>
  <c r="J13" i="21"/>
  <c r="H13" i="21"/>
  <c r="F13" i="21"/>
  <c r="J12" i="21"/>
  <c r="H12" i="21"/>
  <c r="F12" i="21"/>
  <c r="J16" i="20"/>
  <c r="H16" i="20"/>
  <c r="F16" i="20"/>
  <c r="K16" i="20" s="1"/>
  <c r="J15" i="20"/>
  <c r="H15" i="20"/>
  <c r="F15" i="20"/>
  <c r="J14" i="20"/>
  <c r="H14" i="20"/>
  <c r="F14" i="20"/>
  <c r="J13" i="20"/>
  <c r="H13" i="20"/>
  <c r="F13" i="20"/>
  <c r="J12" i="20"/>
  <c r="H12" i="20"/>
  <c r="F12" i="20"/>
  <c r="J11" i="20"/>
  <c r="H11" i="20"/>
  <c r="F11" i="20"/>
  <c r="J11" i="19"/>
  <c r="H11" i="19"/>
  <c r="F11" i="19"/>
  <c r="J66" i="14"/>
  <c r="H66" i="14"/>
  <c r="F66" i="14"/>
  <c r="J65" i="14"/>
  <c r="H65" i="14"/>
  <c r="F65" i="14"/>
  <c r="J64" i="14"/>
  <c r="H64" i="14"/>
  <c r="K64" i="14" s="1"/>
  <c r="F64" i="14"/>
  <c r="J63" i="14"/>
  <c r="H63" i="14"/>
  <c r="F63" i="14"/>
  <c r="J61" i="14"/>
  <c r="H61" i="14"/>
  <c r="F61" i="14"/>
  <c r="J60" i="14"/>
  <c r="H60" i="14"/>
  <c r="F60" i="14"/>
  <c r="J59" i="14"/>
  <c r="H59" i="14"/>
  <c r="F59" i="14"/>
  <c r="J58" i="14"/>
  <c r="H58" i="14"/>
  <c r="F58" i="14"/>
  <c r="J57" i="14"/>
  <c r="H57" i="14"/>
  <c r="F57" i="14"/>
  <c r="J56" i="14"/>
  <c r="H56" i="14"/>
  <c r="F56" i="14"/>
  <c r="J55" i="14"/>
  <c r="H55" i="14"/>
  <c r="K55" i="14" s="1"/>
  <c r="F55" i="14"/>
  <c r="J54" i="14"/>
  <c r="H54" i="14"/>
  <c r="F54" i="14"/>
  <c r="J53" i="14"/>
  <c r="H53" i="14"/>
  <c r="F53" i="14"/>
  <c r="J51" i="14"/>
  <c r="H51" i="14"/>
  <c r="F51" i="14"/>
  <c r="J50" i="14"/>
  <c r="H50" i="14"/>
  <c r="F50" i="14"/>
  <c r="J49" i="14"/>
  <c r="H49" i="14"/>
  <c r="F49" i="14"/>
  <c r="J48" i="14"/>
  <c r="H48" i="14"/>
  <c r="F48" i="14"/>
  <c r="J46" i="14"/>
  <c r="H46" i="14"/>
  <c r="F46" i="14"/>
  <c r="J45" i="14"/>
  <c r="H45" i="14"/>
  <c r="K45" i="14" s="1"/>
  <c r="F45" i="14"/>
  <c r="J44" i="14"/>
  <c r="H44" i="14"/>
  <c r="F44" i="14"/>
  <c r="J43" i="14"/>
  <c r="H43" i="14"/>
  <c r="F43" i="14"/>
  <c r="J42" i="14"/>
  <c r="H42" i="14"/>
  <c r="F42" i="14"/>
  <c r="J40" i="14"/>
  <c r="H40" i="14"/>
  <c r="F40" i="14"/>
  <c r="J39" i="14"/>
  <c r="H39" i="14"/>
  <c r="F39" i="14"/>
  <c r="J38" i="14"/>
  <c r="H38" i="14"/>
  <c r="F38" i="14"/>
  <c r="J37" i="14"/>
  <c r="H37" i="14"/>
  <c r="F37" i="14"/>
  <c r="J36" i="14"/>
  <c r="H36" i="14"/>
  <c r="K36" i="14" s="1"/>
  <c r="F36" i="14"/>
  <c r="J35" i="14"/>
  <c r="H35" i="14"/>
  <c r="F35" i="14"/>
  <c r="J34" i="14"/>
  <c r="H34" i="14"/>
  <c r="F34" i="14"/>
  <c r="J33" i="14"/>
  <c r="H33" i="14"/>
  <c r="F33" i="14"/>
  <c r="J32" i="14"/>
  <c r="H32" i="14"/>
  <c r="F32" i="14"/>
  <c r="J31" i="14"/>
  <c r="H31" i="14"/>
  <c r="F31" i="14"/>
  <c r="J29" i="14"/>
  <c r="H29" i="14"/>
  <c r="F29" i="14"/>
  <c r="J28" i="14"/>
  <c r="H28" i="14"/>
  <c r="F28" i="14"/>
  <c r="J27" i="14"/>
  <c r="H27" i="14"/>
  <c r="K27" i="14" s="1"/>
  <c r="F27" i="14"/>
  <c r="J26" i="14"/>
  <c r="H26" i="14"/>
  <c r="F26" i="14"/>
  <c r="J25" i="14"/>
  <c r="H25" i="14"/>
  <c r="F25" i="14"/>
  <c r="J24" i="14"/>
  <c r="H24" i="14"/>
  <c r="F24" i="14"/>
  <c r="J23" i="14"/>
  <c r="H23" i="14"/>
  <c r="F23" i="14"/>
  <c r="J22" i="14"/>
  <c r="H22" i="14"/>
  <c r="F22" i="14"/>
  <c r="J21" i="14"/>
  <c r="H21" i="14"/>
  <c r="F21" i="14"/>
  <c r="J20" i="14"/>
  <c r="H20" i="14"/>
  <c r="F20" i="14"/>
  <c r="J19" i="14"/>
  <c r="H19" i="14"/>
  <c r="K19" i="14" s="1"/>
  <c r="F19" i="14"/>
  <c r="J18" i="14"/>
  <c r="H18" i="14"/>
  <c r="F18" i="14"/>
  <c r="J16" i="14"/>
  <c r="H16" i="14"/>
  <c r="F16" i="14"/>
  <c r="J15" i="14"/>
  <c r="H15" i="14"/>
  <c r="F15" i="14"/>
  <c r="J14" i="14"/>
  <c r="H14" i="14"/>
  <c r="F14" i="14"/>
  <c r="J13" i="14"/>
  <c r="H13" i="14"/>
  <c r="F13" i="14"/>
  <c r="J12" i="14"/>
  <c r="H12" i="14"/>
  <c r="F12" i="14"/>
  <c r="F14" i="22" l="1"/>
  <c r="K14" i="21"/>
  <c r="K26" i="19"/>
  <c r="K34" i="19"/>
  <c r="K13" i="19"/>
  <c r="K19" i="19"/>
  <c r="K24" i="19"/>
  <c r="K14" i="19"/>
  <c r="K22" i="19"/>
  <c r="K35" i="19"/>
  <c r="K13" i="14"/>
  <c r="K22" i="14"/>
  <c r="K39" i="14"/>
  <c r="K49" i="14"/>
  <c r="K58" i="14"/>
  <c r="K21" i="19"/>
  <c r="K30" i="19"/>
  <c r="K16" i="19"/>
  <c r="K16" i="22"/>
  <c r="K20" i="22"/>
  <c r="H14" i="22"/>
  <c r="K14" i="22" s="1"/>
  <c r="K18" i="14"/>
  <c r="K26" i="14"/>
  <c r="K35" i="14"/>
  <c r="K44" i="14"/>
  <c r="K54" i="14"/>
  <c r="K63" i="14"/>
  <c r="K14" i="20"/>
  <c r="K32" i="19"/>
  <c r="K11" i="20"/>
  <c r="K17" i="22"/>
  <c r="K17" i="19"/>
  <c r="F15" i="22"/>
  <c r="K18" i="22"/>
  <c r="H21" i="21"/>
  <c r="K25" i="19"/>
  <c r="K27" i="19"/>
  <c r="K31" i="19"/>
  <c r="K33" i="19"/>
  <c r="H15" i="22"/>
  <c r="H22" i="22" s="1"/>
  <c r="K12" i="20"/>
  <c r="K15" i="20"/>
  <c r="K17" i="21"/>
  <c r="K15" i="19"/>
  <c r="K18" i="19"/>
  <c r="K28" i="19"/>
  <c r="K13" i="22"/>
  <c r="K19" i="22"/>
  <c r="K20" i="19"/>
  <c r="K31" i="14"/>
  <c r="K13" i="20"/>
  <c r="K11" i="22"/>
  <c r="H67" i="14"/>
  <c r="K68" i="14" s="1"/>
  <c r="K15" i="21"/>
  <c r="K13" i="21"/>
  <c r="K20" i="21"/>
  <c r="K18" i="21"/>
  <c r="F21" i="21"/>
  <c r="K16" i="21"/>
  <c r="K19" i="21"/>
  <c r="K12" i="21"/>
  <c r="F17" i="20"/>
  <c r="H17" i="20"/>
  <c r="K11" i="19"/>
  <c r="J22" i="22"/>
  <c r="J21" i="21"/>
  <c r="J17" i="20"/>
  <c r="J67" i="14"/>
  <c r="K16" i="14"/>
  <c r="K20" i="14"/>
  <c r="K25" i="14"/>
  <c r="K28" i="14"/>
  <c r="K34" i="14"/>
  <c r="K37" i="14"/>
  <c r="K43" i="14"/>
  <c r="K46" i="14"/>
  <c r="K53" i="14"/>
  <c r="K56" i="14"/>
  <c r="K61" i="14"/>
  <c r="K65" i="14"/>
  <c r="K14" i="14"/>
  <c r="K23" i="14"/>
  <c r="K32" i="14"/>
  <c r="K40" i="14"/>
  <c r="K50" i="14"/>
  <c r="K59" i="14"/>
  <c r="K12" i="14"/>
  <c r="K15" i="14"/>
  <c r="K21" i="14"/>
  <c r="K24" i="14"/>
  <c r="K29" i="14"/>
  <c r="K33" i="14"/>
  <c r="K38" i="14"/>
  <c r="K42" i="14"/>
  <c r="K48" i="14"/>
  <c r="K51" i="14"/>
  <c r="K57" i="14"/>
  <c r="K60" i="14"/>
  <c r="K66" i="14"/>
  <c r="F67" i="14"/>
  <c r="K15" i="22" l="1"/>
  <c r="K21" i="21"/>
  <c r="K22" i="21" s="1"/>
  <c r="K23" i="21" s="1"/>
  <c r="K24" i="21" s="1"/>
  <c r="K25" i="21" s="1"/>
  <c r="F22" i="22"/>
  <c r="K22" i="22" s="1"/>
  <c r="K23" i="22" s="1"/>
  <c r="K24" i="22" s="1"/>
  <c r="K25" i="22" s="1"/>
  <c r="K26" i="22" s="1"/>
  <c r="K67" i="14"/>
  <c r="K69" i="14" s="1"/>
  <c r="K70" i="14" s="1"/>
  <c r="K71" i="14" s="1"/>
  <c r="K17" i="20"/>
  <c r="K18" i="20" s="1"/>
  <c r="K19" i="20" s="1"/>
  <c r="K20" i="20" s="1"/>
  <c r="K21" i="20" s="1"/>
  <c r="J82" i="18"/>
  <c r="H82" i="18"/>
  <c r="F82" i="18"/>
  <c r="J81" i="18"/>
  <c r="H81" i="18"/>
  <c r="F81" i="18"/>
  <c r="J60" i="18"/>
  <c r="H60" i="18"/>
  <c r="F60" i="18"/>
  <c r="K27" i="22" l="1"/>
  <c r="K28" i="22" s="1"/>
  <c r="K26" i="21"/>
  <c r="K27" i="21" s="1"/>
  <c r="K22" i="20"/>
  <c r="K23" i="20" s="1"/>
  <c r="K81" i="18"/>
  <c r="K82" i="18"/>
  <c r="K60" i="18"/>
  <c r="I5" i="22" l="1"/>
  <c r="D13" i="5"/>
  <c r="I5" i="21"/>
  <c r="D12" i="5"/>
  <c r="I5" i="20"/>
  <c r="D11" i="5"/>
  <c r="J71" i="18"/>
  <c r="H71" i="18"/>
  <c r="F71" i="18"/>
  <c r="J70" i="18"/>
  <c r="H70" i="18"/>
  <c r="F70" i="18"/>
  <c r="K70" i="18" l="1"/>
  <c r="K71" i="18"/>
  <c r="J29" i="18"/>
  <c r="H29" i="18"/>
  <c r="F29" i="18"/>
  <c r="K29" i="18" l="1"/>
  <c r="J76" i="18"/>
  <c r="H76" i="18"/>
  <c r="F76" i="18"/>
  <c r="J77" i="18"/>
  <c r="H77" i="18"/>
  <c r="F77" i="18"/>
  <c r="K77" i="18" s="1"/>
  <c r="J75" i="18"/>
  <c r="H75" i="18"/>
  <c r="F75" i="18"/>
  <c r="K76" i="18" l="1"/>
  <c r="K75" i="18"/>
  <c r="J63" i="18"/>
  <c r="H63" i="18"/>
  <c r="F63" i="18"/>
  <c r="J44" i="18"/>
  <c r="H44" i="18"/>
  <c r="F44" i="18"/>
  <c r="J52" i="18"/>
  <c r="H52" i="18"/>
  <c r="F52" i="18"/>
  <c r="J54" i="18"/>
  <c r="H54" i="18"/>
  <c r="F54" i="18"/>
  <c r="J33" i="18"/>
  <c r="H33" i="18"/>
  <c r="F33" i="18"/>
  <c r="J32" i="18"/>
  <c r="H32" i="18"/>
  <c r="F32" i="18"/>
  <c r="K33" i="18" l="1"/>
  <c r="K63" i="18"/>
  <c r="K44" i="18"/>
  <c r="K52" i="18"/>
  <c r="K32" i="18"/>
  <c r="K54" i="18"/>
  <c r="J23" i="18" l="1"/>
  <c r="H23" i="18"/>
  <c r="F23" i="18"/>
  <c r="J38" i="18"/>
  <c r="H38" i="18"/>
  <c r="F38" i="18"/>
  <c r="K38" i="18" l="1"/>
  <c r="K23" i="18"/>
  <c r="K72" i="14" l="1"/>
  <c r="K73" i="14" s="1"/>
  <c r="H5" i="14" l="1"/>
  <c r="D14" i="5"/>
  <c r="H36" i="19" l="1"/>
  <c r="F36" i="19"/>
  <c r="J36" i="19"/>
  <c r="J84" i="18"/>
  <c r="H84" i="18"/>
  <c r="F84" i="18"/>
  <c r="J46" i="18"/>
  <c r="H46" i="18"/>
  <c r="F46" i="18"/>
  <c r="J21" i="18"/>
  <c r="H21" i="18"/>
  <c r="F21" i="18"/>
  <c r="K36" i="19" l="1"/>
  <c r="K37" i="19" s="1"/>
  <c r="K38" i="19" s="1"/>
  <c r="K39" i="19" s="1"/>
  <c r="K40" i="19" s="1"/>
  <c r="K84" i="18"/>
  <c r="K46" i="18"/>
  <c r="K21" i="18"/>
  <c r="J16" i="18"/>
  <c r="H16" i="18"/>
  <c r="F16" i="18"/>
  <c r="K41" i="19" l="1"/>
  <c r="K42" i="19" s="1"/>
  <c r="K16" i="18"/>
  <c r="J83" i="18"/>
  <c r="H83" i="18"/>
  <c r="F83" i="18"/>
  <c r="I5" i="19" l="1"/>
  <c r="D10" i="5"/>
  <c r="K83" i="18"/>
  <c r="J79" i="18" l="1"/>
  <c r="H79" i="18"/>
  <c r="F79" i="18"/>
  <c r="J78" i="18"/>
  <c r="H78" i="18"/>
  <c r="F78" i="18"/>
  <c r="K79" i="18" l="1"/>
  <c r="K78" i="18"/>
  <c r="J53" i="18"/>
  <c r="H53" i="18"/>
  <c r="F53" i="18"/>
  <c r="J51" i="18"/>
  <c r="H51" i="18"/>
  <c r="F51" i="18"/>
  <c r="K53" i="18" l="1"/>
  <c r="K51" i="18"/>
  <c r="J22" i="18" l="1"/>
  <c r="H22" i="18"/>
  <c r="F22" i="18"/>
  <c r="K22" i="18" l="1"/>
  <c r="J61" i="18" l="1"/>
  <c r="H61" i="18"/>
  <c r="F61" i="18"/>
  <c r="K61" i="18" l="1"/>
  <c r="J45" i="18" l="1"/>
  <c r="H45" i="18"/>
  <c r="F45" i="18"/>
  <c r="J31" i="18"/>
  <c r="H31" i="18"/>
  <c r="F31" i="18"/>
  <c r="J28" i="18"/>
  <c r="H28" i="18"/>
  <c r="F28" i="18"/>
  <c r="J18" i="18"/>
  <c r="H18" i="18"/>
  <c r="F18" i="18"/>
  <c r="J15" i="18"/>
  <c r="H15" i="18"/>
  <c r="F15" i="18"/>
  <c r="J17" i="18"/>
  <c r="H17" i="18"/>
  <c r="F17" i="18"/>
  <c r="K28" i="18" l="1"/>
  <c r="K18" i="18"/>
  <c r="K15" i="18"/>
  <c r="K45" i="18"/>
  <c r="K31" i="18"/>
  <c r="K17" i="18"/>
  <c r="J66" i="18" l="1"/>
  <c r="H66" i="18"/>
  <c r="F66" i="18"/>
  <c r="J19" i="18"/>
  <c r="H19" i="18"/>
  <c r="F19" i="18"/>
  <c r="J14" i="18"/>
  <c r="H14" i="18"/>
  <c r="F14" i="18"/>
  <c r="J13" i="18"/>
  <c r="H13" i="18"/>
  <c r="F13" i="18"/>
  <c r="K14" i="18" l="1"/>
  <c r="K66" i="18"/>
  <c r="K19" i="18"/>
  <c r="K13" i="18"/>
  <c r="J56" i="18" l="1"/>
  <c r="H56" i="18"/>
  <c r="F56" i="18"/>
  <c r="J55" i="18"/>
  <c r="H55" i="18"/>
  <c r="F55" i="18"/>
  <c r="K56" i="18" l="1"/>
  <c r="K55" i="18"/>
  <c r="J65" i="18" l="1"/>
  <c r="H65" i="18"/>
  <c r="F65" i="18"/>
  <c r="J49" i="18"/>
  <c r="H49" i="18"/>
  <c r="F49" i="18"/>
  <c r="K65" i="18" l="1"/>
  <c r="K49" i="18"/>
  <c r="J30" i="18"/>
  <c r="H30" i="18"/>
  <c r="F30" i="18"/>
  <c r="K30" i="18" l="1"/>
  <c r="J62" i="18" l="1"/>
  <c r="H62" i="18"/>
  <c r="F62" i="18"/>
  <c r="K62" i="18" l="1"/>
  <c r="J39" i="18" l="1"/>
  <c r="H39" i="18"/>
  <c r="F39" i="18"/>
  <c r="K39" i="18" l="1"/>
  <c r="J85" i="18" l="1"/>
  <c r="H85" i="18"/>
  <c r="F85" i="18"/>
  <c r="J74" i="18"/>
  <c r="H74" i="18"/>
  <c r="F74" i="18"/>
  <c r="J73" i="18"/>
  <c r="H73" i="18"/>
  <c r="F73" i="18"/>
  <c r="J69" i="18"/>
  <c r="H69" i="18"/>
  <c r="F69" i="18"/>
  <c r="J68" i="18"/>
  <c r="H68" i="18"/>
  <c r="F68" i="18"/>
  <c r="J67" i="18"/>
  <c r="H67" i="18"/>
  <c r="F67" i="18"/>
  <c r="J64" i="18"/>
  <c r="H64" i="18"/>
  <c r="F64" i="18"/>
  <c r="J59" i="18"/>
  <c r="H59" i="18"/>
  <c r="F59" i="18"/>
  <c r="J58" i="18"/>
  <c r="H58" i="18"/>
  <c r="F58" i="18"/>
  <c r="J50" i="18"/>
  <c r="H50" i="18"/>
  <c r="F50" i="18"/>
  <c r="J48" i="18"/>
  <c r="H48" i="18"/>
  <c r="F48" i="18"/>
  <c r="J47" i="18"/>
  <c r="H47" i="18"/>
  <c r="F47" i="18"/>
  <c r="J43" i="18"/>
  <c r="H43" i="18"/>
  <c r="F43" i="18"/>
  <c r="J42" i="18"/>
  <c r="H42" i="18"/>
  <c r="F42" i="18"/>
  <c r="J40" i="18"/>
  <c r="H40" i="18"/>
  <c r="F40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J27" i="18"/>
  <c r="H27" i="18"/>
  <c r="F27" i="18"/>
  <c r="J25" i="18"/>
  <c r="H25" i="18"/>
  <c r="F25" i="18"/>
  <c r="J24" i="18"/>
  <c r="H24" i="18"/>
  <c r="F24" i="18"/>
  <c r="J20" i="18"/>
  <c r="H20" i="18"/>
  <c r="F20" i="18"/>
  <c r="J12" i="18"/>
  <c r="H12" i="18"/>
  <c r="F12" i="18"/>
  <c r="J11" i="18"/>
  <c r="H11" i="18"/>
  <c r="F11" i="18"/>
  <c r="J86" i="18" l="1"/>
  <c r="F86" i="18"/>
  <c r="H86" i="18"/>
  <c r="K36" i="18"/>
  <c r="K48" i="18"/>
  <c r="K47" i="18"/>
  <c r="K25" i="18"/>
  <c r="K40" i="18"/>
  <c r="K69" i="18"/>
  <c r="K85" i="18"/>
  <c r="K74" i="18"/>
  <c r="K67" i="18"/>
  <c r="K59" i="18"/>
  <c r="K34" i="18"/>
  <c r="K12" i="18"/>
  <c r="K64" i="18"/>
  <c r="K20" i="18"/>
  <c r="K27" i="18"/>
  <c r="K42" i="18"/>
  <c r="K58" i="18"/>
  <c r="K73" i="18"/>
  <c r="K11" i="18"/>
  <c r="K35" i="18"/>
  <c r="K43" i="18"/>
  <c r="K24" i="18"/>
  <c r="K37" i="18"/>
  <c r="K50" i="18"/>
  <c r="K68" i="18"/>
  <c r="K86" i="18" l="1"/>
  <c r="K87" i="18" s="1"/>
  <c r="K88" i="18" s="1"/>
  <c r="K89" i="18" s="1"/>
  <c r="K90" i="18" s="1"/>
  <c r="K91" i="18" l="1"/>
  <c r="K92" i="18" s="1"/>
  <c r="D9" i="5" l="1"/>
  <c r="D15" i="5" s="1"/>
  <c r="I5" i="18"/>
</calcChain>
</file>

<file path=xl/sharedStrings.xml><?xml version="1.0" encoding="utf-8"?>
<sst xmlns="http://schemas.openxmlformats.org/spreadsheetml/2006/main" count="568" uniqueCount="242">
  <si>
    <t>#</t>
  </si>
  <si>
    <t>6=4*5</t>
  </si>
  <si>
    <t>8=4*7</t>
  </si>
  <si>
    <t>10=4*9</t>
  </si>
  <si>
    <t>11=6+8+10</t>
  </si>
  <si>
    <t xml:space="preserve">N # </t>
  </si>
  <si>
    <t>ც</t>
  </si>
  <si>
    <t>შესასვლელში ფეხის საწმენდი ხალიჩის მოწყობა ალუმინის ჩარჩოთი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</si>
  <si>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</si>
  <si>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</si>
  <si>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</si>
  <si>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</si>
  <si>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</si>
  <si>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</si>
  <si>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</si>
  <si>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</si>
  <si>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</si>
  <si>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</si>
  <si>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</si>
  <si>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</si>
  <si>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</si>
  <si>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</si>
  <si>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</si>
  <si>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</si>
  <si>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</si>
  <si>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>კომპიუტერული ქსელი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</si>
  <si>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</si>
  <si>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</si>
  <si>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</si>
  <si>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</si>
  <si>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</si>
  <si>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</si>
  <si>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</si>
  <si>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</si>
  <si>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</si>
  <si>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</si>
  <si>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</si>
  <si>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</si>
  <si>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</si>
  <si>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</si>
  <si>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</si>
  <si>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</si>
  <si>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</si>
  <si>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</si>
  <si>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</si>
  <si>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</si>
  <si>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</si>
  <si>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</si>
  <si>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</si>
  <si>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</si>
  <si>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</si>
  <si>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</si>
  <si>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</si>
  <si>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</si>
  <si>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</si>
  <si>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</si>
  <si>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</si>
  <si>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</si>
  <si>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</si>
  <si>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</si>
  <si>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შპალერის დემონტაჟი</t>
  </si>
  <si>
    <t>ჟალუზების დემონტაჟი</t>
  </si>
  <si>
    <t>კედლები და ტიხრები (თაბშირმუყაო და ფურნიტურა KNAUF ის ფირმის)</t>
  </si>
  <si>
    <t xml:space="preserve">ტიხრის მოწყობა თაბაშირმუყაოს ფილით, იზოლაციით </t>
  </si>
  <si>
    <t>თაბაშირ-მუყაოს კედლების ამოჭრა კაბელების დასამალად (საჭიროებისამებრ) მთელ ფართში</t>
  </si>
  <si>
    <t>ოპერატორების უკანა კედლის დეკორატიული ღებვა დიზაინის მიხედვით სპეციალური საღებავებით (ral 3020, palazzo 360, patina 120, ral 4008) (ყველა საჭირო მასალით)</t>
  </si>
  <si>
    <t>ალუმინის კუთხოვანები კიბის საფეხურებისთვის (დამკვეთთან შეთანხმებით) (საჭიროებისამებრ)</t>
  </si>
  <si>
    <t>არსებული მდფ - ის კარის აღდგენა, საკეტით და სახელურით შეცვლა (საჭიროებისამებრ)</t>
  </si>
  <si>
    <t>შვეიცარის მოწყობა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</si>
  <si>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</si>
  <si>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</si>
  <si>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რემონტის მიმდინარეობისას  ავეჯის და ტექნიკის შეფუთვა, ასევე ავეჯის გადაადგილება და უკან დაბრუნება</t>
  </si>
  <si>
    <t>კომ</t>
  </si>
  <si>
    <t>კომპ.</t>
  </si>
  <si>
    <t>გრანიტის პლინტუსის მოწყობა/გამაგრება (საჭიროებისამებრ)</t>
  </si>
  <si>
    <t>ამსტრონგის შეკიდული ჭერის მოწყობა ნესტგამძლე ფილებით (საჭიროებისამებრ)</t>
  </si>
  <si>
    <t>რადიატორების დემონტაჟი/მონტაჟი (სამღებრო სამუშაოებისთვის)</t>
  </si>
  <si>
    <t>რადიატორების შეღებვა (საჭიროებისამებრ)</t>
  </si>
  <si>
    <t>არსებული თაბაშირ მუყაოს კედლების აღდგენა (საკომუნიკაციო არხებისთვის, ასევე დაზიანებული ფილების. საჭიროებისამებრ)</t>
  </si>
  <si>
    <t>არსებული რკინის კარის დაზიანებული ადგილების აღდგენა ლითონით და დამუშავება. საკეტით და სახელურით (საჭიროებისამებრ)</t>
  </si>
  <si>
    <t>არსებული ამსტრონგის შეკიდული ჭერის პროფილების და ფილების გაწმენდა შეკეთება (დამკვეთთან შეთანხმებით) (საჭიროებისამებრ)</t>
  </si>
  <si>
    <t>არსებული ამსტრონგის ფილების დემონტაჟი/მონტაჟი კომუნიკაციების გასაყვანად მთელ ფართში (საჭიროებისამებრ)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</si>
  <si>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</si>
  <si>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</si>
  <si>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</si>
  <si>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</si>
  <si>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</si>
  <si>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არსებული კარის ღებვა თეთრ ფრად (რკინა, მდფ)</t>
  </si>
  <si>
    <t>არსებული ფასადის ფანჯრების რევიზია, საკეტის და სახელურის შეცვლა (საჭიროებისამებრ)</t>
  </si>
  <si>
    <t xml:space="preserve">კედლების მოპირკეთება თაბაშირმუყაოს ფილით </t>
  </si>
  <si>
    <t xml:space="preserve"> არსებული კერამიკული ფილების დაფუგვა </t>
  </si>
  <si>
    <t>სალაროს ხონჩბის ღებვა სპეც საღებავით   (დამკვეთთან შეთანხმებით)</t>
  </si>
  <si>
    <t>ლამინატის დაგება, ქვეშსაგებით,  32 ან 33 კლასი, ევროპული წარმოების, მაღალი ხარისხის (დამკვეთთან შეთანხმებით)</t>
  </si>
  <si>
    <t>მდფ ის პლინტუსი (მაღალი ხარისხის, დამკვეთთან შეთანხმებით )</t>
  </si>
  <si>
    <t xml:space="preserve">კედლების დამუშავება და მაღალი ხარისხით შეღებვა, საღებავი ბერძნული Vitex Classic  9010 (დამკვეთთან შეთანხმებით) </t>
  </si>
  <si>
    <t>კერამო გრანიტი ფილების დემონტაჟი (საჭიროებისამებრ)</t>
  </si>
  <si>
    <t>ქ/ც მოჭიმვის დემონტაჟი (კონსტრუქციამდე საჭიროებისამებრ)</t>
  </si>
  <si>
    <t xml:space="preserve">შუშის ტიხრების მოწყობა, ალუმინის შეღებილი  პროფილით,  10მმ - იანი გადაკრული დამცავი ფირით (200 მიკრონი)  შესასვლელი/კარით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</t>
  </si>
  <si>
    <t xml:space="preserve">გამანაწილებელი კოლოფი  </t>
  </si>
  <si>
    <t>კომპიუტერის  როზეტი 2-იანი (კედელში სამონტაჟო) cat-5</t>
  </si>
  <si>
    <t xml:space="preserve">მაღალი ხარისხის კერამოგრანიტის დაგება 60X60 (დამკვეთთან შეთანხმებით) </t>
  </si>
  <si>
    <t>20სმ ბლოკის კედლის დემონტაჟი</t>
  </si>
  <si>
    <t>კარებების დემონტაჟი (მდფ, ხე, რკინა)</t>
  </si>
  <si>
    <t>40სმ ბლოკის კედლის დემონტაჟი</t>
  </si>
  <si>
    <t xml:space="preserve">ტიხრის მოწყობა ნესტგამძლე თაბაშირმუყაოს ფილით, იზოლაციით </t>
  </si>
  <si>
    <t xml:space="preserve">კედლების მოპირკეთება ნესტგამძლე თაბაშირმუყაოს ფილით </t>
  </si>
  <si>
    <t>კერამიკული ფილების მოწყობა (დამკვეთთან შეთანხმებით)</t>
  </si>
  <si>
    <t xml:space="preserve">მთავარი შესასვლელი კარის მოწყობა, ალუმინის შეღებილი  პროფილით,  10მმ - იანი გადაკრული დამცავი ფირით (200 მიკრონი)  10მმ ნარწთობი შუშით , მაღალი ხარისხის პროფილით და მექანიზმებით (დამკვეთთან შეთანხმებით) 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</si>
  <si>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</si>
  <si>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>ლამინირებული ფანჯრის რაფების მოწყობა (თეთრი ფერის)</t>
  </si>
  <si>
    <t>კონდიციონერის დემონტაჟი (შიდა და გარე ბლოკი)</t>
  </si>
  <si>
    <t>გრ/მ</t>
  </si>
  <si>
    <t>კომპლ.</t>
  </si>
  <si>
    <t>ქარხნული ალუმინის სამზოლიანი მოაჯირის მოწყობა</t>
  </si>
  <si>
    <t xml:space="preserve">შენობის სახურავის რევიზია </t>
  </si>
  <si>
    <t>შენობის სახურავზე დაზიანებული თუნუქის შეცვლა/აღდგენა ახალი თუნუქით, არსებულის მსგავსი ფერით და მასალით (საჭიროებისამებრ)</t>
  </si>
  <si>
    <t>მეორე სართულზე ხის იატაკის და ფიცარნაგის დემონტაჟი (კონსტრუქციამდე საჭიროებისამებრ)</t>
  </si>
  <si>
    <t>არსებული მოაჯირის დემონტაჟი</t>
  </si>
  <si>
    <t xml:space="preserve">კიბის საფეხურებზე და ბაქანზე მაღალი ხარისხის კერამოგრანიტის დაგება 60X60 (არსებულ კიბის საფეხურებზე) (დამკვეთთან შეთანხმებით) </t>
  </si>
  <si>
    <t>მეორე სართულზე არმირებული  ბადის მოწყობა მოჭიმვისთვის (საჭიროებისამებრ)</t>
  </si>
  <si>
    <t xml:space="preserve">                         საერთო სამუშაოები</t>
  </si>
  <si>
    <t>კაბელი ორმაგი იზოლაციით NYM 5X6.0მმ2</t>
  </si>
  <si>
    <t>იატაკში სამონტაჟო კოლოფი (ევროპული) 4-ადგილიანი</t>
  </si>
  <si>
    <t>ავტომატური ამომრთველი 40ა 3 პოლუსა</t>
  </si>
  <si>
    <t>ავტომატური ამომრთველი 25ა 3 პოლუსა</t>
  </si>
  <si>
    <t>ფარის მაკომპლექტებლები</t>
  </si>
  <si>
    <t>1-იანი ჩამრთველი</t>
  </si>
  <si>
    <t>2-იანი ჩამრთველი</t>
  </si>
  <si>
    <t>2-იანი გადამრთველი</t>
  </si>
  <si>
    <t>კაბელის ორგანაიზერი (JB01 Cable Management 1U )</t>
  </si>
  <si>
    <t>რეკის როზეტების გამანაწილებელი (LN-PRZ-EKO-1U6P)</t>
  </si>
  <si>
    <t>პაჩკორდი (Cat5, UTP  0.5m)</t>
  </si>
  <si>
    <t xml:space="preserve">      ობიექტის დასახელება: "ლიბერთი", ქ.ბოლნისი : ყვარლის ფილიალი</t>
  </si>
  <si>
    <t>მეორე სართულზე კედლების/ჭერის გასუფთავება (შეფუთვები)  და დახლების დემონტაჟი (მთელ ფართში)</t>
  </si>
  <si>
    <t>ფასადის დაზიანებული ადგილების შელესვა ქვიშა ცემენტის ხსნარით (საჭიროებისამებრ)</t>
  </si>
  <si>
    <t>ფასადის დაზიანებული ნალესის დემონტაჟი(საჭიროებისამებრ)</t>
  </si>
  <si>
    <t>კედლებზე დაზიანებული ადგილების შელესვა ქვიშა ცემენტის ხსნარით (ფანჯრების გარშემო)(საჭიროებისამებრ)</t>
  </si>
  <si>
    <t>კედლის ღიობის ამოვსება  ბლოკით 20სმ</t>
  </si>
  <si>
    <t>ფასადის დამუშავება დაშპაკვლა, დაბრიზგვა, შეღებვა  (ფასადის საღებავით ფერი დამკვეთთან შეთანხმებით)  (საჭიროებისამებრ)</t>
  </si>
  <si>
    <t>მაღალი ხარისხის კერამოგრანიტის დაგება 60X60 (არსებულის მსგავსი) (საჭიროებისამებრ)</t>
  </si>
  <si>
    <t xml:space="preserve">არსებული კიბის ბაქნის დონის გასწორება (ქანობის მიცემა) </t>
  </si>
  <si>
    <t>არსებული პანდუსის და კიბის ბაქნის აღდგენა (ფილების დემონტაჟი დონის გასასწორებლად  შემდგომში მონტაჟი და დაზიანებული ფილების ამოცვლა) მოპირკეთეთება დაბრუშატკებული ბაზალტის ქვით (არსებულის მსგავსი)</t>
  </si>
  <si>
    <t>არსებული ფასადის ფანჯრების გადაადგილება (დემონტაჟი-მონტაჟი) (საჭიროებისამებრ)</t>
  </si>
  <si>
    <t>შეკიდული ჭერის მოწყობა ნესტ-გამძლე თაბაშირ მუყაოს ფილით (0,5 იანი პროფილით)</t>
  </si>
  <si>
    <t>თაბაშირ მუყაოს ჭერების დამუშავება და შეღებვა მაღალი ხარისხით, საღებავი ბერძნული Vitex Classic (დამკვეთთან შეთანხმებით)</t>
  </si>
  <si>
    <t xml:space="preserve">      ობიექტის დასახელება: "ლიბერთი", ქ.ყვარელი : ყვარლის ფილიალი</t>
  </si>
  <si>
    <t>ფანჯრის რაფების მოწყობა  თუნუქით (ფასადზე)</t>
  </si>
  <si>
    <t>თაროების მოწყობა მილკვადრატის კონსტრუქციით 40x40x2.5 მმ (კონსტრუქციის დაგრუნტვა და შეღებვა), თაროების ხიდები მაქს 0.6 მ - ის დაშორებით, ფეხებს შორის დაშორება 2.5 მ- , თაროები ლამინირებული მდფ-ის მასალით, (სიმაღლეში 4 თარო)  (დამკვეთთან შეთანხმებით)</t>
  </si>
  <si>
    <t>არსებული ალუმინის კარის აღდგენა, საკეტით და სახელურით შეცვლა (საჭიროებისამებრ)</t>
  </si>
  <si>
    <t>გენერატორის ცხაურის მოწყობა და ღებვა ანტიკოროზიული საღებავით (1.5X1.5X1.5მ)</t>
  </si>
  <si>
    <t>არსებული ლითონის მოაჯირის დამუშავება და ანტიკოროზიული საღებავით შეღებვა</t>
  </si>
  <si>
    <t>კაბელი ორმაგი იზოლაციით NYM 5X2.5მმ2</t>
  </si>
  <si>
    <t>კაბელი ორმაგი იზოლაციით NYM 5X4.0მმ2</t>
  </si>
  <si>
    <t>საინსტ. გოფრ. მილი (D32მმ)</t>
  </si>
  <si>
    <t>კლემა ჩასარჭობი 3-ანი</t>
  </si>
  <si>
    <t>კლემა ჩასარჭობი 4-ანი</t>
  </si>
  <si>
    <t>კლემა ჩასარჭობი 5-ანი</t>
  </si>
  <si>
    <t>რკინის საკაბელო ხონჩა 300/50/1 (კომპლექტი)</t>
  </si>
  <si>
    <t>როზეტის ბუდე</t>
  </si>
  <si>
    <t>იატაკში სამონტაჟო კოლოფი (ევროპული მრგვალი) 3-ადგილიანი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</si>
  <si>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</si>
  <si>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32ა 3 პოლუსა</t>
  </si>
  <si>
    <t>ავტომატური ამომრთველი 16ა 1 პოლუსა</t>
  </si>
  <si>
    <t>ავტომატური ამომრთველი 10ა 1 პოლუსა</t>
  </si>
  <si>
    <t>ავტომატური ამომრთველი 6ა 1 პოლუსა</t>
  </si>
  <si>
    <t>კონტაქტორი 25ა 3 პოლუსა</t>
  </si>
  <si>
    <t>დიფერენც. გაჟონვის რელე 2 პოლუსა 25ა 30მა</t>
  </si>
  <si>
    <t>კარადა შ/მ ლითონის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</si>
  <si>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</si>
  <si>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როზეტი დამიწების კონტაქტით თეთრი</t>
  </si>
  <si>
    <t>როზეტი ჰორიზონტალური 45/45 (იატაკის კოლოფში სამონტაჟო)</t>
  </si>
  <si>
    <t>სანათები - მხოლოდ  მონტაჟი სანათებს აწვდის  დამკვეთი</t>
  </si>
  <si>
    <t>წერტილოვანი ლედ სანათი 12ვტ</t>
  </si>
  <si>
    <r>
      <t xml:space="preserve">ამსტრონგის პანელური ლედ სანათი 60/60 მაქს. 40ვტ </t>
    </r>
    <r>
      <rPr>
        <b/>
        <sz val="9"/>
        <rFont val="Calibri"/>
        <family val="2"/>
        <charset val="204"/>
        <scheme val="minor"/>
      </rPr>
      <t>(მტვრისგან დამცავი მინით, სანათის სისქე არანაკლებ 2 სმ, 4000K)</t>
    </r>
  </si>
  <si>
    <t>პატრონა ლედ ნათურით 24ვტ</t>
  </si>
  <si>
    <t>საევაკუაციო გასასვლელის მაჩვენებელი აკუმულატორით (ექსიტი)</t>
  </si>
  <si>
    <t>კომპიუტერული და სატელოფონო ქსელის კაბელი (CAT6)</t>
  </si>
  <si>
    <t xml:space="preserve">რეკი, 19" 15 მოდული </t>
  </si>
  <si>
    <t>პაჩპანელი, 24 პორტი, CAT5 (KD-PP30-STP-C6-24P,)</t>
  </si>
  <si>
    <t>კომპიუტერის  როზეტი 1-იანი (კედელში სამონტაჟო) cat-5</t>
  </si>
  <si>
    <t>კომპიუტერის  როზეტი 1-იანი (მაგიდებში სამონტაჟო) cat-5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</si>
  <si>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</si>
  <si>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</si>
  <si>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</si>
  <si>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გათბობა გაგრილება</t>
  </si>
  <si>
    <t>პანელური რადიატორის დემონტაჟი - 1 სართ.</t>
  </si>
  <si>
    <t>პანელური რადიატორი: 1000*600 (1 ცალი - 1 სართ.)</t>
  </si>
  <si>
    <t>რადიატორების ვენტილების წყვილი</t>
  </si>
  <si>
    <t>სპილენძის მილი Ø6.35 (შესაბამისი დიამეტრის კაუჩუკის იზოლაციით)</t>
  </si>
  <si>
    <t>სპილენძის მილი Ø9.52 (შესაბამისი დიამეტრის კაუჩუკის იზოლაციით)</t>
  </si>
  <si>
    <t>სპილენძის მილი Ø12.7 (შესაბამისი დიამეტრის კაუჩუკის იზოლაციით)</t>
  </si>
  <si>
    <t>სპილენძის მილი Ø15.9 (შესაბამისი დიამეტრის კაუჩუკის იზოლაციით)</t>
  </si>
  <si>
    <t>დრენაჟის  მილის ფიტინგები</t>
  </si>
  <si>
    <t>ბოჭკოვანი მილის ფიტინგები</t>
  </si>
  <si>
    <t>კონდიციონერების მართვის კაბელები</t>
  </si>
  <si>
    <t>გარე აგრეგატების ანტივიბრაციული სადგამები (BRB)</t>
  </si>
  <si>
    <t>გარე აგრეგატების სამონტაჟო და დამხმარე მასალები</t>
  </si>
  <si>
    <t>დამხმარე მასალა</t>
  </si>
  <si>
    <r>
      <t xml:space="preserve">დრენაჟის მილი </t>
    </r>
    <r>
      <rPr>
        <sz val="9"/>
        <rFont val="Calibri"/>
        <family val="2"/>
        <charset val="204"/>
      </rPr>
      <t>ϕ</t>
    </r>
    <r>
      <rPr>
        <sz val="9"/>
        <rFont val="Sylfaen"/>
        <family val="2"/>
        <charset val="1"/>
      </rPr>
      <t>20 შეფუთული</t>
    </r>
    <r>
      <rPr>
        <sz val="9"/>
        <rFont val="Calibri"/>
        <family val="2"/>
        <charset val="1"/>
        <scheme val="minor"/>
      </rPr>
      <t xml:space="preserve"> (3-6მმ)</t>
    </r>
  </si>
  <si>
    <r>
      <t xml:space="preserve">დრენაჟის მილი </t>
    </r>
    <r>
      <rPr>
        <sz val="9"/>
        <rFont val="Calibri"/>
        <family val="2"/>
        <charset val="204"/>
      </rPr>
      <t>ϕ</t>
    </r>
    <r>
      <rPr>
        <sz val="9"/>
        <rFont val="Sylfaen"/>
        <family val="2"/>
        <charset val="1"/>
      </rPr>
      <t>25 შეფუთული</t>
    </r>
    <r>
      <rPr>
        <sz val="9"/>
        <rFont val="Calibri"/>
        <family val="2"/>
        <charset val="1"/>
        <scheme val="minor"/>
      </rPr>
      <t xml:space="preserve"> (3-6მმ)</t>
    </r>
  </si>
  <si>
    <r>
      <t xml:space="preserve">დრენაჟის მილი </t>
    </r>
    <r>
      <rPr>
        <sz val="9"/>
        <rFont val="Calibri"/>
        <family val="2"/>
        <charset val="204"/>
      </rPr>
      <t>ϕ</t>
    </r>
    <r>
      <rPr>
        <sz val="9"/>
        <rFont val="Sylfaen"/>
        <family val="2"/>
        <charset val="1"/>
      </rPr>
      <t>32 შეფუთული</t>
    </r>
    <r>
      <rPr>
        <sz val="9"/>
        <rFont val="Calibri"/>
        <family val="2"/>
        <charset val="1"/>
        <scheme val="minor"/>
      </rPr>
      <t xml:space="preserve"> (3-6მმ)</t>
    </r>
  </si>
  <si>
    <r>
      <t xml:space="preserve">ბოჭკოვანი მილი შეფუთვით </t>
    </r>
    <r>
      <rPr>
        <sz val="9"/>
        <rFont val="Calibri"/>
        <family val="2"/>
        <charset val="204"/>
      </rPr>
      <t>ϕ</t>
    </r>
    <r>
      <rPr>
        <sz val="9"/>
        <rFont val="Sylfaen"/>
        <family val="2"/>
        <charset val="1"/>
      </rPr>
      <t>25</t>
    </r>
  </si>
  <si>
    <r>
      <t xml:space="preserve">ბოჭკოვანი მილი შეფუთვით </t>
    </r>
    <r>
      <rPr>
        <sz val="9"/>
        <rFont val="Calibri"/>
        <family val="2"/>
        <charset val="204"/>
      </rPr>
      <t>ϕ</t>
    </r>
    <r>
      <rPr>
        <sz val="9"/>
        <rFont val="Sylfaen"/>
        <family val="2"/>
        <charset val="1"/>
      </rPr>
      <t>20</t>
    </r>
  </si>
  <si>
    <t>ვენტილაცია</t>
  </si>
  <si>
    <t>კომპლ</t>
  </si>
  <si>
    <t>სტანდარტული კედლის  გამტანი ვენტილატორი  ∅100 (2 ცალი პირველი სართულისთვის)</t>
  </si>
  <si>
    <t>რეკუპირატორის მართვის პულტი და მართვის სადენები</t>
  </si>
  <si>
    <t>სავენტილაციო აგრეგატების სამონტაჟო მასალა</t>
  </si>
  <si>
    <t>კედლის ხვრეტა  - ∅150</t>
  </si>
  <si>
    <r>
      <t>რეკუპირატორი:</t>
    </r>
    <r>
      <rPr>
        <b/>
        <sz val="9"/>
        <rFont val="Calibri"/>
        <family val="2"/>
        <charset val="204"/>
        <scheme val="minor"/>
      </rPr>
      <t xml:space="preserve"> Q -  100მ3/სთ; გატ -  100მ3/სთ;  N.el0.05kw,  ∅150</t>
    </r>
  </si>
  <si>
    <t>სანტექნიკა</t>
  </si>
  <si>
    <t>არსებული მოწყობილობების დემონტაჟი</t>
  </si>
  <si>
    <t>არსებული მილების დემონტაჟი</t>
  </si>
  <si>
    <t>უნიტაზი სიფონით: JIKA (2 ცალი 1 სართ.)</t>
  </si>
  <si>
    <t>უნიტაზის დრეკადი მილი  (2 ცალი 1 სართ.)</t>
  </si>
  <si>
    <t>ხელსაბანი სიფონით: JIKA  (1 ცალი 1 სართ.)</t>
  </si>
  <si>
    <t>ტრაპი - ზომით: 100*100 მმ. დაერთება ∅50მმ-იანი</t>
  </si>
  <si>
    <t>Ø100 საკანალიზაციო მილი</t>
  </si>
  <si>
    <t>Ø50 საკანალიზაციო მილი</t>
  </si>
  <si>
    <t>მილის ფიტინგები</t>
  </si>
  <si>
    <t>დამხმარე და საინსტალაციო მასალები (მუხლები, სამკაპები, ხუფები, მილის სამაგრები და სხვა, სრული რაოდენობა თანდართული პროექტის შესაბამისად)</t>
  </si>
  <si>
    <t>ცივი წყლის მასალათა სპეციფიკაცია</t>
  </si>
  <si>
    <t>კედლის ტიპის ცხელი წყლის ელ. გამაცხელებელი 80L</t>
  </si>
  <si>
    <t>ცივი წყლის მილი  D20</t>
  </si>
  <si>
    <t>ცივი წყლის მილი  D25</t>
  </si>
  <si>
    <t>ცხელი წყლის მილი D20</t>
  </si>
  <si>
    <t>ცხელი წყლის მილი D25</t>
  </si>
  <si>
    <t>ცხელი წყლის მილი D32</t>
  </si>
  <si>
    <t>20მმ-იანი კუთხის ვენტილი: GROHE (7 ცალი 1 სართ.)</t>
  </si>
  <si>
    <t>გათბობა, გაგრილება</t>
  </si>
  <si>
    <t>ცივი, ცხელი წყალი</t>
  </si>
  <si>
    <t>გაზის მილის მიყვანა გათბობის ქვაბთან (დაერთება არსებულ ქსელზე) სპეციალური მილით (ყველა საჭირო მასალით)</t>
  </si>
  <si>
    <t>თბური ფარდა  ელექტრო 3 კვტ. სიგრძე 1.5 მ. რეკომენდებულია 3 ფაზიანი კვების გათვალისწინება.  
(220V~ 50 Hz) (მოდელი ბანკთან შეთანხმებით)</t>
  </si>
  <si>
    <t>პანელური რადიატორი: 800*600 - 1 სართ</t>
  </si>
  <si>
    <t>პანელური რადიატორი: 1200*600 - 1 სართ</t>
  </si>
  <si>
    <r>
      <t xml:space="preserve">ტიხრის მოწყობა ნესტგამძლე თაბაშირმუყაოს ფილით, </t>
    </r>
    <r>
      <rPr>
        <b/>
        <sz val="9"/>
        <color rgb="FF000000"/>
        <rFont val="Calibri"/>
        <family val="2"/>
      </rPr>
      <t>ორმაგი,</t>
    </r>
    <r>
      <rPr>
        <sz val="9"/>
        <color indexed="8"/>
        <rFont val="Calibri"/>
        <family val="2"/>
        <charset val="204"/>
      </rPr>
      <t xml:space="preserve"> იზოლაციით </t>
    </r>
  </si>
  <si>
    <t xml:space="preserve">შენობის წყალშემკრები და წყალსაწრეტი მილების გაწმენდა/გასუფთავება </t>
  </si>
  <si>
    <r>
      <t xml:space="preserve">კედლის ქვაბი გაზზე მომუშავე საკონდენსაციო ქვაბი: Qh: </t>
    </r>
    <r>
      <rPr>
        <b/>
        <sz val="9"/>
        <rFont val="Calibri"/>
        <family val="2"/>
        <scheme val="minor"/>
      </rPr>
      <t>24KW</t>
    </r>
    <r>
      <rPr>
        <sz val="9"/>
        <rFont val="Calibri"/>
        <family val="2"/>
        <scheme val="minor"/>
      </rPr>
      <t xml:space="preserve"> (თავისი სრული კომპლექტით) (მოდელი ბანკთან შეთანხმებით)</t>
    </r>
  </si>
  <si>
    <r>
      <t xml:space="preserve"> ინვერტორული სპლიტ სისტემის გარე და შიდა ბლოკი </t>
    </r>
    <r>
      <rPr>
        <b/>
        <sz val="9"/>
        <rFont val="Calibri"/>
        <family val="2"/>
        <charset val="1"/>
        <scheme val="minor"/>
      </rPr>
      <t xml:space="preserve">QC=12000BTU </t>
    </r>
    <r>
      <rPr>
        <sz val="9"/>
        <rFont val="Calibri"/>
        <family val="2"/>
        <charset val="1"/>
        <scheme val="minor"/>
      </rPr>
      <t>(მოდელი ბანკთან შეთანხმებით)</t>
    </r>
  </si>
  <si>
    <r>
      <t xml:space="preserve"> ინვერტორული სპლიტ სისტემის გარე და შიდა ბლოკი </t>
    </r>
    <r>
      <rPr>
        <b/>
        <sz val="9"/>
        <rFont val="Calibri"/>
        <family val="2"/>
        <charset val="1"/>
        <scheme val="minor"/>
      </rPr>
      <t xml:space="preserve">QC=24000BTU </t>
    </r>
    <r>
      <rPr>
        <sz val="9"/>
        <rFont val="Calibri"/>
        <family val="2"/>
        <charset val="1"/>
        <scheme val="minor"/>
      </rPr>
      <t>(მოდელი ბანკთან შეთანხმებით)</t>
    </r>
  </si>
  <si>
    <t>სამზარეულოს შემრევი  (1 ცალი 1 სართ.) GROHE</t>
  </si>
  <si>
    <t>ხელსაბანის შემრევი  (1 ცალი 1 სართ.) GROHE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</si>
</sst>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9"/>
      <name val="Calibri"/>
      <family val="2"/>
      <charset val="1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9"/>
      <name val="Sylfaen"/>
      <family val="2"/>
      <charset val="1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6" fillId="8" borderId="0" applyNumberFormat="0" applyBorder="0" applyAlignment="0" applyProtection="0"/>
  </cellStyleXfs>
  <cellXfs count="236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justify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4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Fill="1" applyAlignment="1"/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2" fontId="19" fillId="0" borderId="0" xfId="0" applyNumberFormat="1" applyFont="1" applyAlignment="1" applyProtection="1">
      <alignment wrapText="1"/>
    </xf>
    <xf numFmtId="0" fontId="19" fillId="0" borderId="0" xfId="0" applyNumberFormat="1" applyFont="1" applyProtection="1"/>
    <xf numFmtId="0" fontId="19" fillId="2" borderId="0" xfId="0" applyFont="1" applyFill="1" applyAlignment="1"/>
    <xf numFmtId="0" fontId="20" fillId="0" borderId="8" xfId="0" applyFont="1" applyFill="1" applyBorder="1" applyAlignment="1" applyProtection="1">
      <alignment horizontal="center" vertical="center"/>
    </xf>
    <xf numFmtId="4" fontId="22" fillId="0" borderId="8" xfId="0" applyNumberFormat="1" applyFont="1" applyBorder="1" applyAlignment="1" applyProtection="1">
      <alignment horizontal="center" vertical="center"/>
      <protection locked="0"/>
    </xf>
    <xf numFmtId="4" fontId="22" fillId="0" borderId="8" xfId="0" applyNumberFormat="1" applyFont="1" applyBorder="1" applyAlignment="1" applyProtection="1">
      <alignment horizontal="center" vertical="center"/>
    </xf>
    <xf numFmtId="4" fontId="22" fillId="0" borderId="9" xfId="0" applyNumberFormat="1" applyFont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 wrapText="1"/>
    </xf>
    <xf numFmtId="2" fontId="23" fillId="5" borderId="8" xfId="0" applyNumberFormat="1" applyFont="1" applyFill="1" applyBorder="1" applyAlignment="1" applyProtection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/>
    </xf>
    <xf numFmtId="4" fontId="22" fillId="5" borderId="8" xfId="0" applyNumberFormat="1" applyFont="1" applyFill="1" applyBorder="1" applyAlignment="1" applyProtection="1">
      <alignment horizontal="center" vertical="center"/>
      <protection locked="0"/>
    </xf>
    <xf numFmtId="4" fontId="22" fillId="5" borderId="8" xfId="0" applyNumberFormat="1" applyFont="1" applyFill="1" applyBorder="1" applyAlignment="1" applyProtection="1">
      <alignment horizontal="center" vertical="center"/>
    </xf>
    <xf numFmtId="4" fontId="22" fillId="5" borderId="9" xfId="0" applyNumberFormat="1" applyFont="1" applyFill="1" applyBorder="1" applyAlignment="1" applyProtection="1">
      <alignment horizontal="center" vertical="center"/>
    </xf>
    <xf numFmtId="2" fontId="21" fillId="5" borderId="8" xfId="0" applyNumberFormat="1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Protection="1"/>
    <xf numFmtId="0" fontId="20" fillId="5" borderId="8" xfId="0" applyFont="1" applyFill="1" applyBorder="1" applyAlignment="1" applyProtection="1">
      <alignment horizontal="center" vertical="center"/>
    </xf>
    <xf numFmtId="0" fontId="20" fillId="5" borderId="9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/>
    </xf>
    <xf numFmtId="4" fontId="25" fillId="4" borderId="8" xfId="0" applyNumberFormat="1" applyFont="1" applyFill="1" applyBorder="1" applyAlignment="1" applyProtection="1">
      <alignment horizontal="center" vertical="center" wrapText="1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4" fontId="26" fillId="0" borderId="3" xfId="0" applyNumberFormat="1" applyFont="1" applyBorder="1" applyAlignment="1" applyProtection="1">
      <alignment horizontal="center" vertical="center"/>
    </xf>
    <xf numFmtId="4" fontId="28" fillId="5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Protection="1"/>
    <xf numFmtId="49" fontId="6" fillId="0" borderId="2" xfId="0" applyNumberFormat="1" applyFont="1" applyBorder="1" applyAlignment="1" applyProtection="1">
      <alignment vertical="center" wrapText="1"/>
    </xf>
    <xf numFmtId="4" fontId="27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8" xfId="0" applyNumberFormat="1" applyFont="1" applyFill="1" applyBorder="1" applyAlignment="1" applyProtection="1">
      <alignment horizontal="center" vertical="center" wrapText="1"/>
    </xf>
    <xf numFmtId="4" fontId="27" fillId="4" borderId="9" xfId="0" applyNumberFormat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4" fontId="2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center" vertical="center"/>
    </xf>
    <xf numFmtId="0" fontId="26" fillId="0" borderId="2" xfId="7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</xf>
    <xf numFmtId="4" fontId="26" fillId="0" borderId="3" xfId="0" applyNumberFormat="1" applyFont="1" applyFill="1" applyBorder="1" applyAlignment="1" applyProtection="1">
      <alignment horizontal="center" vertical="center"/>
    </xf>
    <xf numFmtId="4" fontId="30" fillId="0" borderId="2" xfId="0" applyNumberFormat="1" applyFont="1" applyFill="1" applyBorder="1" applyAlignment="1" applyProtection="1">
      <alignment horizontal="center" vertical="center"/>
    </xf>
    <xf numFmtId="4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2" xfId="6" applyFont="1" applyFill="1" applyBorder="1" applyAlignment="1">
      <alignment horizontal="center" vertical="center"/>
    </xf>
    <xf numFmtId="0" fontId="30" fillId="0" borderId="2" xfId="6" applyFont="1" applyFill="1" applyBorder="1" applyAlignment="1">
      <alignment horizontal="center" vertical="center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6" fillId="0" borderId="4" xfId="0" applyNumberFormat="1" applyFont="1" applyBorder="1" applyAlignment="1" applyProtection="1">
      <alignment horizontal="center" vertical="center"/>
      <protection locked="0"/>
    </xf>
    <xf numFmtId="4" fontId="26" fillId="0" borderId="4" xfId="0" applyNumberFormat="1" applyFont="1" applyBorder="1" applyAlignment="1" applyProtection="1">
      <alignment horizontal="center" vertical="center"/>
    </xf>
    <xf numFmtId="4" fontId="26" fillId="0" borderId="11" xfId="0" applyNumberFormat="1" applyFont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4" fontId="22" fillId="0" borderId="10" xfId="0" applyNumberFormat="1" applyFont="1" applyBorder="1" applyAlignment="1" applyProtection="1">
      <alignment horizontal="center" vertical="center"/>
      <protection locked="0"/>
    </xf>
    <xf numFmtId="4" fontId="22" fillId="0" borderId="10" xfId="0" applyNumberFormat="1" applyFont="1" applyBorder="1" applyAlignment="1" applyProtection="1">
      <alignment horizontal="center" vertical="center"/>
    </xf>
    <xf numFmtId="4" fontId="22" fillId="0" borderId="12" xfId="0" applyNumberFormat="1" applyFont="1" applyBorder="1" applyAlignment="1" applyProtection="1">
      <alignment horizontal="center" vertical="center"/>
    </xf>
    <xf numFmtId="0" fontId="24" fillId="5" borderId="8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4" fontId="26" fillId="0" borderId="2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2" fontId="22" fillId="0" borderId="8" xfId="0" applyNumberFormat="1" applyFont="1" applyFill="1" applyBorder="1" applyAlignment="1" applyProtection="1">
      <alignment vertical="center" wrapText="1"/>
    </xf>
    <xf numFmtId="0" fontId="29" fillId="0" borderId="8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vertical="center" wrapText="1"/>
    </xf>
    <xf numFmtId="2" fontId="22" fillId="0" borderId="8" xfId="0" applyNumberFormat="1" applyFont="1" applyFill="1" applyBorder="1" applyAlignment="1" applyProtection="1">
      <alignment horizontal="left" vertical="center" wrapText="1"/>
    </xf>
    <xf numFmtId="2" fontId="22" fillId="0" borderId="8" xfId="0" applyNumberFormat="1" applyFont="1" applyFill="1" applyBorder="1" applyAlignment="1" applyProtection="1">
      <alignment horizontal="center" vertical="center" wrapText="1"/>
    </xf>
    <xf numFmtId="2" fontId="22" fillId="0" borderId="8" xfId="0" applyNumberFormat="1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2" fontId="29" fillId="0" borderId="8" xfId="0" applyNumberFormat="1" applyFont="1" applyFill="1" applyBorder="1" applyAlignment="1" applyProtection="1">
      <alignment vertical="center" wrapText="1"/>
    </xf>
    <xf numFmtId="0" fontId="26" fillId="0" borderId="4" xfId="0" applyFont="1" applyFill="1" applyBorder="1" applyAlignment="1" applyProtection="1">
      <alignment horizontal="center" vertical="center"/>
    </xf>
    <xf numFmtId="2" fontId="22" fillId="0" borderId="10" xfId="0" applyNumberFormat="1" applyFont="1" applyFill="1" applyBorder="1" applyAlignment="1" applyProtection="1">
      <alignment vertical="center" wrapText="1"/>
    </xf>
    <xf numFmtId="2" fontId="26" fillId="0" borderId="0" xfId="0" applyNumberFormat="1" applyFont="1" applyFill="1" applyBorder="1" applyAlignment="1" applyProtection="1">
      <alignment vertical="center" wrapText="1"/>
    </xf>
    <xf numFmtId="0" fontId="26" fillId="0" borderId="2" xfId="0" applyNumberFormat="1" applyFont="1" applyFill="1" applyBorder="1" applyAlignment="1" applyProtection="1">
      <alignment horizontal="center" vertical="center"/>
    </xf>
    <xf numFmtId="2" fontId="26" fillId="2" borderId="2" xfId="0" applyNumberFormat="1" applyFont="1" applyFill="1" applyBorder="1" applyAlignment="1" applyProtection="1">
      <alignment vertical="center" wrapText="1"/>
    </xf>
    <xf numFmtId="0" fontId="26" fillId="0" borderId="4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Border="1" applyAlignment="1">
      <alignment vertical="center" wrapText="1"/>
    </xf>
    <xf numFmtId="0" fontId="29" fillId="0" borderId="10" xfId="0" applyNumberFormat="1" applyFont="1" applyFill="1" applyBorder="1" applyAlignment="1" applyProtection="1">
      <alignment horizontal="center" vertical="center"/>
    </xf>
    <xf numFmtId="2" fontId="22" fillId="6" borderId="8" xfId="0" applyNumberFormat="1" applyFont="1" applyFill="1" applyBorder="1" applyAlignment="1" applyProtection="1">
      <alignment vertical="center" wrapText="1"/>
    </xf>
    <xf numFmtId="0" fontId="22" fillId="7" borderId="8" xfId="0" applyFont="1" applyFill="1" applyBorder="1" applyAlignment="1" applyProtection="1">
      <alignment horizontal="center" vertical="center"/>
    </xf>
    <xf numFmtId="0" fontId="26" fillId="0" borderId="2" xfId="7" applyFont="1" applyFill="1" applyBorder="1" applyAlignment="1">
      <alignment vertical="center"/>
    </xf>
    <xf numFmtId="0" fontId="27" fillId="0" borderId="2" xfId="5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2" xfId="6" applyFont="1" applyFill="1" applyBorder="1" applyAlignment="1">
      <alignment horizontal="left" vertical="center"/>
    </xf>
    <xf numFmtId="0" fontId="26" fillId="0" borderId="2" xfId="6" applyFont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8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39" fillId="2" borderId="2" xfId="17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17" applyFont="1" applyFill="1" applyBorder="1" applyAlignment="1">
      <alignment horizontal="center" vertical="center"/>
    </xf>
    <xf numFmtId="0" fontId="39" fillId="2" borderId="2" xfId="17" applyFont="1" applyFill="1" applyBorder="1" applyAlignment="1">
      <alignment horizontal="center" vertical="center" wrapText="1"/>
    </xf>
    <xf numFmtId="2" fontId="41" fillId="2" borderId="2" xfId="1" applyNumberFormat="1" applyFont="1" applyFill="1" applyBorder="1" applyAlignment="1">
      <alignment horizontal="center" vertical="center"/>
    </xf>
    <xf numFmtId="0" fontId="40" fillId="2" borderId="2" xfId="17" applyFont="1" applyFill="1" applyBorder="1" applyAlignment="1">
      <alignment horizontal="center" vertical="center"/>
    </xf>
    <xf numFmtId="0" fontId="39" fillId="0" borderId="2" xfId="17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4" fontId="26" fillId="4" borderId="2" xfId="0" applyNumberFormat="1" applyFont="1" applyFill="1" applyBorder="1" applyAlignment="1">
      <alignment horizontal="center" vertical="center"/>
    </xf>
    <xf numFmtId="4" fontId="26" fillId="4" borderId="3" xfId="0" applyNumberFormat="1" applyFont="1" applyFill="1" applyBorder="1" applyAlignment="1">
      <alignment horizontal="center" vertical="center"/>
    </xf>
    <xf numFmtId="4" fontId="30" fillId="4" borderId="2" xfId="0" applyNumberFormat="1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2" borderId="2" xfId="17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26" fillId="0" borderId="2" xfId="17" applyFont="1" applyFill="1" applyBorder="1" applyAlignment="1">
      <alignment horizontal="center" vertical="center"/>
    </xf>
    <xf numFmtId="2" fontId="26" fillId="2" borderId="2" xfId="17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2" fontId="46" fillId="0" borderId="2" xfId="0" applyNumberFormat="1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2" fillId="0" borderId="3" xfId="6" applyFont="1" applyFill="1" applyBorder="1" applyAlignment="1">
      <alignment horizontal="center" vertical="center"/>
    </xf>
    <xf numFmtId="0" fontId="32" fillId="0" borderId="7" xfId="6" applyFont="1" applyFill="1" applyBorder="1" applyAlignment="1">
      <alignment horizontal="center" vertical="center"/>
    </xf>
    <xf numFmtId="0" fontId="32" fillId="0" borderId="6" xfId="6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1" fillId="0" borderId="2" xfId="6" applyFont="1" applyFill="1" applyBorder="1" applyAlignment="1">
      <alignment horizontal="center" vertical="center"/>
    </xf>
    <xf numFmtId="0" fontId="32" fillId="0" borderId="2" xfId="6" applyFont="1" applyFill="1" applyBorder="1" applyAlignment="1">
      <alignment horizontal="center" vertical="center"/>
    </xf>
    <xf numFmtId="0" fontId="24" fillId="5" borderId="8" xfId="0" applyFont="1" applyFill="1" applyBorder="1" applyAlignment="1" applyProtection="1">
      <alignment horizontal="center" vertical="center" wrapText="1"/>
    </xf>
  </cellXfs>
  <cellStyles count="18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Hyperlink 2" xfId="15" xr:uid="{00000000-0005-0000-0000-000008000000}"/>
    <cellStyle name="Neutral" xfId="17" builtinId="28"/>
    <cellStyle name="Normal" xfId="0" builtinId="0"/>
    <cellStyle name="Normal 2" xfId="1" xr:uid="{00000000-0005-0000-0000-00000B000000}"/>
    <cellStyle name="Normal 3" xfId="3" xr:uid="{00000000-0005-0000-0000-00000C000000}"/>
    <cellStyle name="Normal 3 2" xfId="16" xr:uid="{00000000-0005-0000-0000-00000D000000}"/>
    <cellStyle name="Normal 4" xfId="12" xr:uid="{00000000-0005-0000-0000-00000E000000}"/>
    <cellStyle name="Normal 5" xfId="14" xr:uid="{00000000-0005-0000-0000-00000F000000}"/>
    <cellStyle name="Normal_1 axali Fasebi" xfId="6" xr:uid="{00000000-0005-0000-0000-000010000000}"/>
    <cellStyle name="Normal_Sheet2" xfId="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C20" sqref="C20"/>
    </sheetView>
  </sheetViews>
  <sheetFormatPr defaultRowHeight="12"/>
  <cols>
    <col min="1" max="1" width="7.7265625" style="1" customWidth="1"/>
    <col min="2" max="2" width="8.54296875" style="1" customWidth="1"/>
    <col min="3" max="3" width="36.453125" style="1" customWidth="1"/>
    <col min="4" max="4" width="47" style="1" customWidth="1"/>
    <col min="5" max="248" width="9.1796875" style="1"/>
    <col min="249" max="249" width="7.7265625" style="1" customWidth="1"/>
    <col min="250" max="250" width="8.54296875" style="1" customWidth="1"/>
    <col min="251" max="251" width="43.7265625" style="1" customWidth="1"/>
    <col min="252" max="252" width="17.7265625" style="1" customWidth="1"/>
    <col min="253" max="253" width="16.26953125" style="1" customWidth="1"/>
    <col min="254" max="254" width="9.1796875" style="1"/>
    <col min="255" max="255" width="10" style="1" customWidth="1"/>
    <col min="256" max="504" width="9.1796875" style="1"/>
    <col min="505" max="505" width="7.7265625" style="1" customWidth="1"/>
    <col min="506" max="506" width="8.54296875" style="1" customWidth="1"/>
    <col min="507" max="507" width="43.7265625" style="1" customWidth="1"/>
    <col min="508" max="508" width="17.7265625" style="1" customWidth="1"/>
    <col min="509" max="509" width="16.26953125" style="1" customWidth="1"/>
    <col min="510" max="510" width="9.1796875" style="1"/>
    <col min="511" max="511" width="10" style="1" customWidth="1"/>
    <col min="512" max="760" width="9.1796875" style="1"/>
    <col min="761" max="761" width="7.7265625" style="1" customWidth="1"/>
    <col min="762" max="762" width="8.54296875" style="1" customWidth="1"/>
    <col min="763" max="763" width="43.7265625" style="1" customWidth="1"/>
    <col min="764" max="764" width="17.7265625" style="1" customWidth="1"/>
    <col min="765" max="765" width="16.26953125" style="1" customWidth="1"/>
    <col min="766" max="766" width="9.1796875" style="1"/>
    <col min="767" max="767" width="10" style="1" customWidth="1"/>
    <col min="768" max="1016" width="9.1796875" style="1"/>
    <col min="1017" max="1017" width="7.7265625" style="1" customWidth="1"/>
    <col min="1018" max="1018" width="8.54296875" style="1" customWidth="1"/>
    <col min="1019" max="1019" width="43.7265625" style="1" customWidth="1"/>
    <col min="1020" max="1020" width="17.7265625" style="1" customWidth="1"/>
    <col min="1021" max="1021" width="16.26953125" style="1" customWidth="1"/>
    <col min="1022" max="1022" width="9.1796875" style="1"/>
    <col min="1023" max="1023" width="10" style="1" customWidth="1"/>
    <col min="1024" max="1272" width="9.1796875" style="1"/>
    <col min="1273" max="1273" width="7.7265625" style="1" customWidth="1"/>
    <col min="1274" max="1274" width="8.54296875" style="1" customWidth="1"/>
    <col min="1275" max="1275" width="43.7265625" style="1" customWidth="1"/>
    <col min="1276" max="1276" width="17.7265625" style="1" customWidth="1"/>
    <col min="1277" max="1277" width="16.26953125" style="1" customWidth="1"/>
    <col min="1278" max="1278" width="9.1796875" style="1"/>
    <col min="1279" max="1279" width="10" style="1" customWidth="1"/>
    <col min="1280" max="1528" width="9.1796875" style="1"/>
    <col min="1529" max="1529" width="7.7265625" style="1" customWidth="1"/>
    <col min="1530" max="1530" width="8.54296875" style="1" customWidth="1"/>
    <col min="1531" max="1531" width="43.7265625" style="1" customWidth="1"/>
    <col min="1532" max="1532" width="17.7265625" style="1" customWidth="1"/>
    <col min="1533" max="1533" width="16.26953125" style="1" customWidth="1"/>
    <col min="1534" max="1534" width="9.1796875" style="1"/>
    <col min="1535" max="1535" width="10" style="1" customWidth="1"/>
    <col min="1536" max="1784" width="9.1796875" style="1"/>
    <col min="1785" max="1785" width="7.7265625" style="1" customWidth="1"/>
    <col min="1786" max="1786" width="8.54296875" style="1" customWidth="1"/>
    <col min="1787" max="1787" width="43.7265625" style="1" customWidth="1"/>
    <col min="1788" max="1788" width="17.7265625" style="1" customWidth="1"/>
    <col min="1789" max="1789" width="16.26953125" style="1" customWidth="1"/>
    <col min="1790" max="1790" width="9.1796875" style="1"/>
    <col min="1791" max="1791" width="10" style="1" customWidth="1"/>
    <col min="1792" max="2040" width="9.1796875" style="1"/>
    <col min="2041" max="2041" width="7.7265625" style="1" customWidth="1"/>
    <col min="2042" max="2042" width="8.54296875" style="1" customWidth="1"/>
    <col min="2043" max="2043" width="43.7265625" style="1" customWidth="1"/>
    <col min="2044" max="2044" width="17.7265625" style="1" customWidth="1"/>
    <col min="2045" max="2045" width="16.26953125" style="1" customWidth="1"/>
    <col min="2046" max="2046" width="9.1796875" style="1"/>
    <col min="2047" max="2047" width="10" style="1" customWidth="1"/>
    <col min="2048" max="2296" width="9.1796875" style="1"/>
    <col min="2297" max="2297" width="7.7265625" style="1" customWidth="1"/>
    <col min="2298" max="2298" width="8.54296875" style="1" customWidth="1"/>
    <col min="2299" max="2299" width="43.7265625" style="1" customWidth="1"/>
    <col min="2300" max="2300" width="17.7265625" style="1" customWidth="1"/>
    <col min="2301" max="2301" width="16.26953125" style="1" customWidth="1"/>
    <col min="2302" max="2302" width="9.1796875" style="1"/>
    <col min="2303" max="2303" width="10" style="1" customWidth="1"/>
    <col min="2304" max="2552" width="9.1796875" style="1"/>
    <col min="2553" max="2553" width="7.7265625" style="1" customWidth="1"/>
    <col min="2554" max="2554" width="8.54296875" style="1" customWidth="1"/>
    <col min="2555" max="2555" width="43.7265625" style="1" customWidth="1"/>
    <col min="2556" max="2556" width="17.7265625" style="1" customWidth="1"/>
    <col min="2557" max="2557" width="16.26953125" style="1" customWidth="1"/>
    <col min="2558" max="2558" width="9.1796875" style="1"/>
    <col min="2559" max="2559" width="10" style="1" customWidth="1"/>
    <col min="2560" max="2808" width="9.1796875" style="1"/>
    <col min="2809" max="2809" width="7.7265625" style="1" customWidth="1"/>
    <col min="2810" max="2810" width="8.54296875" style="1" customWidth="1"/>
    <col min="2811" max="2811" width="43.7265625" style="1" customWidth="1"/>
    <col min="2812" max="2812" width="17.7265625" style="1" customWidth="1"/>
    <col min="2813" max="2813" width="16.26953125" style="1" customWidth="1"/>
    <col min="2814" max="2814" width="9.1796875" style="1"/>
    <col min="2815" max="2815" width="10" style="1" customWidth="1"/>
    <col min="2816" max="3064" width="9.1796875" style="1"/>
    <col min="3065" max="3065" width="7.7265625" style="1" customWidth="1"/>
    <col min="3066" max="3066" width="8.54296875" style="1" customWidth="1"/>
    <col min="3067" max="3067" width="43.7265625" style="1" customWidth="1"/>
    <col min="3068" max="3068" width="17.7265625" style="1" customWidth="1"/>
    <col min="3069" max="3069" width="16.26953125" style="1" customWidth="1"/>
    <col min="3070" max="3070" width="9.1796875" style="1"/>
    <col min="3071" max="3071" width="10" style="1" customWidth="1"/>
    <col min="3072" max="3320" width="9.1796875" style="1"/>
    <col min="3321" max="3321" width="7.7265625" style="1" customWidth="1"/>
    <col min="3322" max="3322" width="8.54296875" style="1" customWidth="1"/>
    <col min="3323" max="3323" width="43.7265625" style="1" customWidth="1"/>
    <col min="3324" max="3324" width="17.7265625" style="1" customWidth="1"/>
    <col min="3325" max="3325" width="16.26953125" style="1" customWidth="1"/>
    <col min="3326" max="3326" width="9.1796875" style="1"/>
    <col min="3327" max="3327" width="10" style="1" customWidth="1"/>
    <col min="3328" max="3576" width="9.1796875" style="1"/>
    <col min="3577" max="3577" width="7.7265625" style="1" customWidth="1"/>
    <col min="3578" max="3578" width="8.54296875" style="1" customWidth="1"/>
    <col min="3579" max="3579" width="43.7265625" style="1" customWidth="1"/>
    <col min="3580" max="3580" width="17.7265625" style="1" customWidth="1"/>
    <col min="3581" max="3581" width="16.26953125" style="1" customWidth="1"/>
    <col min="3582" max="3582" width="9.1796875" style="1"/>
    <col min="3583" max="3583" width="10" style="1" customWidth="1"/>
    <col min="3584" max="3832" width="9.1796875" style="1"/>
    <col min="3833" max="3833" width="7.7265625" style="1" customWidth="1"/>
    <col min="3834" max="3834" width="8.54296875" style="1" customWidth="1"/>
    <col min="3835" max="3835" width="43.7265625" style="1" customWidth="1"/>
    <col min="3836" max="3836" width="17.7265625" style="1" customWidth="1"/>
    <col min="3837" max="3837" width="16.26953125" style="1" customWidth="1"/>
    <col min="3838" max="3838" width="9.1796875" style="1"/>
    <col min="3839" max="3839" width="10" style="1" customWidth="1"/>
    <col min="3840" max="4088" width="9.1796875" style="1"/>
    <col min="4089" max="4089" width="7.7265625" style="1" customWidth="1"/>
    <col min="4090" max="4090" width="8.54296875" style="1" customWidth="1"/>
    <col min="4091" max="4091" width="43.7265625" style="1" customWidth="1"/>
    <col min="4092" max="4092" width="17.7265625" style="1" customWidth="1"/>
    <col min="4093" max="4093" width="16.26953125" style="1" customWidth="1"/>
    <col min="4094" max="4094" width="9.1796875" style="1"/>
    <col min="4095" max="4095" width="10" style="1" customWidth="1"/>
    <col min="4096" max="4344" width="9.1796875" style="1"/>
    <col min="4345" max="4345" width="7.7265625" style="1" customWidth="1"/>
    <col min="4346" max="4346" width="8.54296875" style="1" customWidth="1"/>
    <col min="4347" max="4347" width="43.7265625" style="1" customWidth="1"/>
    <col min="4348" max="4348" width="17.7265625" style="1" customWidth="1"/>
    <col min="4349" max="4349" width="16.26953125" style="1" customWidth="1"/>
    <col min="4350" max="4350" width="9.1796875" style="1"/>
    <col min="4351" max="4351" width="10" style="1" customWidth="1"/>
    <col min="4352" max="4600" width="9.1796875" style="1"/>
    <col min="4601" max="4601" width="7.7265625" style="1" customWidth="1"/>
    <col min="4602" max="4602" width="8.54296875" style="1" customWidth="1"/>
    <col min="4603" max="4603" width="43.7265625" style="1" customWidth="1"/>
    <col min="4604" max="4604" width="17.7265625" style="1" customWidth="1"/>
    <col min="4605" max="4605" width="16.26953125" style="1" customWidth="1"/>
    <col min="4606" max="4606" width="9.1796875" style="1"/>
    <col min="4607" max="4607" width="10" style="1" customWidth="1"/>
    <col min="4608" max="4856" width="9.1796875" style="1"/>
    <col min="4857" max="4857" width="7.7265625" style="1" customWidth="1"/>
    <col min="4858" max="4858" width="8.54296875" style="1" customWidth="1"/>
    <col min="4859" max="4859" width="43.7265625" style="1" customWidth="1"/>
    <col min="4860" max="4860" width="17.7265625" style="1" customWidth="1"/>
    <col min="4861" max="4861" width="16.26953125" style="1" customWidth="1"/>
    <col min="4862" max="4862" width="9.1796875" style="1"/>
    <col min="4863" max="4863" width="10" style="1" customWidth="1"/>
    <col min="4864" max="5112" width="9.1796875" style="1"/>
    <col min="5113" max="5113" width="7.7265625" style="1" customWidth="1"/>
    <col min="5114" max="5114" width="8.54296875" style="1" customWidth="1"/>
    <col min="5115" max="5115" width="43.7265625" style="1" customWidth="1"/>
    <col min="5116" max="5116" width="17.7265625" style="1" customWidth="1"/>
    <col min="5117" max="5117" width="16.26953125" style="1" customWidth="1"/>
    <col min="5118" max="5118" width="9.1796875" style="1"/>
    <col min="5119" max="5119" width="10" style="1" customWidth="1"/>
    <col min="5120" max="5368" width="9.1796875" style="1"/>
    <col min="5369" max="5369" width="7.7265625" style="1" customWidth="1"/>
    <col min="5370" max="5370" width="8.54296875" style="1" customWidth="1"/>
    <col min="5371" max="5371" width="43.7265625" style="1" customWidth="1"/>
    <col min="5372" max="5372" width="17.7265625" style="1" customWidth="1"/>
    <col min="5373" max="5373" width="16.26953125" style="1" customWidth="1"/>
    <col min="5374" max="5374" width="9.1796875" style="1"/>
    <col min="5375" max="5375" width="10" style="1" customWidth="1"/>
    <col min="5376" max="5624" width="9.1796875" style="1"/>
    <col min="5625" max="5625" width="7.7265625" style="1" customWidth="1"/>
    <col min="5626" max="5626" width="8.54296875" style="1" customWidth="1"/>
    <col min="5627" max="5627" width="43.7265625" style="1" customWidth="1"/>
    <col min="5628" max="5628" width="17.7265625" style="1" customWidth="1"/>
    <col min="5629" max="5629" width="16.26953125" style="1" customWidth="1"/>
    <col min="5630" max="5630" width="9.1796875" style="1"/>
    <col min="5631" max="5631" width="10" style="1" customWidth="1"/>
    <col min="5632" max="5880" width="9.1796875" style="1"/>
    <col min="5881" max="5881" width="7.7265625" style="1" customWidth="1"/>
    <col min="5882" max="5882" width="8.54296875" style="1" customWidth="1"/>
    <col min="5883" max="5883" width="43.7265625" style="1" customWidth="1"/>
    <col min="5884" max="5884" width="17.7265625" style="1" customWidth="1"/>
    <col min="5885" max="5885" width="16.26953125" style="1" customWidth="1"/>
    <col min="5886" max="5886" width="9.1796875" style="1"/>
    <col min="5887" max="5887" width="10" style="1" customWidth="1"/>
    <col min="5888" max="6136" width="9.1796875" style="1"/>
    <col min="6137" max="6137" width="7.7265625" style="1" customWidth="1"/>
    <col min="6138" max="6138" width="8.54296875" style="1" customWidth="1"/>
    <col min="6139" max="6139" width="43.7265625" style="1" customWidth="1"/>
    <col min="6140" max="6140" width="17.7265625" style="1" customWidth="1"/>
    <col min="6141" max="6141" width="16.26953125" style="1" customWidth="1"/>
    <col min="6142" max="6142" width="9.1796875" style="1"/>
    <col min="6143" max="6143" width="10" style="1" customWidth="1"/>
    <col min="6144" max="6392" width="9.1796875" style="1"/>
    <col min="6393" max="6393" width="7.7265625" style="1" customWidth="1"/>
    <col min="6394" max="6394" width="8.54296875" style="1" customWidth="1"/>
    <col min="6395" max="6395" width="43.7265625" style="1" customWidth="1"/>
    <col min="6396" max="6396" width="17.7265625" style="1" customWidth="1"/>
    <col min="6397" max="6397" width="16.26953125" style="1" customWidth="1"/>
    <col min="6398" max="6398" width="9.1796875" style="1"/>
    <col min="6399" max="6399" width="10" style="1" customWidth="1"/>
    <col min="6400" max="6648" width="9.1796875" style="1"/>
    <col min="6649" max="6649" width="7.7265625" style="1" customWidth="1"/>
    <col min="6650" max="6650" width="8.54296875" style="1" customWidth="1"/>
    <col min="6651" max="6651" width="43.7265625" style="1" customWidth="1"/>
    <col min="6652" max="6652" width="17.7265625" style="1" customWidth="1"/>
    <col min="6653" max="6653" width="16.26953125" style="1" customWidth="1"/>
    <col min="6654" max="6654" width="9.1796875" style="1"/>
    <col min="6655" max="6655" width="10" style="1" customWidth="1"/>
    <col min="6656" max="6904" width="9.1796875" style="1"/>
    <col min="6905" max="6905" width="7.7265625" style="1" customWidth="1"/>
    <col min="6906" max="6906" width="8.54296875" style="1" customWidth="1"/>
    <col min="6907" max="6907" width="43.7265625" style="1" customWidth="1"/>
    <col min="6908" max="6908" width="17.7265625" style="1" customWidth="1"/>
    <col min="6909" max="6909" width="16.26953125" style="1" customWidth="1"/>
    <col min="6910" max="6910" width="9.1796875" style="1"/>
    <col min="6911" max="6911" width="10" style="1" customWidth="1"/>
    <col min="6912" max="7160" width="9.1796875" style="1"/>
    <col min="7161" max="7161" width="7.7265625" style="1" customWidth="1"/>
    <col min="7162" max="7162" width="8.54296875" style="1" customWidth="1"/>
    <col min="7163" max="7163" width="43.7265625" style="1" customWidth="1"/>
    <col min="7164" max="7164" width="17.7265625" style="1" customWidth="1"/>
    <col min="7165" max="7165" width="16.26953125" style="1" customWidth="1"/>
    <col min="7166" max="7166" width="9.1796875" style="1"/>
    <col min="7167" max="7167" width="10" style="1" customWidth="1"/>
    <col min="7168" max="7416" width="9.1796875" style="1"/>
    <col min="7417" max="7417" width="7.7265625" style="1" customWidth="1"/>
    <col min="7418" max="7418" width="8.54296875" style="1" customWidth="1"/>
    <col min="7419" max="7419" width="43.7265625" style="1" customWidth="1"/>
    <col min="7420" max="7420" width="17.7265625" style="1" customWidth="1"/>
    <col min="7421" max="7421" width="16.26953125" style="1" customWidth="1"/>
    <col min="7422" max="7422" width="9.1796875" style="1"/>
    <col min="7423" max="7423" width="10" style="1" customWidth="1"/>
    <col min="7424" max="7672" width="9.1796875" style="1"/>
    <col min="7673" max="7673" width="7.7265625" style="1" customWidth="1"/>
    <col min="7674" max="7674" width="8.54296875" style="1" customWidth="1"/>
    <col min="7675" max="7675" width="43.7265625" style="1" customWidth="1"/>
    <col min="7676" max="7676" width="17.7265625" style="1" customWidth="1"/>
    <col min="7677" max="7677" width="16.26953125" style="1" customWidth="1"/>
    <col min="7678" max="7678" width="9.1796875" style="1"/>
    <col min="7679" max="7679" width="10" style="1" customWidth="1"/>
    <col min="7680" max="7928" width="9.1796875" style="1"/>
    <col min="7929" max="7929" width="7.7265625" style="1" customWidth="1"/>
    <col min="7930" max="7930" width="8.54296875" style="1" customWidth="1"/>
    <col min="7931" max="7931" width="43.7265625" style="1" customWidth="1"/>
    <col min="7932" max="7932" width="17.7265625" style="1" customWidth="1"/>
    <col min="7933" max="7933" width="16.26953125" style="1" customWidth="1"/>
    <col min="7934" max="7934" width="9.1796875" style="1"/>
    <col min="7935" max="7935" width="10" style="1" customWidth="1"/>
    <col min="7936" max="8184" width="9.1796875" style="1"/>
    <col min="8185" max="8185" width="7.7265625" style="1" customWidth="1"/>
    <col min="8186" max="8186" width="8.54296875" style="1" customWidth="1"/>
    <col min="8187" max="8187" width="43.7265625" style="1" customWidth="1"/>
    <col min="8188" max="8188" width="17.7265625" style="1" customWidth="1"/>
    <col min="8189" max="8189" width="16.26953125" style="1" customWidth="1"/>
    <col min="8190" max="8190" width="9.1796875" style="1"/>
    <col min="8191" max="8191" width="10" style="1" customWidth="1"/>
    <col min="8192" max="8440" width="9.1796875" style="1"/>
    <col min="8441" max="8441" width="7.7265625" style="1" customWidth="1"/>
    <col min="8442" max="8442" width="8.54296875" style="1" customWidth="1"/>
    <col min="8443" max="8443" width="43.7265625" style="1" customWidth="1"/>
    <col min="8444" max="8444" width="17.7265625" style="1" customWidth="1"/>
    <col min="8445" max="8445" width="16.26953125" style="1" customWidth="1"/>
    <col min="8446" max="8446" width="9.1796875" style="1"/>
    <col min="8447" max="8447" width="10" style="1" customWidth="1"/>
    <col min="8448" max="8696" width="9.1796875" style="1"/>
    <col min="8697" max="8697" width="7.7265625" style="1" customWidth="1"/>
    <col min="8698" max="8698" width="8.54296875" style="1" customWidth="1"/>
    <col min="8699" max="8699" width="43.7265625" style="1" customWidth="1"/>
    <col min="8700" max="8700" width="17.7265625" style="1" customWidth="1"/>
    <col min="8701" max="8701" width="16.26953125" style="1" customWidth="1"/>
    <col min="8702" max="8702" width="9.1796875" style="1"/>
    <col min="8703" max="8703" width="10" style="1" customWidth="1"/>
    <col min="8704" max="8952" width="9.1796875" style="1"/>
    <col min="8953" max="8953" width="7.7265625" style="1" customWidth="1"/>
    <col min="8954" max="8954" width="8.54296875" style="1" customWidth="1"/>
    <col min="8955" max="8955" width="43.7265625" style="1" customWidth="1"/>
    <col min="8956" max="8956" width="17.7265625" style="1" customWidth="1"/>
    <col min="8957" max="8957" width="16.26953125" style="1" customWidth="1"/>
    <col min="8958" max="8958" width="9.1796875" style="1"/>
    <col min="8959" max="8959" width="10" style="1" customWidth="1"/>
    <col min="8960" max="9208" width="9.1796875" style="1"/>
    <col min="9209" max="9209" width="7.7265625" style="1" customWidth="1"/>
    <col min="9210" max="9210" width="8.54296875" style="1" customWidth="1"/>
    <col min="9211" max="9211" width="43.7265625" style="1" customWidth="1"/>
    <col min="9212" max="9212" width="17.7265625" style="1" customWidth="1"/>
    <col min="9213" max="9213" width="16.26953125" style="1" customWidth="1"/>
    <col min="9214" max="9214" width="9.1796875" style="1"/>
    <col min="9215" max="9215" width="10" style="1" customWidth="1"/>
    <col min="9216" max="9464" width="9.1796875" style="1"/>
    <col min="9465" max="9465" width="7.7265625" style="1" customWidth="1"/>
    <col min="9466" max="9466" width="8.54296875" style="1" customWidth="1"/>
    <col min="9467" max="9467" width="43.7265625" style="1" customWidth="1"/>
    <col min="9468" max="9468" width="17.7265625" style="1" customWidth="1"/>
    <col min="9469" max="9469" width="16.26953125" style="1" customWidth="1"/>
    <col min="9470" max="9470" width="9.1796875" style="1"/>
    <col min="9471" max="9471" width="10" style="1" customWidth="1"/>
    <col min="9472" max="9720" width="9.1796875" style="1"/>
    <col min="9721" max="9721" width="7.7265625" style="1" customWidth="1"/>
    <col min="9722" max="9722" width="8.54296875" style="1" customWidth="1"/>
    <col min="9723" max="9723" width="43.7265625" style="1" customWidth="1"/>
    <col min="9724" max="9724" width="17.7265625" style="1" customWidth="1"/>
    <col min="9725" max="9725" width="16.26953125" style="1" customWidth="1"/>
    <col min="9726" max="9726" width="9.1796875" style="1"/>
    <col min="9727" max="9727" width="10" style="1" customWidth="1"/>
    <col min="9728" max="9976" width="9.1796875" style="1"/>
    <col min="9977" max="9977" width="7.7265625" style="1" customWidth="1"/>
    <col min="9978" max="9978" width="8.54296875" style="1" customWidth="1"/>
    <col min="9979" max="9979" width="43.7265625" style="1" customWidth="1"/>
    <col min="9980" max="9980" width="17.7265625" style="1" customWidth="1"/>
    <col min="9981" max="9981" width="16.26953125" style="1" customWidth="1"/>
    <col min="9982" max="9982" width="9.1796875" style="1"/>
    <col min="9983" max="9983" width="10" style="1" customWidth="1"/>
    <col min="9984" max="10232" width="9.1796875" style="1"/>
    <col min="10233" max="10233" width="7.7265625" style="1" customWidth="1"/>
    <col min="10234" max="10234" width="8.54296875" style="1" customWidth="1"/>
    <col min="10235" max="10235" width="43.7265625" style="1" customWidth="1"/>
    <col min="10236" max="10236" width="17.7265625" style="1" customWidth="1"/>
    <col min="10237" max="10237" width="16.26953125" style="1" customWidth="1"/>
    <col min="10238" max="10238" width="9.1796875" style="1"/>
    <col min="10239" max="10239" width="10" style="1" customWidth="1"/>
    <col min="10240" max="10488" width="9.1796875" style="1"/>
    <col min="10489" max="10489" width="7.7265625" style="1" customWidth="1"/>
    <col min="10490" max="10490" width="8.54296875" style="1" customWidth="1"/>
    <col min="10491" max="10491" width="43.7265625" style="1" customWidth="1"/>
    <col min="10492" max="10492" width="17.7265625" style="1" customWidth="1"/>
    <col min="10493" max="10493" width="16.26953125" style="1" customWidth="1"/>
    <col min="10494" max="10494" width="9.1796875" style="1"/>
    <col min="10495" max="10495" width="10" style="1" customWidth="1"/>
    <col min="10496" max="10744" width="9.1796875" style="1"/>
    <col min="10745" max="10745" width="7.7265625" style="1" customWidth="1"/>
    <col min="10746" max="10746" width="8.54296875" style="1" customWidth="1"/>
    <col min="10747" max="10747" width="43.7265625" style="1" customWidth="1"/>
    <col min="10748" max="10748" width="17.7265625" style="1" customWidth="1"/>
    <col min="10749" max="10749" width="16.26953125" style="1" customWidth="1"/>
    <col min="10750" max="10750" width="9.1796875" style="1"/>
    <col min="10751" max="10751" width="10" style="1" customWidth="1"/>
    <col min="10752" max="11000" width="9.1796875" style="1"/>
    <col min="11001" max="11001" width="7.7265625" style="1" customWidth="1"/>
    <col min="11002" max="11002" width="8.54296875" style="1" customWidth="1"/>
    <col min="11003" max="11003" width="43.7265625" style="1" customWidth="1"/>
    <col min="11004" max="11004" width="17.7265625" style="1" customWidth="1"/>
    <col min="11005" max="11005" width="16.26953125" style="1" customWidth="1"/>
    <col min="11006" max="11006" width="9.1796875" style="1"/>
    <col min="11007" max="11007" width="10" style="1" customWidth="1"/>
    <col min="11008" max="11256" width="9.1796875" style="1"/>
    <col min="11257" max="11257" width="7.7265625" style="1" customWidth="1"/>
    <col min="11258" max="11258" width="8.54296875" style="1" customWidth="1"/>
    <col min="11259" max="11259" width="43.7265625" style="1" customWidth="1"/>
    <col min="11260" max="11260" width="17.7265625" style="1" customWidth="1"/>
    <col min="11261" max="11261" width="16.26953125" style="1" customWidth="1"/>
    <col min="11262" max="11262" width="9.1796875" style="1"/>
    <col min="11263" max="11263" width="10" style="1" customWidth="1"/>
    <col min="11264" max="11512" width="9.1796875" style="1"/>
    <col min="11513" max="11513" width="7.7265625" style="1" customWidth="1"/>
    <col min="11514" max="11514" width="8.54296875" style="1" customWidth="1"/>
    <col min="11515" max="11515" width="43.7265625" style="1" customWidth="1"/>
    <col min="11516" max="11516" width="17.7265625" style="1" customWidth="1"/>
    <col min="11517" max="11517" width="16.26953125" style="1" customWidth="1"/>
    <col min="11518" max="11518" width="9.1796875" style="1"/>
    <col min="11519" max="11519" width="10" style="1" customWidth="1"/>
    <col min="11520" max="11768" width="9.1796875" style="1"/>
    <col min="11769" max="11769" width="7.7265625" style="1" customWidth="1"/>
    <col min="11770" max="11770" width="8.54296875" style="1" customWidth="1"/>
    <col min="11771" max="11771" width="43.7265625" style="1" customWidth="1"/>
    <col min="11772" max="11772" width="17.7265625" style="1" customWidth="1"/>
    <col min="11773" max="11773" width="16.26953125" style="1" customWidth="1"/>
    <col min="11774" max="11774" width="9.1796875" style="1"/>
    <col min="11775" max="11775" width="10" style="1" customWidth="1"/>
    <col min="11776" max="12024" width="9.1796875" style="1"/>
    <col min="12025" max="12025" width="7.7265625" style="1" customWidth="1"/>
    <col min="12026" max="12026" width="8.54296875" style="1" customWidth="1"/>
    <col min="12027" max="12027" width="43.7265625" style="1" customWidth="1"/>
    <col min="12028" max="12028" width="17.7265625" style="1" customWidth="1"/>
    <col min="12029" max="12029" width="16.26953125" style="1" customWidth="1"/>
    <col min="12030" max="12030" width="9.1796875" style="1"/>
    <col min="12031" max="12031" width="10" style="1" customWidth="1"/>
    <col min="12032" max="12280" width="9.1796875" style="1"/>
    <col min="12281" max="12281" width="7.7265625" style="1" customWidth="1"/>
    <col min="12282" max="12282" width="8.54296875" style="1" customWidth="1"/>
    <col min="12283" max="12283" width="43.7265625" style="1" customWidth="1"/>
    <col min="12284" max="12284" width="17.7265625" style="1" customWidth="1"/>
    <col min="12285" max="12285" width="16.26953125" style="1" customWidth="1"/>
    <col min="12286" max="12286" width="9.1796875" style="1"/>
    <col min="12287" max="12287" width="10" style="1" customWidth="1"/>
    <col min="12288" max="12536" width="9.1796875" style="1"/>
    <col min="12537" max="12537" width="7.7265625" style="1" customWidth="1"/>
    <col min="12538" max="12538" width="8.54296875" style="1" customWidth="1"/>
    <col min="12539" max="12539" width="43.7265625" style="1" customWidth="1"/>
    <col min="12540" max="12540" width="17.7265625" style="1" customWidth="1"/>
    <col min="12541" max="12541" width="16.26953125" style="1" customWidth="1"/>
    <col min="12542" max="12542" width="9.1796875" style="1"/>
    <col min="12543" max="12543" width="10" style="1" customWidth="1"/>
    <col min="12544" max="12792" width="9.1796875" style="1"/>
    <col min="12793" max="12793" width="7.7265625" style="1" customWidth="1"/>
    <col min="12794" max="12794" width="8.54296875" style="1" customWidth="1"/>
    <col min="12795" max="12795" width="43.7265625" style="1" customWidth="1"/>
    <col min="12796" max="12796" width="17.7265625" style="1" customWidth="1"/>
    <col min="12797" max="12797" width="16.26953125" style="1" customWidth="1"/>
    <col min="12798" max="12798" width="9.1796875" style="1"/>
    <col min="12799" max="12799" width="10" style="1" customWidth="1"/>
    <col min="12800" max="13048" width="9.1796875" style="1"/>
    <col min="13049" max="13049" width="7.7265625" style="1" customWidth="1"/>
    <col min="13050" max="13050" width="8.54296875" style="1" customWidth="1"/>
    <col min="13051" max="13051" width="43.7265625" style="1" customWidth="1"/>
    <col min="13052" max="13052" width="17.7265625" style="1" customWidth="1"/>
    <col min="13053" max="13053" width="16.26953125" style="1" customWidth="1"/>
    <col min="13054" max="13054" width="9.1796875" style="1"/>
    <col min="13055" max="13055" width="10" style="1" customWidth="1"/>
    <col min="13056" max="13304" width="9.1796875" style="1"/>
    <col min="13305" max="13305" width="7.7265625" style="1" customWidth="1"/>
    <col min="13306" max="13306" width="8.54296875" style="1" customWidth="1"/>
    <col min="13307" max="13307" width="43.7265625" style="1" customWidth="1"/>
    <col min="13308" max="13308" width="17.7265625" style="1" customWidth="1"/>
    <col min="13309" max="13309" width="16.26953125" style="1" customWidth="1"/>
    <col min="13310" max="13310" width="9.1796875" style="1"/>
    <col min="13311" max="13311" width="10" style="1" customWidth="1"/>
    <col min="13312" max="13560" width="9.1796875" style="1"/>
    <col min="13561" max="13561" width="7.7265625" style="1" customWidth="1"/>
    <col min="13562" max="13562" width="8.54296875" style="1" customWidth="1"/>
    <col min="13563" max="13563" width="43.7265625" style="1" customWidth="1"/>
    <col min="13564" max="13564" width="17.7265625" style="1" customWidth="1"/>
    <col min="13565" max="13565" width="16.26953125" style="1" customWidth="1"/>
    <col min="13566" max="13566" width="9.1796875" style="1"/>
    <col min="13567" max="13567" width="10" style="1" customWidth="1"/>
    <col min="13568" max="13816" width="9.1796875" style="1"/>
    <col min="13817" max="13817" width="7.7265625" style="1" customWidth="1"/>
    <col min="13818" max="13818" width="8.54296875" style="1" customWidth="1"/>
    <col min="13819" max="13819" width="43.7265625" style="1" customWidth="1"/>
    <col min="13820" max="13820" width="17.7265625" style="1" customWidth="1"/>
    <col min="13821" max="13821" width="16.26953125" style="1" customWidth="1"/>
    <col min="13822" max="13822" width="9.1796875" style="1"/>
    <col min="13823" max="13823" width="10" style="1" customWidth="1"/>
    <col min="13824" max="14072" width="9.1796875" style="1"/>
    <col min="14073" max="14073" width="7.7265625" style="1" customWidth="1"/>
    <col min="14074" max="14074" width="8.54296875" style="1" customWidth="1"/>
    <col min="14075" max="14075" width="43.7265625" style="1" customWidth="1"/>
    <col min="14076" max="14076" width="17.7265625" style="1" customWidth="1"/>
    <col min="14077" max="14077" width="16.26953125" style="1" customWidth="1"/>
    <col min="14078" max="14078" width="9.1796875" style="1"/>
    <col min="14079" max="14079" width="10" style="1" customWidth="1"/>
    <col min="14080" max="14328" width="9.1796875" style="1"/>
    <col min="14329" max="14329" width="7.7265625" style="1" customWidth="1"/>
    <col min="14330" max="14330" width="8.54296875" style="1" customWidth="1"/>
    <col min="14331" max="14331" width="43.7265625" style="1" customWidth="1"/>
    <col min="14332" max="14332" width="17.7265625" style="1" customWidth="1"/>
    <col min="14333" max="14333" width="16.26953125" style="1" customWidth="1"/>
    <col min="14334" max="14334" width="9.1796875" style="1"/>
    <col min="14335" max="14335" width="10" style="1" customWidth="1"/>
    <col min="14336" max="14584" width="9.1796875" style="1"/>
    <col min="14585" max="14585" width="7.7265625" style="1" customWidth="1"/>
    <col min="14586" max="14586" width="8.54296875" style="1" customWidth="1"/>
    <col min="14587" max="14587" width="43.7265625" style="1" customWidth="1"/>
    <col min="14588" max="14588" width="17.7265625" style="1" customWidth="1"/>
    <col min="14589" max="14589" width="16.26953125" style="1" customWidth="1"/>
    <col min="14590" max="14590" width="9.1796875" style="1"/>
    <col min="14591" max="14591" width="10" style="1" customWidth="1"/>
    <col min="14592" max="14840" width="9.1796875" style="1"/>
    <col min="14841" max="14841" width="7.7265625" style="1" customWidth="1"/>
    <col min="14842" max="14842" width="8.54296875" style="1" customWidth="1"/>
    <col min="14843" max="14843" width="43.7265625" style="1" customWidth="1"/>
    <col min="14844" max="14844" width="17.7265625" style="1" customWidth="1"/>
    <col min="14845" max="14845" width="16.26953125" style="1" customWidth="1"/>
    <col min="14846" max="14846" width="9.1796875" style="1"/>
    <col min="14847" max="14847" width="10" style="1" customWidth="1"/>
    <col min="14848" max="15096" width="9.1796875" style="1"/>
    <col min="15097" max="15097" width="7.7265625" style="1" customWidth="1"/>
    <col min="15098" max="15098" width="8.54296875" style="1" customWidth="1"/>
    <col min="15099" max="15099" width="43.7265625" style="1" customWidth="1"/>
    <col min="15100" max="15100" width="17.7265625" style="1" customWidth="1"/>
    <col min="15101" max="15101" width="16.26953125" style="1" customWidth="1"/>
    <col min="15102" max="15102" width="9.1796875" style="1"/>
    <col min="15103" max="15103" width="10" style="1" customWidth="1"/>
    <col min="15104" max="15352" width="9.1796875" style="1"/>
    <col min="15353" max="15353" width="7.7265625" style="1" customWidth="1"/>
    <col min="15354" max="15354" width="8.54296875" style="1" customWidth="1"/>
    <col min="15355" max="15355" width="43.7265625" style="1" customWidth="1"/>
    <col min="15356" max="15356" width="17.7265625" style="1" customWidth="1"/>
    <col min="15357" max="15357" width="16.26953125" style="1" customWidth="1"/>
    <col min="15358" max="15358" width="9.1796875" style="1"/>
    <col min="15359" max="15359" width="10" style="1" customWidth="1"/>
    <col min="15360" max="15608" width="9.1796875" style="1"/>
    <col min="15609" max="15609" width="7.7265625" style="1" customWidth="1"/>
    <col min="15610" max="15610" width="8.54296875" style="1" customWidth="1"/>
    <col min="15611" max="15611" width="43.7265625" style="1" customWidth="1"/>
    <col min="15612" max="15612" width="17.7265625" style="1" customWidth="1"/>
    <col min="15613" max="15613" width="16.26953125" style="1" customWidth="1"/>
    <col min="15614" max="15614" width="9.1796875" style="1"/>
    <col min="15615" max="15615" width="10" style="1" customWidth="1"/>
    <col min="15616" max="15864" width="9.1796875" style="1"/>
    <col min="15865" max="15865" width="7.7265625" style="1" customWidth="1"/>
    <col min="15866" max="15866" width="8.54296875" style="1" customWidth="1"/>
    <col min="15867" max="15867" width="43.7265625" style="1" customWidth="1"/>
    <col min="15868" max="15868" width="17.7265625" style="1" customWidth="1"/>
    <col min="15869" max="15869" width="16.26953125" style="1" customWidth="1"/>
    <col min="15870" max="15870" width="9.1796875" style="1"/>
    <col min="15871" max="15871" width="10" style="1" customWidth="1"/>
    <col min="15872" max="16120" width="9.1796875" style="1"/>
    <col min="16121" max="16121" width="7.7265625" style="1" customWidth="1"/>
    <col min="16122" max="16122" width="8.54296875" style="1" customWidth="1"/>
    <col min="16123" max="16123" width="43.7265625" style="1" customWidth="1"/>
    <col min="16124" max="16124" width="17.7265625" style="1" customWidth="1"/>
    <col min="16125" max="16125" width="16.26953125" style="1" customWidth="1"/>
    <col min="16126" max="16126" width="9.1796875" style="1"/>
    <col min="16127" max="16127" width="10" style="1" customWidth="1"/>
    <col min="16128" max="16384" width="9.1796875" style="1"/>
  </cols>
  <sheetData>
    <row r="1" spans="1:11">
      <c r="B1" s="213" t="s">
        <v>45</v>
      </c>
      <c r="C1" s="213"/>
      <c r="D1" s="213"/>
    </row>
    <row r="2" spans="1:11">
      <c r="C2" s="218"/>
      <c r="D2" s="218"/>
    </row>
    <row r="3" spans="1:11" ht="18.75" customHeight="1">
      <c r="A3" s="2"/>
      <c r="B3" s="219" t="s">
        <v>132</v>
      </c>
      <c r="C3" s="220"/>
      <c r="D3" s="220"/>
      <c r="E3" s="220"/>
      <c r="F3" s="220"/>
      <c r="G3" s="220"/>
      <c r="H3" s="220"/>
      <c r="I3" s="220"/>
      <c r="J3" s="220"/>
      <c r="K3" s="220"/>
    </row>
    <row r="4" spans="1:11">
      <c r="B4" s="216"/>
      <c r="C4" s="216"/>
      <c r="D4" s="216"/>
    </row>
    <row r="5" spans="1:11">
      <c r="C5" s="214" t="s">
        <v>29</v>
      </c>
      <c r="D5" s="215"/>
    </row>
    <row r="6" spans="1:11">
      <c r="C6" s="217"/>
      <c r="D6" s="217"/>
    </row>
    <row r="7" spans="1:11">
      <c r="B7" s="3" t="s">
        <v>5</v>
      </c>
      <c r="C7" s="211" t="s">
        <v>54</v>
      </c>
      <c r="D7" s="4" t="s">
        <v>55</v>
      </c>
    </row>
    <row r="8" spans="1:11">
      <c r="B8" s="5"/>
      <c r="C8" s="212"/>
      <c r="D8" s="6" t="s">
        <v>56</v>
      </c>
    </row>
    <row r="9" spans="1:11">
      <c r="B9" s="7">
        <v>1</v>
      </c>
      <c r="C9" s="8" t="s">
        <v>27</v>
      </c>
      <c r="D9" s="9">
        <f>სამშენებლო!K92</f>
        <v>0</v>
      </c>
    </row>
    <row r="10" spans="1:11">
      <c r="B10" s="7">
        <v>2</v>
      </c>
      <c r="C10" s="8" t="s">
        <v>229</v>
      </c>
      <c r="D10" s="9">
        <f>'გათბობა გაგრილება'!K42</f>
        <v>0</v>
      </c>
    </row>
    <row r="11" spans="1:11">
      <c r="B11" s="7">
        <v>3</v>
      </c>
      <c r="C11" s="8" t="s">
        <v>203</v>
      </c>
      <c r="D11" s="9">
        <f>ვენტილაცია!K23</f>
        <v>0</v>
      </c>
    </row>
    <row r="12" spans="1:11">
      <c r="B12" s="7">
        <v>4</v>
      </c>
      <c r="C12" s="8" t="s">
        <v>210</v>
      </c>
      <c r="D12" s="9">
        <f>სანტექნიკა!K27</f>
        <v>0</v>
      </c>
    </row>
    <row r="13" spans="1:11">
      <c r="B13" s="7">
        <v>5</v>
      </c>
      <c r="C13" s="8" t="s">
        <v>230</v>
      </c>
      <c r="D13" s="9">
        <f>'ცივი და ცხელი წყალი'!K28</f>
        <v>0</v>
      </c>
    </row>
    <row r="14" spans="1:11">
      <c r="B14" s="7">
        <v>6</v>
      </c>
      <c r="C14" s="128" t="s">
        <v>53</v>
      </c>
      <c r="D14" s="9">
        <f>'ელ. სამუშაოები სუსტი დენები '!K73</f>
        <v>0</v>
      </c>
    </row>
    <row r="15" spans="1:11">
      <c r="B15" s="10"/>
      <c r="C15" s="11" t="s">
        <v>28</v>
      </c>
      <c r="D15" s="12">
        <f>SUM(D9:D14)</f>
        <v>0</v>
      </c>
    </row>
    <row r="16" spans="1:11">
      <c r="B16" s="13"/>
      <c r="C16" s="13"/>
      <c r="D16" s="14"/>
      <c r="E16" s="15"/>
    </row>
    <row r="17" spans="1:12">
      <c r="B17" s="14"/>
      <c r="C17" s="13"/>
      <c r="D17" s="13"/>
    </row>
    <row r="18" spans="1:12" s="21" customFormat="1" ht="14.5">
      <c r="A18" s="16"/>
      <c r="B18" s="17"/>
      <c r="C18" s="18"/>
      <c r="D18" s="19"/>
      <c r="E18" s="18"/>
      <c r="F18" s="16"/>
      <c r="G18" s="16"/>
      <c r="H18" s="16"/>
      <c r="I18" s="16"/>
      <c r="J18" s="16"/>
      <c r="K18" s="16"/>
      <c r="L18" s="20"/>
    </row>
    <row r="19" spans="1:12" s="21" customFormat="1" ht="14.5">
      <c r="B19" s="22"/>
      <c r="D19" s="23"/>
      <c r="L19" s="20"/>
    </row>
    <row r="20" spans="1:12" s="21" customFormat="1" ht="14.5">
      <c r="B20" s="22"/>
      <c r="D20" s="23"/>
      <c r="L20" s="20"/>
    </row>
    <row r="21" spans="1:12">
      <c r="C21" s="15"/>
      <c r="D21" s="15"/>
      <c r="E21" s="15"/>
      <c r="F21" s="15"/>
      <c r="G21" s="15"/>
    </row>
    <row r="22" spans="1:12" s="14" customFormat="1">
      <c r="C22" s="13"/>
      <c r="D22" s="13"/>
      <c r="E22" s="13"/>
      <c r="F22" s="13"/>
      <c r="G22" s="13"/>
    </row>
    <row r="23" spans="1:12">
      <c r="C23" s="15"/>
      <c r="D23" s="15"/>
      <c r="E23" s="15"/>
      <c r="F23" s="15"/>
      <c r="G23" s="15"/>
    </row>
    <row r="24" spans="1:12">
      <c r="C24" s="15"/>
      <c r="D24" s="15"/>
      <c r="E24" s="15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7"/>
  <sheetViews>
    <sheetView topLeftCell="A79" zoomScaleNormal="100" workbookViewId="0">
      <selection activeCell="B99" sqref="B99"/>
    </sheetView>
  </sheetViews>
  <sheetFormatPr defaultRowHeight="14.5"/>
  <cols>
    <col min="1" max="1" width="3.453125" style="2" customWidth="1"/>
    <col min="2" max="2" width="62.7265625" style="74" customWidth="1"/>
    <col min="3" max="3" width="11.26953125" style="2" bestFit="1" customWidth="1"/>
    <col min="4" max="4" width="7.81640625" style="75" bestFit="1" customWidth="1"/>
    <col min="5" max="5" width="9.453125" style="2" bestFit="1" customWidth="1"/>
    <col min="6" max="6" width="5.26953125" style="2" bestFit="1" customWidth="1"/>
    <col min="7" max="7" width="9.453125" style="2" bestFit="1" customWidth="1"/>
    <col min="8" max="8" width="5.26953125" style="2" bestFit="1" customWidth="1"/>
    <col min="9" max="9" width="9.453125" style="2" bestFit="1" customWidth="1"/>
    <col min="10" max="10" width="6.1796875" style="2" bestFit="1" customWidth="1"/>
    <col min="11" max="11" width="9.453125" style="2" bestFit="1" customWidth="1"/>
    <col min="12" max="12" width="25.81640625" style="49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3" ht="12">
      <c r="A1" s="221" t="s">
        <v>57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4"/>
    </row>
    <row r="2" spans="1:13" s="1" customFormat="1" ht="12.75" customHeight="1">
      <c r="A2" s="2"/>
      <c r="B2" s="219" t="s">
        <v>145</v>
      </c>
      <c r="C2" s="220"/>
      <c r="D2" s="220"/>
      <c r="E2" s="220"/>
      <c r="F2" s="220"/>
      <c r="G2" s="220"/>
      <c r="H2" s="220"/>
      <c r="I2" s="220"/>
      <c r="J2" s="220"/>
      <c r="K2" s="220"/>
      <c r="L2" s="24"/>
    </row>
    <row r="3" spans="1:13" ht="12">
      <c r="A3" s="1"/>
      <c r="B3" s="227"/>
      <c r="C3" s="227"/>
      <c r="D3" s="227"/>
      <c r="E3" s="227"/>
      <c r="F3" s="227"/>
      <c r="G3" s="1"/>
      <c r="H3" s="1"/>
      <c r="I3" s="25"/>
      <c r="L3" s="24"/>
    </row>
    <row r="4" spans="1:13" ht="12">
      <c r="A4" s="26" t="s">
        <v>50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3" ht="12">
      <c r="A5" s="27"/>
      <c r="B5" s="28"/>
      <c r="C5" s="27"/>
      <c r="D5" s="29"/>
      <c r="E5" s="228" t="s">
        <v>49</v>
      </c>
      <c r="F5" s="228"/>
      <c r="G5" s="228"/>
      <c r="H5" s="228"/>
      <c r="I5" s="30">
        <f>K92</f>
        <v>0</v>
      </c>
      <c r="J5" s="31" t="s">
        <v>59</v>
      </c>
      <c r="K5" s="27"/>
      <c r="L5" s="24"/>
    </row>
    <row r="6" spans="1:13" ht="12">
      <c r="A6" s="32"/>
      <c r="B6" s="33" t="s">
        <v>38</v>
      </c>
      <c r="C6" s="34"/>
      <c r="D6" s="35"/>
      <c r="E6" s="222" t="s">
        <v>39</v>
      </c>
      <c r="F6" s="223"/>
      <c r="G6" s="223"/>
      <c r="H6" s="223"/>
      <c r="I6" s="223"/>
      <c r="J6" s="224"/>
      <c r="K6" s="36" t="s">
        <v>28</v>
      </c>
      <c r="L6" s="24"/>
    </row>
    <row r="7" spans="1:13" ht="29">
      <c r="A7" s="37" t="s">
        <v>0</v>
      </c>
      <c r="B7" s="144" t="s">
        <v>40</v>
      </c>
      <c r="C7" s="38" t="s">
        <v>41</v>
      </c>
      <c r="D7" s="38" t="s">
        <v>42</v>
      </c>
      <c r="E7" s="225" t="s">
        <v>58</v>
      </c>
      <c r="F7" s="226"/>
      <c r="G7" s="225" t="s">
        <v>51</v>
      </c>
      <c r="H7" s="226"/>
      <c r="I7" s="225" t="s">
        <v>52</v>
      </c>
      <c r="J7" s="226"/>
      <c r="K7" s="36"/>
      <c r="L7" s="24"/>
    </row>
    <row r="8" spans="1:13">
      <c r="A8" s="39"/>
      <c r="B8" s="145"/>
      <c r="C8" s="41"/>
      <c r="D8" s="41"/>
      <c r="E8" s="42" t="s">
        <v>43</v>
      </c>
      <c r="F8" s="42" t="s">
        <v>44</v>
      </c>
      <c r="G8" s="42" t="s">
        <v>43</v>
      </c>
      <c r="H8" s="42" t="s">
        <v>44</v>
      </c>
      <c r="I8" s="42" t="s">
        <v>43</v>
      </c>
      <c r="J8" s="42" t="s">
        <v>44</v>
      </c>
      <c r="K8" s="36"/>
      <c r="L8" s="24"/>
    </row>
    <row r="9" spans="1:13">
      <c r="A9" s="43"/>
      <c r="B9" s="146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3" ht="13.5">
      <c r="A10" s="106"/>
      <c r="B10" s="117" t="s">
        <v>18</v>
      </c>
      <c r="C10" s="118"/>
      <c r="D10" s="118"/>
      <c r="E10" s="118"/>
      <c r="F10" s="119"/>
      <c r="G10" s="119"/>
      <c r="H10" s="120"/>
      <c r="I10" s="119"/>
      <c r="J10" s="120"/>
      <c r="K10" s="121"/>
      <c r="L10" s="24"/>
    </row>
    <row r="11" spans="1:13" s="1" customFormat="1" ht="13.5">
      <c r="A11" s="106">
        <v>1</v>
      </c>
      <c r="B11" s="159" t="s">
        <v>60</v>
      </c>
      <c r="C11" s="110" t="s">
        <v>16</v>
      </c>
      <c r="D11" s="160">
        <v>24</v>
      </c>
      <c r="E11" s="107">
        <v>0</v>
      </c>
      <c r="F11" s="108">
        <f>E11*D11</f>
        <v>0</v>
      </c>
      <c r="G11" s="107">
        <v>0</v>
      </c>
      <c r="H11" s="108">
        <f>G11*D11</f>
        <v>0</v>
      </c>
      <c r="I11" s="107">
        <v>0</v>
      </c>
      <c r="J11" s="109">
        <f>I11*D11</f>
        <v>0</v>
      </c>
      <c r="K11" s="108">
        <f>F11+H11+J11</f>
        <v>0</v>
      </c>
      <c r="L11" s="24"/>
    </row>
    <row r="12" spans="1:13" s="1" customFormat="1" ht="13.5">
      <c r="A12" s="106">
        <v>2</v>
      </c>
      <c r="B12" s="159" t="s">
        <v>61</v>
      </c>
      <c r="C12" s="110" t="s">
        <v>6</v>
      </c>
      <c r="D12" s="160">
        <v>23</v>
      </c>
      <c r="E12" s="107">
        <v>0</v>
      </c>
      <c r="F12" s="108">
        <f t="shared" ref="F12:F25" si="0">E12*D12</f>
        <v>0</v>
      </c>
      <c r="G12" s="107">
        <v>0</v>
      </c>
      <c r="H12" s="108">
        <f t="shared" ref="H12:H25" si="1">G12*D12</f>
        <v>0</v>
      </c>
      <c r="I12" s="107">
        <v>0</v>
      </c>
      <c r="J12" s="109">
        <f t="shared" ref="J12:J25" si="2">I12*D12</f>
        <v>0</v>
      </c>
      <c r="K12" s="108">
        <f t="shared" ref="K12:K25" si="3">F12+H12+J12</f>
        <v>0</v>
      </c>
      <c r="L12" s="24"/>
      <c r="M12" s="1" t="s">
        <v>23</v>
      </c>
    </row>
    <row r="13" spans="1:13" s="1" customFormat="1" ht="13.5">
      <c r="A13" s="106">
        <v>3</v>
      </c>
      <c r="B13" s="159" t="s">
        <v>95</v>
      </c>
      <c r="C13" s="110" t="s">
        <v>16</v>
      </c>
      <c r="D13" s="160">
        <v>15</v>
      </c>
      <c r="E13" s="107">
        <v>0</v>
      </c>
      <c r="F13" s="108">
        <f t="shared" si="0"/>
        <v>0</v>
      </c>
      <c r="G13" s="107">
        <v>0</v>
      </c>
      <c r="H13" s="108">
        <f t="shared" si="1"/>
        <v>0</v>
      </c>
      <c r="I13" s="107">
        <v>0</v>
      </c>
      <c r="J13" s="109">
        <f t="shared" si="2"/>
        <v>0</v>
      </c>
      <c r="K13" s="108">
        <f t="shared" si="3"/>
        <v>0</v>
      </c>
      <c r="L13" s="24"/>
    </row>
    <row r="14" spans="1:13" s="1" customFormat="1" ht="13.5">
      <c r="A14" s="106">
        <v>4</v>
      </c>
      <c r="B14" s="159" t="s">
        <v>96</v>
      </c>
      <c r="C14" s="110" t="s">
        <v>16</v>
      </c>
      <c r="D14" s="160">
        <v>205</v>
      </c>
      <c r="E14" s="107">
        <v>0</v>
      </c>
      <c r="F14" s="108">
        <f t="shared" si="0"/>
        <v>0</v>
      </c>
      <c r="G14" s="107">
        <v>0</v>
      </c>
      <c r="H14" s="108">
        <f t="shared" si="1"/>
        <v>0</v>
      </c>
      <c r="I14" s="107">
        <v>0</v>
      </c>
      <c r="J14" s="109">
        <f t="shared" si="2"/>
        <v>0</v>
      </c>
      <c r="K14" s="108">
        <f t="shared" si="3"/>
        <v>0</v>
      </c>
      <c r="L14" s="24"/>
    </row>
    <row r="15" spans="1:13" s="1" customFormat="1" ht="24">
      <c r="A15" s="106">
        <v>5</v>
      </c>
      <c r="B15" s="159" t="s">
        <v>116</v>
      </c>
      <c r="C15" s="110" t="s">
        <v>16</v>
      </c>
      <c r="D15" s="160">
        <v>205</v>
      </c>
      <c r="E15" s="107">
        <v>0</v>
      </c>
      <c r="F15" s="108">
        <f t="shared" ref="F15" si="4">E15*D15</f>
        <v>0</v>
      </c>
      <c r="G15" s="107">
        <v>0</v>
      </c>
      <c r="H15" s="108">
        <f t="shared" ref="H15" si="5">G15*D15</f>
        <v>0</v>
      </c>
      <c r="I15" s="107">
        <v>0</v>
      </c>
      <c r="J15" s="109">
        <f t="shared" ref="J15" si="6">I15*D15</f>
        <v>0</v>
      </c>
      <c r="K15" s="108">
        <f t="shared" ref="K15" si="7">F15+H15+J15</f>
        <v>0</v>
      </c>
      <c r="L15" s="24"/>
    </row>
    <row r="16" spans="1:13" s="1" customFormat="1" ht="24">
      <c r="A16" s="106">
        <v>6</v>
      </c>
      <c r="B16" s="159" t="s">
        <v>133</v>
      </c>
      <c r="C16" s="110" t="s">
        <v>16</v>
      </c>
      <c r="D16" s="160">
        <v>180</v>
      </c>
      <c r="E16" s="107">
        <v>0</v>
      </c>
      <c r="F16" s="108">
        <f t="shared" ref="F16" si="8">E16*D16</f>
        <v>0</v>
      </c>
      <c r="G16" s="107">
        <v>0</v>
      </c>
      <c r="H16" s="108">
        <f t="shared" ref="H16" si="9">G16*D16</f>
        <v>0</v>
      </c>
      <c r="I16" s="107">
        <v>0</v>
      </c>
      <c r="J16" s="109">
        <f t="shared" ref="J16" si="10">I16*D16</f>
        <v>0</v>
      </c>
      <c r="K16" s="108">
        <f t="shared" ref="K16" si="11">F16+H16+J16</f>
        <v>0</v>
      </c>
      <c r="L16" s="24"/>
    </row>
    <row r="17" spans="1:12" s="1" customFormat="1" ht="13.5">
      <c r="A17" s="106">
        <v>7</v>
      </c>
      <c r="B17" s="159" t="s">
        <v>101</v>
      </c>
      <c r="C17" s="110" t="s">
        <v>16</v>
      </c>
      <c r="D17" s="160">
        <v>105</v>
      </c>
      <c r="E17" s="107">
        <v>0</v>
      </c>
      <c r="F17" s="108">
        <f t="shared" ref="F17" si="12">E17*D17</f>
        <v>0</v>
      </c>
      <c r="G17" s="107">
        <v>0</v>
      </c>
      <c r="H17" s="108">
        <f t="shared" ref="H17" si="13">G17*D17</f>
        <v>0</v>
      </c>
      <c r="I17" s="107">
        <v>0</v>
      </c>
      <c r="J17" s="109">
        <f t="shared" ref="J17" si="14">I17*D17</f>
        <v>0</v>
      </c>
      <c r="K17" s="108">
        <f t="shared" ref="K17" si="15">F17+H17+J17</f>
        <v>0</v>
      </c>
      <c r="L17" s="24"/>
    </row>
    <row r="18" spans="1:12" s="1" customFormat="1" ht="13.5">
      <c r="A18" s="106">
        <v>8</v>
      </c>
      <c r="B18" s="159" t="s">
        <v>103</v>
      </c>
      <c r="C18" s="110" t="s">
        <v>16</v>
      </c>
      <c r="D18" s="160">
        <v>3</v>
      </c>
      <c r="E18" s="107">
        <v>0</v>
      </c>
      <c r="F18" s="108">
        <f t="shared" ref="F18" si="16">E18*D18</f>
        <v>0</v>
      </c>
      <c r="G18" s="107">
        <v>0</v>
      </c>
      <c r="H18" s="108">
        <f t="shared" ref="H18" si="17">G18*D18</f>
        <v>0</v>
      </c>
      <c r="I18" s="107">
        <v>0</v>
      </c>
      <c r="J18" s="109">
        <f t="shared" ref="J18" si="18">I18*D18</f>
        <v>0</v>
      </c>
      <c r="K18" s="108">
        <f t="shared" ref="K18" si="19">F18+H18+J18</f>
        <v>0</v>
      </c>
      <c r="L18" s="24"/>
    </row>
    <row r="19" spans="1:12" s="1" customFormat="1" ht="13.5">
      <c r="A19" s="106">
        <v>9</v>
      </c>
      <c r="B19" s="159" t="s">
        <v>102</v>
      </c>
      <c r="C19" s="110" t="s">
        <v>6</v>
      </c>
      <c r="D19" s="160">
        <v>11</v>
      </c>
      <c r="E19" s="107">
        <v>0</v>
      </c>
      <c r="F19" s="108">
        <f t="shared" ref="F19" si="20">E19*D19</f>
        <v>0</v>
      </c>
      <c r="G19" s="107">
        <v>0</v>
      </c>
      <c r="H19" s="108">
        <f t="shared" ref="H19" si="21">G19*D19</f>
        <v>0</v>
      </c>
      <c r="I19" s="107">
        <v>0</v>
      </c>
      <c r="J19" s="109">
        <f t="shared" ref="J19" si="22">I19*D19</f>
        <v>0</v>
      </c>
      <c r="K19" s="108">
        <f t="shared" ref="K19" si="23">F19+H19+J19</f>
        <v>0</v>
      </c>
      <c r="L19" s="24"/>
    </row>
    <row r="20" spans="1:12" s="1" customFormat="1" ht="24">
      <c r="A20" s="106">
        <v>10</v>
      </c>
      <c r="B20" s="159" t="s">
        <v>81</v>
      </c>
      <c r="C20" s="110" t="s">
        <v>16</v>
      </c>
      <c r="D20" s="160">
        <v>40</v>
      </c>
      <c r="E20" s="107">
        <v>0</v>
      </c>
      <c r="F20" s="108">
        <f t="shared" si="0"/>
        <v>0</v>
      </c>
      <c r="G20" s="107">
        <v>0</v>
      </c>
      <c r="H20" s="108">
        <f t="shared" si="1"/>
        <v>0</v>
      </c>
      <c r="I20" s="107">
        <v>0</v>
      </c>
      <c r="J20" s="109">
        <f t="shared" si="2"/>
        <v>0</v>
      </c>
      <c r="K20" s="108">
        <f t="shared" si="3"/>
        <v>0</v>
      </c>
      <c r="L20" s="24"/>
    </row>
    <row r="21" spans="1:12" s="1" customFormat="1" ht="13.5">
      <c r="A21" s="106">
        <v>11</v>
      </c>
      <c r="B21" s="159" t="s">
        <v>110</v>
      </c>
      <c r="C21" s="110" t="s">
        <v>6</v>
      </c>
      <c r="D21" s="160">
        <v>2</v>
      </c>
      <c r="E21" s="107">
        <v>0</v>
      </c>
      <c r="F21" s="108">
        <f t="shared" ref="F21" si="24">E21*D21</f>
        <v>0</v>
      </c>
      <c r="G21" s="107">
        <v>0</v>
      </c>
      <c r="H21" s="108">
        <f t="shared" ref="H21" si="25">G21*D21</f>
        <v>0</v>
      </c>
      <c r="I21" s="107">
        <v>0</v>
      </c>
      <c r="J21" s="109">
        <f t="shared" ref="J21" si="26">I21*D21</f>
        <v>0</v>
      </c>
      <c r="K21" s="108">
        <f t="shared" ref="K21" si="27">F21+H21+J21</f>
        <v>0</v>
      </c>
      <c r="L21" s="24"/>
    </row>
    <row r="22" spans="1:12" s="1" customFormat="1" ht="13.5">
      <c r="A22" s="106">
        <v>12</v>
      </c>
      <c r="B22" s="159" t="s">
        <v>117</v>
      </c>
      <c r="C22" s="110" t="s">
        <v>111</v>
      </c>
      <c r="D22" s="160">
        <v>10</v>
      </c>
      <c r="E22" s="107">
        <v>0</v>
      </c>
      <c r="F22" s="108">
        <f t="shared" si="0"/>
        <v>0</v>
      </c>
      <c r="G22" s="107">
        <v>0</v>
      </c>
      <c r="H22" s="108">
        <f t="shared" si="1"/>
        <v>0</v>
      </c>
      <c r="I22" s="107">
        <v>0</v>
      </c>
      <c r="J22" s="109">
        <f t="shared" si="2"/>
        <v>0</v>
      </c>
      <c r="K22" s="108">
        <f t="shared" si="3"/>
        <v>0</v>
      </c>
      <c r="L22" s="24"/>
    </row>
    <row r="23" spans="1:12" s="1" customFormat="1" ht="13.5">
      <c r="A23" s="106">
        <v>13</v>
      </c>
      <c r="B23" s="171" t="s">
        <v>135</v>
      </c>
      <c r="C23" s="110" t="s">
        <v>16</v>
      </c>
      <c r="D23" s="160">
        <v>15</v>
      </c>
      <c r="E23" s="107">
        <v>0</v>
      </c>
      <c r="F23" s="108">
        <f t="shared" si="0"/>
        <v>0</v>
      </c>
      <c r="G23" s="107">
        <v>0</v>
      </c>
      <c r="H23" s="108">
        <f t="shared" si="1"/>
        <v>0</v>
      </c>
      <c r="I23" s="107">
        <v>0</v>
      </c>
      <c r="J23" s="109">
        <f t="shared" si="2"/>
        <v>0</v>
      </c>
      <c r="K23" s="108">
        <f t="shared" si="3"/>
        <v>0</v>
      </c>
      <c r="L23" s="24"/>
    </row>
    <row r="24" spans="1:12" s="1" customFormat="1" ht="24" customHeight="1">
      <c r="A24" s="106">
        <v>14</v>
      </c>
      <c r="B24" s="159" t="s">
        <v>17</v>
      </c>
      <c r="C24" s="110" t="s">
        <v>19</v>
      </c>
      <c r="D24" s="160">
        <v>50</v>
      </c>
      <c r="E24" s="107">
        <v>0</v>
      </c>
      <c r="F24" s="108">
        <f t="shared" si="0"/>
        <v>0</v>
      </c>
      <c r="G24" s="107">
        <v>0</v>
      </c>
      <c r="H24" s="108">
        <f t="shared" si="1"/>
        <v>0</v>
      </c>
      <c r="I24" s="107">
        <v>0</v>
      </c>
      <c r="J24" s="109">
        <f t="shared" si="2"/>
        <v>0</v>
      </c>
      <c r="K24" s="108">
        <f t="shared" si="3"/>
        <v>0</v>
      </c>
      <c r="L24" s="24"/>
    </row>
    <row r="25" spans="1:12" s="1" customFormat="1" ht="13.5">
      <c r="A25" s="106">
        <v>15</v>
      </c>
      <c r="B25" s="159" t="s">
        <v>8</v>
      </c>
      <c r="C25" s="110" t="s">
        <v>19</v>
      </c>
      <c r="D25" s="160">
        <v>50</v>
      </c>
      <c r="E25" s="107">
        <v>0</v>
      </c>
      <c r="F25" s="108">
        <f t="shared" si="0"/>
        <v>0</v>
      </c>
      <c r="G25" s="107">
        <v>0</v>
      </c>
      <c r="H25" s="108">
        <f t="shared" si="1"/>
        <v>0</v>
      </c>
      <c r="I25" s="107">
        <v>0</v>
      </c>
      <c r="J25" s="109">
        <f t="shared" si="2"/>
        <v>0</v>
      </c>
      <c r="K25" s="108">
        <f t="shared" si="3"/>
        <v>0</v>
      </c>
      <c r="L25" s="24"/>
    </row>
    <row r="26" spans="1:12" s="1" customFormat="1" ht="13.5">
      <c r="A26" s="106"/>
      <c r="B26" s="112" t="s">
        <v>62</v>
      </c>
      <c r="C26" s="113"/>
      <c r="D26" s="126"/>
      <c r="E26" s="114"/>
      <c r="F26" s="115"/>
      <c r="G26" s="114"/>
      <c r="H26" s="115"/>
      <c r="I26" s="114"/>
      <c r="J26" s="116"/>
      <c r="K26" s="115"/>
      <c r="L26" s="24"/>
    </row>
    <row r="27" spans="1:12" s="1" customFormat="1" ht="13.5">
      <c r="A27" s="106">
        <v>1</v>
      </c>
      <c r="B27" s="159" t="s">
        <v>63</v>
      </c>
      <c r="C27" s="110" t="s">
        <v>16</v>
      </c>
      <c r="D27" s="160">
        <v>68.099999999999994</v>
      </c>
      <c r="E27" s="107">
        <v>0</v>
      </c>
      <c r="F27" s="108">
        <f t="shared" ref="F27:F40" si="28">E27*D27</f>
        <v>0</v>
      </c>
      <c r="G27" s="107">
        <v>0</v>
      </c>
      <c r="H27" s="108">
        <f t="shared" ref="H27:H40" si="29">G27*D27</f>
        <v>0</v>
      </c>
      <c r="I27" s="107">
        <v>0</v>
      </c>
      <c r="J27" s="109">
        <f t="shared" ref="J27:J40" si="30">I27*D27</f>
        <v>0</v>
      </c>
      <c r="K27" s="108">
        <f t="shared" ref="K27:K40" si="31">F27+H27+J27</f>
        <v>0</v>
      </c>
      <c r="L27" s="24"/>
    </row>
    <row r="28" spans="1:12" s="1" customFormat="1" ht="13.5">
      <c r="A28" s="106">
        <v>2</v>
      </c>
      <c r="B28" s="159" t="s">
        <v>104</v>
      </c>
      <c r="C28" s="110" t="s">
        <v>16</v>
      </c>
      <c r="D28" s="160">
        <v>25.8</v>
      </c>
      <c r="E28" s="107">
        <v>0</v>
      </c>
      <c r="F28" s="108">
        <f t="shared" ref="F28" si="32">E28*D28</f>
        <v>0</v>
      </c>
      <c r="G28" s="107">
        <v>0</v>
      </c>
      <c r="H28" s="108">
        <f t="shared" ref="H28" si="33">G28*D28</f>
        <v>0</v>
      </c>
      <c r="I28" s="107">
        <v>0</v>
      </c>
      <c r="J28" s="109">
        <f t="shared" ref="J28" si="34">I28*D28</f>
        <v>0</v>
      </c>
      <c r="K28" s="108">
        <f t="shared" ref="K28" si="35">F28+H28+J28</f>
        <v>0</v>
      </c>
      <c r="L28" s="24"/>
    </row>
    <row r="29" spans="1:12" s="1" customFormat="1" ht="13.5">
      <c r="A29" s="106">
        <v>3</v>
      </c>
      <c r="B29" s="159" t="s">
        <v>235</v>
      </c>
      <c r="C29" s="110" t="s">
        <v>16</v>
      </c>
      <c r="D29" s="160">
        <v>31</v>
      </c>
      <c r="E29" s="107">
        <v>0</v>
      </c>
      <c r="F29" s="108">
        <f t="shared" ref="F29" si="36">E29*D29</f>
        <v>0</v>
      </c>
      <c r="G29" s="107">
        <v>0</v>
      </c>
      <c r="H29" s="108">
        <f t="shared" ref="H29" si="37">G29*D29</f>
        <v>0</v>
      </c>
      <c r="I29" s="107">
        <v>0</v>
      </c>
      <c r="J29" s="109">
        <f t="shared" ref="J29" si="38">I29*D29</f>
        <v>0</v>
      </c>
      <c r="K29" s="108">
        <f t="shared" ref="K29" si="39">F29+H29+J29</f>
        <v>0</v>
      </c>
      <c r="L29" s="24"/>
    </row>
    <row r="30" spans="1:12" s="1" customFormat="1" ht="13.5">
      <c r="A30" s="106">
        <v>4</v>
      </c>
      <c r="B30" s="159" t="s">
        <v>89</v>
      </c>
      <c r="C30" s="110" t="s">
        <v>16</v>
      </c>
      <c r="D30" s="160">
        <v>312</v>
      </c>
      <c r="E30" s="107">
        <v>0</v>
      </c>
      <c r="F30" s="108">
        <f t="shared" ref="F30" si="40">E30*D30</f>
        <v>0</v>
      </c>
      <c r="G30" s="107">
        <v>0</v>
      </c>
      <c r="H30" s="108">
        <f t="shared" ref="H30" si="41">G30*D30</f>
        <v>0</v>
      </c>
      <c r="I30" s="107">
        <v>0</v>
      </c>
      <c r="J30" s="109">
        <f t="shared" ref="J30" si="42">I30*D30</f>
        <v>0</v>
      </c>
      <c r="K30" s="108">
        <f t="shared" ref="K30" si="43">F30+H30+J30</f>
        <v>0</v>
      </c>
      <c r="L30" s="24"/>
    </row>
    <row r="31" spans="1:12" s="1" customFormat="1" ht="13.5">
      <c r="A31" s="106">
        <v>5</v>
      </c>
      <c r="B31" s="159" t="s">
        <v>105</v>
      </c>
      <c r="C31" s="110" t="s">
        <v>16</v>
      </c>
      <c r="D31" s="160">
        <v>15</v>
      </c>
      <c r="E31" s="107">
        <v>0</v>
      </c>
      <c r="F31" s="108">
        <f t="shared" ref="F31:F33" si="44">E31*D31</f>
        <v>0</v>
      </c>
      <c r="G31" s="107">
        <v>0</v>
      </c>
      <c r="H31" s="108">
        <f t="shared" ref="H31:H33" si="45">G31*D31</f>
        <v>0</v>
      </c>
      <c r="I31" s="107">
        <v>0</v>
      </c>
      <c r="J31" s="109">
        <f t="shared" ref="J31:J33" si="46">I31*D31</f>
        <v>0</v>
      </c>
      <c r="K31" s="108">
        <f t="shared" ref="K31:K33" si="47">F31+H31+J31</f>
        <v>0</v>
      </c>
      <c r="L31" s="24"/>
    </row>
    <row r="32" spans="1:12" s="1" customFormat="1" ht="24">
      <c r="A32" s="106">
        <v>6</v>
      </c>
      <c r="B32" s="159" t="s">
        <v>136</v>
      </c>
      <c r="C32" s="110" t="s">
        <v>16</v>
      </c>
      <c r="D32" s="160">
        <v>16</v>
      </c>
      <c r="E32" s="107">
        <v>0</v>
      </c>
      <c r="F32" s="108">
        <f t="shared" si="44"/>
        <v>0</v>
      </c>
      <c r="G32" s="107">
        <v>0</v>
      </c>
      <c r="H32" s="108">
        <f t="shared" si="45"/>
        <v>0</v>
      </c>
      <c r="I32" s="107">
        <v>0</v>
      </c>
      <c r="J32" s="109">
        <f t="shared" si="46"/>
        <v>0</v>
      </c>
      <c r="K32" s="108">
        <f t="shared" si="47"/>
        <v>0</v>
      </c>
      <c r="L32" s="24"/>
    </row>
    <row r="33" spans="1:13" s="1" customFormat="1" ht="13.5">
      <c r="A33" s="106">
        <v>7</v>
      </c>
      <c r="B33" s="159" t="s">
        <v>137</v>
      </c>
      <c r="C33" s="110" t="s">
        <v>16</v>
      </c>
      <c r="D33" s="160">
        <v>5</v>
      </c>
      <c r="E33" s="107">
        <v>0</v>
      </c>
      <c r="F33" s="108">
        <f t="shared" si="44"/>
        <v>0</v>
      </c>
      <c r="G33" s="107">
        <v>0</v>
      </c>
      <c r="H33" s="108">
        <f t="shared" si="45"/>
        <v>0</v>
      </c>
      <c r="I33" s="107">
        <v>0</v>
      </c>
      <c r="J33" s="109">
        <f t="shared" si="46"/>
        <v>0</v>
      </c>
      <c r="K33" s="108">
        <f t="shared" si="47"/>
        <v>0</v>
      </c>
      <c r="L33" s="24"/>
    </row>
    <row r="34" spans="1:13" s="1" customFormat="1" ht="24">
      <c r="A34" s="106">
        <v>8</v>
      </c>
      <c r="B34" s="159" t="s">
        <v>78</v>
      </c>
      <c r="C34" s="110" t="s">
        <v>16</v>
      </c>
      <c r="D34" s="160">
        <v>15</v>
      </c>
      <c r="E34" s="107">
        <v>0</v>
      </c>
      <c r="F34" s="108">
        <f t="shared" si="28"/>
        <v>0</v>
      </c>
      <c r="G34" s="107">
        <v>0</v>
      </c>
      <c r="H34" s="108">
        <f t="shared" si="29"/>
        <v>0</v>
      </c>
      <c r="I34" s="107">
        <v>0</v>
      </c>
      <c r="J34" s="109">
        <f t="shared" si="30"/>
        <v>0</v>
      </c>
      <c r="K34" s="108">
        <f t="shared" si="31"/>
        <v>0</v>
      </c>
      <c r="L34" s="24"/>
    </row>
    <row r="35" spans="1:13" s="1" customFormat="1" ht="24">
      <c r="A35" s="106">
        <v>9</v>
      </c>
      <c r="B35" s="159" t="s">
        <v>64</v>
      </c>
      <c r="C35" s="111" t="s">
        <v>21</v>
      </c>
      <c r="D35" s="160">
        <v>25</v>
      </c>
      <c r="E35" s="107">
        <v>0</v>
      </c>
      <c r="F35" s="108">
        <f t="shared" si="28"/>
        <v>0</v>
      </c>
      <c r="G35" s="107">
        <v>0</v>
      </c>
      <c r="H35" s="108">
        <f t="shared" si="29"/>
        <v>0</v>
      </c>
      <c r="I35" s="107">
        <v>0</v>
      </c>
      <c r="J35" s="109">
        <f t="shared" si="30"/>
        <v>0</v>
      </c>
      <c r="K35" s="108">
        <f t="shared" si="31"/>
        <v>0</v>
      </c>
      <c r="L35" s="24"/>
    </row>
    <row r="36" spans="1:13" s="1" customFormat="1" ht="13.5">
      <c r="A36" s="106">
        <v>10</v>
      </c>
      <c r="B36" s="159" t="s">
        <v>106</v>
      </c>
      <c r="C36" s="111" t="s">
        <v>16</v>
      </c>
      <c r="D36" s="160">
        <v>39</v>
      </c>
      <c r="E36" s="107">
        <v>0</v>
      </c>
      <c r="F36" s="108">
        <f t="shared" si="28"/>
        <v>0</v>
      </c>
      <c r="G36" s="107">
        <v>0</v>
      </c>
      <c r="H36" s="108">
        <f t="shared" si="29"/>
        <v>0</v>
      </c>
      <c r="I36" s="107">
        <v>0</v>
      </c>
      <c r="J36" s="109">
        <f t="shared" si="30"/>
        <v>0</v>
      </c>
      <c r="K36" s="108">
        <f t="shared" si="31"/>
        <v>0</v>
      </c>
      <c r="L36" s="24"/>
    </row>
    <row r="37" spans="1:13" s="1" customFormat="1" ht="24">
      <c r="A37" s="106">
        <v>11</v>
      </c>
      <c r="B37" s="161" t="s">
        <v>94</v>
      </c>
      <c r="C37" s="110" t="s">
        <v>16</v>
      </c>
      <c r="D37" s="160">
        <v>723</v>
      </c>
      <c r="E37" s="107">
        <v>0</v>
      </c>
      <c r="F37" s="108">
        <f t="shared" si="28"/>
        <v>0</v>
      </c>
      <c r="G37" s="107">
        <v>0</v>
      </c>
      <c r="H37" s="108">
        <f t="shared" si="29"/>
        <v>0</v>
      </c>
      <c r="I37" s="107">
        <v>0</v>
      </c>
      <c r="J37" s="109">
        <f t="shared" si="30"/>
        <v>0</v>
      </c>
      <c r="K37" s="108">
        <f t="shared" si="31"/>
        <v>0</v>
      </c>
      <c r="L37" s="24"/>
    </row>
    <row r="38" spans="1:13" s="1" customFormat="1" ht="24">
      <c r="A38" s="106">
        <v>12</v>
      </c>
      <c r="B38" s="171" t="s">
        <v>134</v>
      </c>
      <c r="C38" s="110" t="s">
        <v>16</v>
      </c>
      <c r="D38" s="160">
        <v>15</v>
      </c>
      <c r="E38" s="107">
        <v>0</v>
      </c>
      <c r="F38" s="108">
        <f t="shared" ref="F38" si="48">E38*D38</f>
        <v>0</v>
      </c>
      <c r="G38" s="107">
        <v>0</v>
      </c>
      <c r="H38" s="108">
        <f t="shared" ref="H38" si="49">G38*D38</f>
        <v>0</v>
      </c>
      <c r="I38" s="107">
        <v>0</v>
      </c>
      <c r="J38" s="109">
        <f t="shared" ref="J38" si="50">I38*D38</f>
        <v>0</v>
      </c>
      <c r="K38" s="108">
        <f t="shared" ref="K38" si="51">F38+H38+J38</f>
        <v>0</v>
      </c>
      <c r="L38" s="24"/>
    </row>
    <row r="39" spans="1:13" s="1" customFormat="1" ht="24">
      <c r="A39" s="106">
        <v>13</v>
      </c>
      <c r="B39" s="159" t="s">
        <v>138</v>
      </c>
      <c r="C39" s="110" t="s">
        <v>16</v>
      </c>
      <c r="D39" s="160">
        <v>178</v>
      </c>
      <c r="E39" s="107">
        <v>0</v>
      </c>
      <c r="F39" s="108">
        <f t="shared" ref="F39" si="52">E39*D39</f>
        <v>0</v>
      </c>
      <c r="G39" s="107">
        <v>0</v>
      </c>
      <c r="H39" s="108">
        <f t="shared" ref="H39" si="53">G39*D39</f>
        <v>0</v>
      </c>
      <c r="I39" s="107">
        <v>0</v>
      </c>
      <c r="J39" s="109">
        <f t="shared" ref="J39" si="54">I39*D39</f>
        <v>0</v>
      </c>
      <c r="K39" s="108">
        <f t="shared" ref="K39" si="55">F39+H39+J39</f>
        <v>0</v>
      </c>
      <c r="L39" s="24"/>
    </row>
    <row r="40" spans="1:13" s="1" customFormat="1" ht="36">
      <c r="A40" s="106">
        <v>14</v>
      </c>
      <c r="B40" s="159" t="s">
        <v>65</v>
      </c>
      <c r="C40" s="110" t="s">
        <v>16</v>
      </c>
      <c r="D40" s="160">
        <v>25</v>
      </c>
      <c r="E40" s="107">
        <v>0</v>
      </c>
      <c r="F40" s="108">
        <f t="shared" si="28"/>
        <v>0</v>
      </c>
      <c r="G40" s="107">
        <v>0</v>
      </c>
      <c r="H40" s="108">
        <f t="shared" si="29"/>
        <v>0</v>
      </c>
      <c r="I40" s="107">
        <v>0</v>
      </c>
      <c r="J40" s="109">
        <f t="shared" si="30"/>
        <v>0</v>
      </c>
      <c r="K40" s="108">
        <f t="shared" si="31"/>
        <v>0</v>
      </c>
      <c r="L40" s="24"/>
    </row>
    <row r="41" spans="1:13" s="1" customFormat="1" ht="13.5">
      <c r="A41" s="106"/>
      <c r="B41" s="112" t="s">
        <v>20</v>
      </c>
      <c r="C41" s="113"/>
      <c r="D41" s="126"/>
      <c r="E41" s="114"/>
      <c r="F41" s="115"/>
      <c r="G41" s="114"/>
      <c r="H41" s="115"/>
      <c r="I41" s="114"/>
      <c r="J41" s="116"/>
      <c r="K41" s="115"/>
      <c r="L41" s="24"/>
    </row>
    <row r="42" spans="1:13" s="1" customFormat="1" ht="13.5">
      <c r="A42" s="106">
        <v>1</v>
      </c>
      <c r="B42" s="162" t="s">
        <v>7</v>
      </c>
      <c r="C42" s="163" t="s">
        <v>16</v>
      </c>
      <c r="D42" s="160">
        <v>1.8</v>
      </c>
      <c r="E42" s="107">
        <v>0</v>
      </c>
      <c r="F42" s="108">
        <f>E42*D42</f>
        <v>0</v>
      </c>
      <c r="G42" s="107">
        <v>0</v>
      </c>
      <c r="H42" s="108">
        <f>G42*D42</f>
        <v>0</v>
      </c>
      <c r="I42" s="107">
        <v>0</v>
      </c>
      <c r="J42" s="109">
        <f>I42*D42</f>
        <v>0</v>
      </c>
      <c r="K42" s="108">
        <f>F42+H42+J42</f>
        <v>0</v>
      </c>
      <c r="L42" s="24"/>
    </row>
    <row r="43" spans="1:13" s="1" customFormat="1" ht="21.75" customHeight="1">
      <c r="A43" s="106">
        <v>2</v>
      </c>
      <c r="B43" s="162" t="s">
        <v>139</v>
      </c>
      <c r="C43" s="110" t="s">
        <v>16</v>
      </c>
      <c r="D43" s="160">
        <v>15</v>
      </c>
      <c r="E43" s="107">
        <v>0</v>
      </c>
      <c r="F43" s="108">
        <f>E43*D43</f>
        <v>0</v>
      </c>
      <c r="G43" s="107">
        <v>0</v>
      </c>
      <c r="H43" s="108">
        <f>G43*D43</f>
        <v>0</v>
      </c>
      <c r="I43" s="107">
        <v>0</v>
      </c>
      <c r="J43" s="109">
        <f>I43*D43</f>
        <v>0</v>
      </c>
      <c r="K43" s="108">
        <f>F43+H43+J43</f>
        <v>0</v>
      </c>
      <c r="L43" s="24"/>
      <c r="M43" s="48"/>
    </row>
    <row r="44" spans="1:13" s="1" customFormat="1" ht="21.75" customHeight="1">
      <c r="A44" s="106">
        <v>3</v>
      </c>
      <c r="B44" s="162" t="s">
        <v>100</v>
      </c>
      <c r="C44" s="110" t="s">
        <v>16</v>
      </c>
      <c r="D44" s="160">
        <v>61.5</v>
      </c>
      <c r="E44" s="107">
        <v>0</v>
      </c>
      <c r="F44" s="108">
        <f>E44*D44</f>
        <v>0</v>
      </c>
      <c r="G44" s="107">
        <v>0</v>
      </c>
      <c r="H44" s="108">
        <f>G44*D44</f>
        <v>0</v>
      </c>
      <c r="I44" s="107">
        <v>0</v>
      </c>
      <c r="J44" s="109">
        <f>I44*D44</f>
        <v>0</v>
      </c>
      <c r="K44" s="108">
        <f>F44+H44+J44</f>
        <v>0</v>
      </c>
      <c r="L44" s="24"/>
      <c r="M44" s="48"/>
    </row>
    <row r="45" spans="1:13" s="1" customFormat="1" ht="36" customHeight="1">
      <c r="A45" s="106">
        <v>4</v>
      </c>
      <c r="B45" s="162" t="s">
        <v>118</v>
      </c>
      <c r="C45" s="110" t="s">
        <v>16</v>
      </c>
      <c r="D45" s="160">
        <v>27</v>
      </c>
      <c r="E45" s="107">
        <v>0</v>
      </c>
      <c r="F45" s="108">
        <f>E45*D45</f>
        <v>0</v>
      </c>
      <c r="G45" s="107">
        <v>0</v>
      </c>
      <c r="H45" s="108">
        <f>G45*D45</f>
        <v>0</v>
      </c>
      <c r="I45" s="107">
        <v>0</v>
      </c>
      <c r="J45" s="109">
        <f>I45*D45</f>
        <v>0</v>
      </c>
      <c r="K45" s="108">
        <f>F45+H45+J45</f>
        <v>0</v>
      </c>
      <c r="L45" s="24"/>
      <c r="M45" s="48"/>
    </row>
    <row r="46" spans="1:13" s="1" customFormat="1" ht="24">
      <c r="A46" s="106">
        <v>5</v>
      </c>
      <c r="B46" s="162" t="s">
        <v>46</v>
      </c>
      <c r="C46" s="110" t="s">
        <v>16</v>
      </c>
      <c r="D46" s="160">
        <v>225</v>
      </c>
      <c r="E46" s="107">
        <v>0</v>
      </c>
      <c r="F46" s="108">
        <f t="shared" ref="F46" si="56">E46*D46</f>
        <v>0</v>
      </c>
      <c r="G46" s="107">
        <v>0</v>
      </c>
      <c r="H46" s="108">
        <f t="shared" ref="H46" si="57">G46*D46</f>
        <v>0</v>
      </c>
      <c r="I46" s="107">
        <v>0</v>
      </c>
      <c r="J46" s="109">
        <f t="shared" ref="J46" si="58">I46*D46</f>
        <v>0</v>
      </c>
      <c r="K46" s="108">
        <f t="shared" ref="K46" si="59">F46+H46+J46</f>
        <v>0</v>
      </c>
      <c r="L46" s="24"/>
    </row>
    <row r="47" spans="1:13" s="1" customFormat="1" ht="13.5">
      <c r="A47" s="106">
        <v>6</v>
      </c>
      <c r="B47" s="162" t="s">
        <v>119</v>
      </c>
      <c r="C47" s="110" t="s">
        <v>16</v>
      </c>
      <c r="D47" s="160">
        <v>217</v>
      </c>
      <c r="E47" s="107">
        <v>0</v>
      </c>
      <c r="F47" s="108">
        <f t="shared" ref="F47:F48" si="60">E47*D47</f>
        <v>0</v>
      </c>
      <c r="G47" s="107">
        <v>0</v>
      </c>
      <c r="H47" s="108">
        <f t="shared" ref="H47:H48" si="61">G47*D47</f>
        <v>0</v>
      </c>
      <c r="I47" s="107">
        <v>0</v>
      </c>
      <c r="J47" s="109">
        <f t="shared" ref="J47:J48" si="62">I47*D47</f>
        <v>0</v>
      </c>
      <c r="K47" s="108">
        <f t="shared" ref="K47:K48" si="63">F47+H47+J47</f>
        <v>0</v>
      </c>
      <c r="L47" s="24"/>
    </row>
    <row r="48" spans="1:13" s="1" customFormat="1">
      <c r="A48" s="106">
        <v>7</v>
      </c>
      <c r="B48" s="164" t="s">
        <v>74</v>
      </c>
      <c r="C48" s="111" t="s">
        <v>21</v>
      </c>
      <c r="D48" s="160">
        <v>35</v>
      </c>
      <c r="E48" s="107">
        <v>0</v>
      </c>
      <c r="F48" s="108">
        <f t="shared" si="60"/>
        <v>0</v>
      </c>
      <c r="G48" s="107">
        <v>0</v>
      </c>
      <c r="H48" s="108">
        <f t="shared" si="61"/>
        <v>0</v>
      </c>
      <c r="I48" s="107">
        <v>0</v>
      </c>
      <c r="J48" s="109">
        <f t="shared" si="62"/>
        <v>0</v>
      </c>
      <c r="K48" s="108">
        <f t="shared" si="63"/>
        <v>0</v>
      </c>
      <c r="L48" s="49"/>
    </row>
    <row r="49" spans="1:12" s="1" customFormat="1">
      <c r="A49" s="106">
        <v>8</v>
      </c>
      <c r="B49" s="162" t="s">
        <v>90</v>
      </c>
      <c r="C49" s="110" t="s">
        <v>16</v>
      </c>
      <c r="D49" s="160">
        <v>90</v>
      </c>
      <c r="E49" s="107">
        <v>0</v>
      </c>
      <c r="F49" s="108">
        <f t="shared" ref="F49:F54" si="64">E49*D49</f>
        <v>0</v>
      </c>
      <c r="G49" s="107">
        <v>0</v>
      </c>
      <c r="H49" s="108">
        <f t="shared" ref="H49:H54" si="65">G49*D49</f>
        <v>0</v>
      </c>
      <c r="I49" s="107">
        <v>0</v>
      </c>
      <c r="J49" s="109">
        <f t="shared" ref="J49:J54" si="66">I49*D49</f>
        <v>0</v>
      </c>
      <c r="K49" s="108">
        <f t="shared" ref="K49:K54" si="67">F49+H49+J49</f>
        <v>0</v>
      </c>
      <c r="L49" s="49"/>
    </row>
    <row r="50" spans="1:12" s="1" customFormat="1" ht="24">
      <c r="A50" s="106">
        <v>9</v>
      </c>
      <c r="B50" s="159" t="s">
        <v>66</v>
      </c>
      <c r="C50" s="111" t="s">
        <v>21</v>
      </c>
      <c r="D50" s="160">
        <v>35</v>
      </c>
      <c r="E50" s="107">
        <v>0</v>
      </c>
      <c r="F50" s="108">
        <f t="shared" si="64"/>
        <v>0</v>
      </c>
      <c r="G50" s="107">
        <v>0</v>
      </c>
      <c r="H50" s="108">
        <f t="shared" si="65"/>
        <v>0</v>
      </c>
      <c r="I50" s="107">
        <v>0</v>
      </c>
      <c r="J50" s="109">
        <f t="shared" si="66"/>
        <v>0</v>
      </c>
      <c r="K50" s="108">
        <f t="shared" si="67"/>
        <v>0</v>
      </c>
      <c r="L50" s="49"/>
    </row>
    <row r="51" spans="1:12" s="1" customFormat="1">
      <c r="A51" s="106">
        <v>10</v>
      </c>
      <c r="B51" s="165" t="s">
        <v>113</v>
      </c>
      <c r="C51" s="111" t="s">
        <v>21</v>
      </c>
      <c r="D51" s="160">
        <v>6.3</v>
      </c>
      <c r="E51" s="107">
        <v>0</v>
      </c>
      <c r="F51" s="108">
        <f t="shared" si="64"/>
        <v>0</v>
      </c>
      <c r="G51" s="107">
        <v>0</v>
      </c>
      <c r="H51" s="108">
        <f t="shared" si="65"/>
        <v>0</v>
      </c>
      <c r="I51" s="107">
        <v>0</v>
      </c>
      <c r="J51" s="109">
        <f t="shared" si="66"/>
        <v>0</v>
      </c>
      <c r="K51" s="108">
        <f t="shared" si="67"/>
        <v>0</v>
      </c>
      <c r="L51" s="49"/>
    </row>
    <row r="52" spans="1:12" s="1" customFormat="1" ht="24">
      <c r="A52" s="106">
        <v>11</v>
      </c>
      <c r="B52" s="165" t="s">
        <v>150</v>
      </c>
      <c r="C52" s="111" t="s">
        <v>21</v>
      </c>
      <c r="D52" s="160">
        <v>23</v>
      </c>
      <c r="E52" s="107">
        <v>0</v>
      </c>
      <c r="F52" s="108">
        <f t="shared" si="64"/>
        <v>0</v>
      </c>
      <c r="G52" s="107">
        <v>0</v>
      </c>
      <c r="H52" s="108">
        <f t="shared" si="65"/>
        <v>0</v>
      </c>
      <c r="I52" s="107">
        <v>0</v>
      </c>
      <c r="J52" s="109">
        <f t="shared" si="66"/>
        <v>0</v>
      </c>
      <c r="K52" s="108">
        <f t="shared" si="67"/>
        <v>0</v>
      </c>
      <c r="L52" s="49"/>
    </row>
    <row r="53" spans="1:12" s="1" customFormat="1" ht="36">
      <c r="A53" s="106">
        <v>12</v>
      </c>
      <c r="B53" s="161" t="s">
        <v>141</v>
      </c>
      <c r="C53" s="110" t="s">
        <v>16</v>
      </c>
      <c r="D53" s="160">
        <v>41</v>
      </c>
      <c r="E53" s="107">
        <v>0</v>
      </c>
      <c r="F53" s="108">
        <f t="shared" si="64"/>
        <v>0</v>
      </c>
      <c r="G53" s="107">
        <v>0</v>
      </c>
      <c r="H53" s="108">
        <f t="shared" si="65"/>
        <v>0</v>
      </c>
      <c r="I53" s="107">
        <v>0</v>
      </c>
      <c r="J53" s="109">
        <f t="shared" si="66"/>
        <v>0</v>
      </c>
      <c r="K53" s="108">
        <f t="shared" si="67"/>
        <v>0</v>
      </c>
      <c r="L53" s="49"/>
    </row>
    <row r="54" spans="1:12" s="1" customFormat="1">
      <c r="A54" s="106">
        <v>13</v>
      </c>
      <c r="B54" s="161" t="s">
        <v>140</v>
      </c>
      <c r="C54" s="110" t="s">
        <v>16</v>
      </c>
      <c r="D54" s="160">
        <v>23</v>
      </c>
      <c r="E54" s="107">
        <v>0</v>
      </c>
      <c r="F54" s="108">
        <f t="shared" si="64"/>
        <v>0</v>
      </c>
      <c r="G54" s="107">
        <v>0</v>
      </c>
      <c r="H54" s="108">
        <f t="shared" si="65"/>
        <v>0</v>
      </c>
      <c r="I54" s="107">
        <v>0</v>
      </c>
      <c r="J54" s="109">
        <f t="shared" si="66"/>
        <v>0</v>
      </c>
      <c r="K54" s="108">
        <f t="shared" si="67"/>
        <v>0</v>
      </c>
      <c r="L54" s="49"/>
    </row>
    <row r="55" spans="1:12" s="1" customFormat="1" ht="24">
      <c r="A55" s="106">
        <v>14</v>
      </c>
      <c r="B55" s="161" t="s">
        <v>92</v>
      </c>
      <c r="C55" s="166" t="s">
        <v>16</v>
      </c>
      <c r="D55" s="172">
        <v>65</v>
      </c>
      <c r="E55" s="123">
        <v>0</v>
      </c>
      <c r="F55" s="124">
        <f t="shared" ref="F55:F56" si="68">E55*D55</f>
        <v>0</v>
      </c>
      <c r="G55" s="123">
        <v>0</v>
      </c>
      <c r="H55" s="124">
        <f t="shared" ref="H55:H56" si="69">G55*D55</f>
        <v>0</v>
      </c>
      <c r="I55" s="123">
        <v>0</v>
      </c>
      <c r="J55" s="125">
        <f t="shared" ref="J55:J56" si="70">I55*D55</f>
        <v>0</v>
      </c>
      <c r="K55" s="124">
        <f t="shared" ref="K55:K56" si="71">F55+H55+J55</f>
        <v>0</v>
      </c>
      <c r="L55" s="49"/>
    </row>
    <row r="56" spans="1:12" s="1" customFormat="1">
      <c r="A56" s="106">
        <v>15</v>
      </c>
      <c r="B56" s="165" t="s">
        <v>93</v>
      </c>
      <c r="C56" s="167" t="s">
        <v>21</v>
      </c>
      <c r="D56" s="172">
        <v>102</v>
      </c>
      <c r="E56" s="123">
        <v>0</v>
      </c>
      <c r="F56" s="124">
        <f t="shared" si="68"/>
        <v>0</v>
      </c>
      <c r="G56" s="123">
        <v>0</v>
      </c>
      <c r="H56" s="124">
        <f t="shared" si="69"/>
        <v>0</v>
      </c>
      <c r="I56" s="123">
        <v>0</v>
      </c>
      <c r="J56" s="125">
        <f t="shared" si="70"/>
        <v>0</v>
      </c>
      <c r="K56" s="124">
        <f t="shared" si="71"/>
        <v>0</v>
      </c>
      <c r="L56" s="49"/>
    </row>
    <row r="57" spans="1:12" s="1" customFormat="1">
      <c r="A57" s="106"/>
      <c r="B57" s="112" t="s">
        <v>22</v>
      </c>
      <c r="C57" s="113"/>
      <c r="D57" s="126"/>
      <c r="E57" s="114"/>
      <c r="F57" s="115"/>
      <c r="G57" s="114"/>
      <c r="H57" s="115"/>
      <c r="I57" s="114"/>
      <c r="J57" s="116"/>
      <c r="K57" s="115"/>
      <c r="L57" s="49"/>
    </row>
    <row r="58" spans="1:12" s="1" customFormat="1" ht="24">
      <c r="A58" s="106">
        <v>1</v>
      </c>
      <c r="B58" s="159" t="s">
        <v>79</v>
      </c>
      <c r="C58" s="110" t="s">
        <v>6</v>
      </c>
      <c r="D58" s="160">
        <v>2</v>
      </c>
      <c r="E58" s="107">
        <v>0</v>
      </c>
      <c r="F58" s="108">
        <f t="shared" ref="F58:F71" si="72">E58*D58</f>
        <v>0</v>
      </c>
      <c r="G58" s="107">
        <v>0</v>
      </c>
      <c r="H58" s="108">
        <f t="shared" ref="H58:H71" si="73">G58*D58</f>
        <v>0</v>
      </c>
      <c r="I58" s="107">
        <v>0</v>
      </c>
      <c r="J58" s="109">
        <f t="shared" ref="J58:J71" si="74">I58*D58</f>
        <v>0</v>
      </c>
      <c r="K58" s="108">
        <f t="shared" ref="K58:K71" si="75">F58+H58+J58</f>
        <v>0</v>
      </c>
      <c r="L58" s="49"/>
    </row>
    <row r="59" spans="1:12" s="1" customFormat="1" ht="24">
      <c r="A59" s="106">
        <v>2</v>
      </c>
      <c r="B59" s="159" t="s">
        <v>67</v>
      </c>
      <c r="C59" s="110" t="s">
        <v>6</v>
      </c>
      <c r="D59" s="160">
        <v>4</v>
      </c>
      <c r="E59" s="107">
        <v>0</v>
      </c>
      <c r="F59" s="108">
        <f t="shared" si="72"/>
        <v>0</v>
      </c>
      <c r="G59" s="107">
        <v>0</v>
      </c>
      <c r="H59" s="108">
        <f t="shared" si="73"/>
        <v>0</v>
      </c>
      <c r="I59" s="107">
        <v>0</v>
      </c>
      <c r="J59" s="109">
        <f t="shared" si="74"/>
        <v>0</v>
      </c>
      <c r="K59" s="108">
        <f t="shared" si="75"/>
        <v>0</v>
      </c>
      <c r="L59" s="49"/>
    </row>
    <row r="60" spans="1:12" s="1" customFormat="1" ht="24">
      <c r="A60" s="106">
        <v>3</v>
      </c>
      <c r="B60" s="177" t="s">
        <v>148</v>
      </c>
      <c r="C60" s="178" t="s">
        <v>6</v>
      </c>
      <c r="D60" s="160">
        <v>3</v>
      </c>
      <c r="E60" s="107">
        <v>0</v>
      </c>
      <c r="F60" s="108">
        <f t="shared" si="72"/>
        <v>0</v>
      </c>
      <c r="G60" s="107">
        <v>0</v>
      </c>
      <c r="H60" s="108">
        <f t="shared" si="73"/>
        <v>0</v>
      </c>
      <c r="I60" s="107">
        <v>0</v>
      </c>
      <c r="J60" s="109">
        <f t="shared" si="74"/>
        <v>0</v>
      </c>
      <c r="K60" s="108">
        <f t="shared" si="75"/>
        <v>0</v>
      </c>
      <c r="L60" s="49"/>
    </row>
    <row r="61" spans="1:12" s="1" customFormat="1" ht="24">
      <c r="A61" s="106">
        <v>4</v>
      </c>
      <c r="B61" s="159" t="s">
        <v>108</v>
      </c>
      <c r="C61" s="110" t="s">
        <v>6</v>
      </c>
      <c r="D61" s="160">
        <v>10</v>
      </c>
      <c r="E61" s="107">
        <v>0</v>
      </c>
      <c r="F61" s="108">
        <f t="shared" ref="F61" si="76">E61*D61</f>
        <v>0</v>
      </c>
      <c r="G61" s="107">
        <v>0</v>
      </c>
      <c r="H61" s="108">
        <f t="shared" ref="H61" si="77">G61*D61</f>
        <v>0</v>
      </c>
      <c r="I61" s="107">
        <v>0</v>
      </c>
      <c r="J61" s="109">
        <f t="shared" ref="J61" si="78">I61*D61</f>
        <v>0</v>
      </c>
      <c r="K61" s="108">
        <f t="shared" ref="K61" si="79">F61+H61+J61</f>
        <v>0</v>
      </c>
      <c r="L61" s="49"/>
    </row>
    <row r="62" spans="1:12" s="1" customFormat="1" ht="24">
      <c r="A62" s="106">
        <v>5</v>
      </c>
      <c r="B62" s="159" t="s">
        <v>88</v>
      </c>
      <c r="C62" s="110" t="s">
        <v>6</v>
      </c>
      <c r="D62" s="160">
        <v>21</v>
      </c>
      <c r="E62" s="107">
        <v>0</v>
      </c>
      <c r="F62" s="108">
        <f t="shared" ref="F62" si="80">E62*D62</f>
        <v>0</v>
      </c>
      <c r="G62" s="107">
        <v>0</v>
      </c>
      <c r="H62" s="108">
        <f t="shared" ref="H62" si="81">G62*D62</f>
        <v>0</v>
      </c>
      <c r="I62" s="107">
        <v>0</v>
      </c>
      <c r="J62" s="109">
        <f t="shared" ref="J62" si="82">I62*D62</f>
        <v>0</v>
      </c>
      <c r="K62" s="108">
        <f t="shared" ref="K62" si="83">F62+H62+J62</f>
        <v>0</v>
      </c>
      <c r="L62" s="49"/>
    </row>
    <row r="63" spans="1:12" s="1" customFormat="1" ht="24">
      <c r="A63" s="106">
        <v>6</v>
      </c>
      <c r="B63" s="159" t="s">
        <v>142</v>
      </c>
      <c r="C63" s="110" t="s">
        <v>6</v>
      </c>
      <c r="D63" s="160">
        <v>2</v>
      </c>
      <c r="E63" s="107">
        <v>0</v>
      </c>
      <c r="F63" s="108">
        <f t="shared" ref="F63" si="84">E63*D63</f>
        <v>0</v>
      </c>
      <c r="G63" s="107">
        <v>0</v>
      </c>
      <c r="H63" s="108">
        <f t="shared" ref="H63" si="85">G63*D63</f>
        <v>0</v>
      </c>
      <c r="I63" s="107">
        <v>0</v>
      </c>
      <c r="J63" s="109">
        <f t="shared" ref="J63" si="86">I63*D63</f>
        <v>0</v>
      </c>
      <c r="K63" s="108">
        <f t="shared" ref="K63" si="87">F63+H63+J63</f>
        <v>0</v>
      </c>
      <c r="L63" s="49"/>
    </row>
    <row r="64" spans="1:12" s="1" customFormat="1">
      <c r="A64" s="106">
        <v>7</v>
      </c>
      <c r="B64" s="159" t="s">
        <v>87</v>
      </c>
      <c r="C64" s="110" t="s">
        <v>6</v>
      </c>
      <c r="D64" s="160">
        <v>10</v>
      </c>
      <c r="E64" s="107">
        <v>0</v>
      </c>
      <c r="F64" s="108">
        <f t="shared" si="72"/>
        <v>0</v>
      </c>
      <c r="G64" s="107">
        <v>0</v>
      </c>
      <c r="H64" s="108">
        <f t="shared" si="73"/>
        <v>0</v>
      </c>
      <c r="I64" s="107">
        <v>0</v>
      </c>
      <c r="J64" s="109">
        <f t="shared" si="74"/>
        <v>0</v>
      </c>
      <c r="K64" s="108">
        <f t="shared" si="75"/>
        <v>0</v>
      </c>
      <c r="L64" s="49"/>
    </row>
    <row r="65" spans="1:13" s="1" customFormat="1">
      <c r="A65" s="106">
        <v>8</v>
      </c>
      <c r="B65" s="159" t="s">
        <v>91</v>
      </c>
      <c r="C65" s="110" t="s">
        <v>6</v>
      </c>
      <c r="D65" s="160">
        <v>3</v>
      </c>
      <c r="E65" s="107">
        <v>0</v>
      </c>
      <c r="F65" s="108">
        <f t="shared" ref="F65" si="88">E65*D65</f>
        <v>0</v>
      </c>
      <c r="G65" s="107">
        <v>0</v>
      </c>
      <c r="H65" s="108">
        <f t="shared" ref="H65" si="89">G65*D65</f>
        <v>0</v>
      </c>
      <c r="I65" s="107">
        <v>0</v>
      </c>
      <c r="J65" s="109">
        <f t="shared" ref="J65" si="90">I65*D65</f>
        <v>0</v>
      </c>
      <c r="K65" s="108">
        <f t="shared" ref="K65" si="91">F65+H65+J65</f>
        <v>0</v>
      </c>
      <c r="L65" s="49"/>
    </row>
    <row r="66" spans="1:13" s="1" customFormat="1" ht="48">
      <c r="A66" s="106">
        <v>9</v>
      </c>
      <c r="B66" s="161" t="s">
        <v>97</v>
      </c>
      <c r="C66" s="110" t="s">
        <v>16</v>
      </c>
      <c r="D66" s="160">
        <v>23.5</v>
      </c>
      <c r="E66" s="107">
        <v>0</v>
      </c>
      <c r="F66" s="108">
        <f t="shared" ref="F66" si="92">E66*D66</f>
        <v>0</v>
      </c>
      <c r="G66" s="107">
        <v>0</v>
      </c>
      <c r="H66" s="108">
        <f t="shared" ref="H66" si="93">G66*D66</f>
        <v>0</v>
      </c>
      <c r="I66" s="107">
        <v>0</v>
      </c>
      <c r="J66" s="109">
        <f t="shared" ref="J66" si="94">I66*D66</f>
        <v>0</v>
      </c>
      <c r="K66" s="108">
        <f t="shared" ref="K66" si="95">F66+H66+J66</f>
        <v>0</v>
      </c>
      <c r="L66" s="49"/>
    </row>
    <row r="67" spans="1:13" s="1" customFormat="1" ht="36">
      <c r="A67" s="106">
        <v>10</v>
      </c>
      <c r="B67" s="161" t="s">
        <v>107</v>
      </c>
      <c r="C67" s="110" t="s">
        <v>16</v>
      </c>
      <c r="D67" s="160">
        <v>3.6</v>
      </c>
      <c r="E67" s="107">
        <v>0</v>
      </c>
      <c r="F67" s="108">
        <f t="shared" si="72"/>
        <v>0</v>
      </c>
      <c r="G67" s="107">
        <v>0</v>
      </c>
      <c r="H67" s="108">
        <f t="shared" si="73"/>
        <v>0</v>
      </c>
      <c r="I67" s="107">
        <v>0</v>
      </c>
      <c r="J67" s="109">
        <f t="shared" si="74"/>
        <v>0</v>
      </c>
      <c r="K67" s="108">
        <f t="shared" si="75"/>
        <v>0</v>
      </c>
      <c r="L67" s="49"/>
      <c r="M67" s="127"/>
    </row>
    <row r="68" spans="1:13" s="1" customFormat="1">
      <c r="A68" s="106">
        <v>11</v>
      </c>
      <c r="B68" s="159" t="s">
        <v>68</v>
      </c>
      <c r="C68" s="110" t="s">
        <v>6</v>
      </c>
      <c r="D68" s="160">
        <v>6</v>
      </c>
      <c r="E68" s="107">
        <v>0</v>
      </c>
      <c r="F68" s="108">
        <f t="shared" si="72"/>
        <v>0</v>
      </c>
      <c r="G68" s="107">
        <v>0</v>
      </c>
      <c r="H68" s="108">
        <f t="shared" si="73"/>
        <v>0</v>
      </c>
      <c r="I68" s="107">
        <v>0</v>
      </c>
      <c r="J68" s="109">
        <f t="shared" si="74"/>
        <v>0</v>
      </c>
      <c r="K68" s="108">
        <f t="shared" si="75"/>
        <v>0</v>
      </c>
      <c r="L68" s="49"/>
    </row>
    <row r="69" spans="1:13" s="1" customFormat="1" ht="24">
      <c r="A69" s="106">
        <v>12</v>
      </c>
      <c r="B69" s="159" t="s">
        <v>69</v>
      </c>
      <c r="C69" s="110" t="s">
        <v>6</v>
      </c>
      <c r="D69" s="160">
        <v>14</v>
      </c>
      <c r="E69" s="107">
        <v>0</v>
      </c>
      <c r="F69" s="108">
        <f t="shared" si="72"/>
        <v>0</v>
      </c>
      <c r="G69" s="107">
        <v>0</v>
      </c>
      <c r="H69" s="108">
        <f t="shared" si="73"/>
        <v>0</v>
      </c>
      <c r="I69" s="107">
        <v>0</v>
      </c>
      <c r="J69" s="109">
        <f t="shared" si="74"/>
        <v>0</v>
      </c>
      <c r="K69" s="108">
        <f t="shared" si="75"/>
        <v>0</v>
      </c>
      <c r="L69" s="24"/>
    </row>
    <row r="70" spans="1:13" s="1" customFormat="1" ht="13.5">
      <c r="A70" s="106">
        <v>13</v>
      </c>
      <c r="B70" s="168" t="s">
        <v>109</v>
      </c>
      <c r="C70" s="110" t="s">
        <v>6</v>
      </c>
      <c r="D70" s="160">
        <v>16</v>
      </c>
      <c r="E70" s="107">
        <v>0</v>
      </c>
      <c r="F70" s="108">
        <f t="shared" si="72"/>
        <v>0</v>
      </c>
      <c r="G70" s="107">
        <v>0</v>
      </c>
      <c r="H70" s="108">
        <f t="shared" si="73"/>
        <v>0</v>
      </c>
      <c r="I70" s="107">
        <v>0</v>
      </c>
      <c r="J70" s="109">
        <f t="shared" si="74"/>
        <v>0</v>
      </c>
      <c r="K70" s="108">
        <f t="shared" si="75"/>
        <v>0</v>
      </c>
      <c r="L70" s="24"/>
    </row>
    <row r="71" spans="1:13" s="1" customFormat="1" ht="13.5">
      <c r="A71" s="106">
        <v>14</v>
      </c>
      <c r="B71" s="168" t="s">
        <v>146</v>
      </c>
      <c r="C71" s="110" t="s">
        <v>6</v>
      </c>
      <c r="D71" s="160">
        <v>16</v>
      </c>
      <c r="E71" s="107">
        <v>0</v>
      </c>
      <c r="F71" s="108">
        <f t="shared" si="72"/>
        <v>0</v>
      </c>
      <c r="G71" s="107">
        <v>0</v>
      </c>
      <c r="H71" s="108">
        <f t="shared" si="73"/>
        <v>0</v>
      </c>
      <c r="I71" s="107">
        <v>0</v>
      </c>
      <c r="J71" s="109">
        <f t="shared" si="74"/>
        <v>0</v>
      </c>
      <c r="K71" s="108">
        <f t="shared" si="75"/>
        <v>0</v>
      </c>
      <c r="L71" s="24"/>
    </row>
    <row r="72" spans="1:13" s="1" customFormat="1">
      <c r="A72" s="106"/>
      <c r="B72" s="112" t="s">
        <v>70</v>
      </c>
      <c r="C72" s="113"/>
      <c r="D72" s="126"/>
      <c r="E72" s="114"/>
      <c r="F72" s="115"/>
      <c r="G72" s="114"/>
      <c r="H72" s="115"/>
      <c r="I72" s="114"/>
      <c r="J72" s="116"/>
      <c r="K72" s="115"/>
      <c r="L72" s="49"/>
    </row>
    <row r="73" spans="1:13" s="1" customFormat="1">
      <c r="A73" s="106">
        <v>1</v>
      </c>
      <c r="B73" s="159" t="s">
        <v>75</v>
      </c>
      <c r="C73" s="110" t="s">
        <v>16</v>
      </c>
      <c r="D73" s="160">
        <v>133</v>
      </c>
      <c r="E73" s="107">
        <v>0</v>
      </c>
      <c r="F73" s="108">
        <f>E73*D73</f>
        <v>0</v>
      </c>
      <c r="G73" s="107">
        <v>0</v>
      </c>
      <c r="H73" s="108">
        <f>G73*D73</f>
        <v>0</v>
      </c>
      <c r="I73" s="107">
        <v>0</v>
      </c>
      <c r="J73" s="109">
        <f>I73*D73</f>
        <v>0</v>
      </c>
      <c r="K73" s="108">
        <f>F73+H73+J73</f>
        <v>0</v>
      </c>
      <c r="L73" s="49"/>
      <c r="M73" s="48"/>
    </row>
    <row r="74" spans="1:13" s="1" customFormat="1" ht="24">
      <c r="A74" s="106">
        <v>2</v>
      </c>
      <c r="B74" s="159" t="s">
        <v>80</v>
      </c>
      <c r="C74" s="110" t="s">
        <v>16</v>
      </c>
      <c r="D74" s="160">
        <v>118</v>
      </c>
      <c r="E74" s="107">
        <v>0</v>
      </c>
      <c r="F74" s="108">
        <f>E74*D74</f>
        <v>0</v>
      </c>
      <c r="G74" s="107">
        <v>0</v>
      </c>
      <c r="H74" s="108">
        <f>G74*D74</f>
        <v>0</v>
      </c>
      <c r="I74" s="107">
        <v>0</v>
      </c>
      <c r="J74" s="109">
        <f>I74*D74</f>
        <v>0</v>
      </c>
      <c r="K74" s="108">
        <f>F74+H74+J74</f>
        <v>0</v>
      </c>
      <c r="L74" s="49"/>
      <c r="M74" s="50"/>
    </row>
    <row r="75" spans="1:13" s="1" customFormat="1" ht="24">
      <c r="A75" s="106">
        <v>3</v>
      </c>
      <c r="B75" s="173" t="s">
        <v>143</v>
      </c>
      <c r="C75" s="110" t="s">
        <v>16</v>
      </c>
      <c r="D75" s="160">
        <v>8.5</v>
      </c>
      <c r="E75" s="107">
        <v>0</v>
      </c>
      <c r="F75" s="108">
        <f>E75*D75</f>
        <v>0</v>
      </c>
      <c r="G75" s="107">
        <v>0</v>
      </c>
      <c r="H75" s="108">
        <f>G75*D75</f>
        <v>0</v>
      </c>
      <c r="I75" s="107">
        <v>0</v>
      </c>
      <c r="J75" s="109">
        <f>I75*D75</f>
        <v>0</v>
      </c>
      <c r="K75" s="108">
        <f>F75+H75+J75</f>
        <v>0</v>
      </c>
      <c r="L75" s="49"/>
      <c r="M75" s="50"/>
    </row>
    <row r="76" spans="1:13" s="1" customFormat="1" ht="24">
      <c r="A76" s="106">
        <v>4</v>
      </c>
      <c r="B76" s="173" t="s">
        <v>144</v>
      </c>
      <c r="C76" s="110" t="s">
        <v>16</v>
      </c>
      <c r="D76" s="160">
        <v>18.5</v>
      </c>
      <c r="E76" s="107">
        <v>0</v>
      </c>
      <c r="F76" s="108">
        <f>E76*D76</f>
        <v>0</v>
      </c>
      <c r="G76" s="107">
        <v>0</v>
      </c>
      <c r="H76" s="108">
        <f>G76*D76</f>
        <v>0</v>
      </c>
      <c r="I76" s="107">
        <v>0</v>
      </c>
      <c r="J76" s="109">
        <f>I76*D76</f>
        <v>0</v>
      </c>
      <c r="K76" s="108">
        <f>F76+H76+J76</f>
        <v>0</v>
      </c>
      <c r="L76" s="49"/>
      <c r="M76" s="50"/>
    </row>
    <row r="77" spans="1:13" s="1" customFormat="1">
      <c r="A77" s="106">
        <v>5</v>
      </c>
      <c r="B77" s="159" t="s">
        <v>236</v>
      </c>
      <c r="C77" s="166" t="s">
        <v>111</v>
      </c>
      <c r="D77" s="172">
        <v>95</v>
      </c>
      <c r="E77" s="142">
        <v>0</v>
      </c>
      <c r="F77" s="143">
        <f t="shared" ref="F77" si="96">E77*D77</f>
        <v>0</v>
      </c>
      <c r="G77" s="142">
        <v>0</v>
      </c>
      <c r="H77" s="143">
        <f t="shared" ref="H77" si="97">G77*D77</f>
        <v>0</v>
      </c>
      <c r="I77" s="142">
        <v>0</v>
      </c>
      <c r="J77" s="143">
        <f t="shared" ref="J77" si="98">I77*D77</f>
        <v>0</v>
      </c>
      <c r="K77" s="143">
        <f t="shared" ref="K77" si="99">F77+H77+J77</f>
        <v>0</v>
      </c>
      <c r="L77" s="49"/>
      <c r="M77" s="50"/>
    </row>
    <row r="78" spans="1:13" s="1" customFormat="1">
      <c r="A78" s="106">
        <v>6</v>
      </c>
      <c r="B78" s="159" t="s">
        <v>114</v>
      </c>
      <c r="C78" s="110" t="s">
        <v>16</v>
      </c>
      <c r="D78" s="160">
        <v>250</v>
      </c>
      <c r="E78" s="107">
        <v>0</v>
      </c>
      <c r="F78" s="108">
        <f>E78*D78</f>
        <v>0</v>
      </c>
      <c r="G78" s="107">
        <v>0</v>
      </c>
      <c r="H78" s="108">
        <f>G78*D78</f>
        <v>0</v>
      </c>
      <c r="I78" s="107">
        <v>0</v>
      </c>
      <c r="J78" s="109">
        <f>I78*D78</f>
        <v>0</v>
      </c>
      <c r="K78" s="108">
        <f>F78+H78+J78</f>
        <v>0</v>
      </c>
      <c r="L78" s="49"/>
      <c r="M78" s="50"/>
    </row>
    <row r="79" spans="1:13" s="1" customFormat="1" ht="24">
      <c r="A79" s="106">
        <v>7</v>
      </c>
      <c r="B79" s="159" t="s">
        <v>115</v>
      </c>
      <c r="C79" s="110" t="s">
        <v>16</v>
      </c>
      <c r="D79" s="160">
        <v>20</v>
      </c>
      <c r="E79" s="107">
        <v>0</v>
      </c>
      <c r="F79" s="108">
        <f>E79*D79</f>
        <v>0</v>
      </c>
      <c r="G79" s="107">
        <v>0</v>
      </c>
      <c r="H79" s="108">
        <f>G79*D79</f>
        <v>0</v>
      </c>
      <c r="I79" s="107">
        <v>0</v>
      </c>
      <c r="J79" s="109">
        <f>I79*D79</f>
        <v>0</v>
      </c>
      <c r="K79" s="108">
        <f>F79+H79+J79</f>
        <v>0</v>
      </c>
      <c r="L79" s="49"/>
      <c r="M79" s="50"/>
    </row>
    <row r="80" spans="1:13" s="1" customFormat="1">
      <c r="A80" s="106"/>
      <c r="B80" s="112" t="s">
        <v>26</v>
      </c>
      <c r="C80" s="113"/>
      <c r="D80" s="126"/>
      <c r="E80" s="114"/>
      <c r="F80" s="115"/>
      <c r="G80" s="114"/>
      <c r="H80" s="116"/>
      <c r="I80" s="114"/>
      <c r="J80" s="116"/>
      <c r="K80" s="115"/>
      <c r="L80" s="49"/>
    </row>
    <row r="81" spans="1:12" s="1" customFormat="1">
      <c r="A81" s="106">
        <v>1</v>
      </c>
      <c r="B81" s="159" t="s">
        <v>76</v>
      </c>
      <c r="C81" s="110" t="s">
        <v>6</v>
      </c>
      <c r="D81" s="160">
        <v>11</v>
      </c>
      <c r="E81" s="107">
        <v>0</v>
      </c>
      <c r="F81" s="108">
        <f t="shared" ref="F81:F82" si="100">E81*D81</f>
        <v>0</v>
      </c>
      <c r="G81" s="107">
        <v>0</v>
      </c>
      <c r="H81" s="108">
        <f t="shared" ref="H81:H82" si="101">G81*D81</f>
        <v>0</v>
      </c>
      <c r="I81" s="107">
        <v>0</v>
      </c>
      <c r="J81" s="109">
        <f t="shared" ref="J81:J82" si="102">I81*D81</f>
        <v>0</v>
      </c>
      <c r="K81" s="108">
        <f t="shared" ref="K81:K82" si="103">F81+H81+J81</f>
        <v>0</v>
      </c>
      <c r="L81" s="49"/>
    </row>
    <row r="82" spans="1:12" s="1" customFormat="1">
      <c r="A82" s="106">
        <v>2</v>
      </c>
      <c r="B82" s="159" t="s">
        <v>77</v>
      </c>
      <c r="C82" s="110" t="s">
        <v>6</v>
      </c>
      <c r="D82" s="160">
        <v>5</v>
      </c>
      <c r="E82" s="107">
        <v>0</v>
      </c>
      <c r="F82" s="108">
        <f t="shared" si="100"/>
        <v>0</v>
      </c>
      <c r="G82" s="107">
        <v>0</v>
      </c>
      <c r="H82" s="108">
        <f t="shared" si="101"/>
        <v>0</v>
      </c>
      <c r="I82" s="107">
        <v>0</v>
      </c>
      <c r="J82" s="109">
        <f t="shared" si="102"/>
        <v>0</v>
      </c>
      <c r="K82" s="108">
        <f t="shared" si="103"/>
        <v>0</v>
      </c>
      <c r="L82" s="49"/>
    </row>
    <row r="83" spans="1:12" s="1" customFormat="1" ht="48">
      <c r="A83" s="106">
        <v>3</v>
      </c>
      <c r="B83" s="175" t="s">
        <v>147</v>
      </c>
      <c r="C83" s="169" t="s">
        <v>16</v>
      </c>
      <c r="D83" s="174">
        <v>117</v>
      </c>
      <c r="E83" s="147">
        <v>0</v>
      </c>
      <c r="F83" s="148">
        <f t="shared" ref="F83:F84" si="104">E83*D83</f>
        <v>0</v>
      </c>
      <c r="G83" s="147">
        <v>0</v>
      </c>
      <c r="H83" s="148">
        <f t="shared" ref="H83:H84" si="105">G83*D83</f>
        <v>0</v>
      </c>
      <c r="I83" s="147">
        <v>0</v>
      </c>
      <c r="J83" s="149">
        <f t="shared" ref="J83:J84" si="106">I83*D83</f>
        <v>0</v>
      </c>
      <c r="K83" s="148">
        <f t="shared" ref="K83:K84" si="107">F83+H83+J83</f>
        <v>0</v>
      </c>
      <c r="L83" s="49"/>
    </row>
    <row r="84" spans="1:12" s="1" customFormat="1" ht="24">
      <c r="A84" s="106">
        <v>4</v>
      </c>
      <c r="B84" s="161" t="s">
        <v>149</v>
      </c>
      <c r="C84" s="166" t="s">
        <v>6</v>
      </c>
      <c r="D84" s="172">
        <v>1</v>
      </c>
      <c r="E84" s="142">
        <v>0</v>
      </c>
      <c r="F84" s="143">
        <f t="shared" si="104"/>
        <v>0</v>
      </c>
      <c r="G84" s="142">
        <v>0</v>
      </c>
      <c r="H84" s="143">
        <f t="shared" si="105"/>
        <v>0</v>
      </c>
      <c r="I84" s="142">
        <v>0</v>
      </c>
      <c r="J84" s="143">
        <f t="shared" si="106"/>
        <v>0</v>
      </c>
      <c r="K84" s="143">
        <f t="shared" si="107"/>
        <v>0</v>
      </c>
      <c r="L84" s="49"/>
    </row>
    <row r="85" spans="1:12" s="1" customFormat="1" ht="24">
      <c r="A85" s="106">
        <v>5</v>
      </c>
      <c r="B85" s="170" t="s">
        <v>71</v>
      </c>
      <c r="C85" s="150" t="s">
        <v>72</v>
      </c>
      <c r="D85" s="176">
        <v>1</v>
      </c>
      <c r="E85" s="151">
        <v>0</v>
      </c>
      <c r="F85" s="152">
        <f t="shared" ref="F85" si="108">E85*D85</f>
        <v>0</v>
      </c>
      <c r="G85" s="151">
        <v>0</v>
      </c>
      <c r="H85" s="152">
        <f t="shared" ref="H85" si="109">G85*D85</f>
        <v>0</v>
      </c>
      <c r="I85" s="151">
        <v>0</v>
      </c>
      <c r="J85" s="153">
        <f t="shared" ref="J85" si="110">I85*D85</f>
        <v>0</v>
      </c>
      <c r="K85" s="152">
        <f t="shared" ref="K85" si="111">F85+H85+J85</f>
        <v>0</v>
      </c>
      <c r="L85" s="49"/>
    </row>
    <row r="86" spans="1:12" s="1" customFormat="1">
      <c r="A86" s="52"/>
      <c r="B86" s="53" t="s">
        <v>9</v>
      </c>
      <c r="C86" s="54"/>
      <c r="D86" s="55"/>
      <c r="E86" s="56"/>
      <c r="F86" s="9">
        <f>SUM(F11:F85)</f>
        <v>0</v>
      </c>
      <c r="G86" s="57"/>
      <c r="H86" s="58">
        <f>SUM(H11:H85)</f>
        <v>0</v>
      </c>
      <c r="I86" s="57"/>
      <c r="J86" s="58">
        <f>SUM(J11:J85)</f>
        <v>0</v>
      </c>
      <c r="K86" s="9">
        <f>F86+H86+J86</f>
        <v>0</v>
      </c>
      <c r="L86" s="49"/>
    </row>
    <row r="87" spans="1:12" s="1" customFormat="1">
      <c r="A87" s="52"/>
      <c r="B87" s="59" t="s">
        <v>10</v>
      </c>
      <c r="C87" s="60">
        <v>0</v>
      </c>
      <c r="D87" s="55"/>
      <c r="E87" s="56"/>
      <c r="F87" s="46"/>
      <c r="G87" s="56"/>
      <c r="H87" s="9"/>
      <c r="I87" s="56"/>
      <c r="J87" s="47"/>
      <c r="K87" s="9">
        <f>K86*C87</f>
        <v>0</v>
      </c>
      <c r="L87" s="49"/>
    </row>
    <row r="88" spans="1:12" s="1" customFormat="1">
      <c r="A88" s="52"/>
      <c r="B88" s="59" t="s">
        <v>11</v>
      </c>
      <c r="C88" s="54"/>
      <c r="D88" s="55"/>
      <c r="E88" s="56"/>
      <c r="F88" s="46"/>
      <c r="G88" s="56"/>
      <c r="H88" s="9"/>
      <c r="I88" s="56"/>
      <c r="J88" s="47"/>
      <c r="K88" s="9">
        <f>K86+K87</f>
        <v>0</v>
      </c>
      <c r="L88" s="49"/>
    </row>
    <row r="89" spans="1:12" s="1" customFormat="1">
      <c r="A89" s="52"/>
      <c r="B89" s="59" t="s">
        <v>12</v>
      </c>
      <c r="C89" s="60">
        <v>0</v>
      </c>
      <c r="D89" s="55"/>
      <c r="E89" s="56"/>
      <c r="F89" s="46"/>
      <c r="G89" s="56"/>
      <c r="H89" s="9"/>
      <c r="I89" s="56"/>
      <c r="J89" s="47"/>
      <c r="K89" s="9">
        <f>K88*C89</f>
        <v>0</v>
      </c>
      <c r="L89" s="49"/>
    </row>
    <row r="90" spans="1:12" s="1" customFormat="1">
      <c r="A90" s="52"/>
      <c r="B90" s="53" t="s">
        <v>11</v>
      </c>
      <c r="C90" s="54"/>
      <c r="D90" s="55"/>
      <c r="E90" s="56"/>
      <c r="F90" s="46"/>
      <c r="G90" s="56"/>
      <c r="H90" s="9"/>
      <c r="I90" s="56"/>
      <c r="J90" s="47"/>
      <c r="K90" s="9">
        <f>K89+K88</f>
        <v>0</v>
      </c>
      <c r="L90" s="49"/>
    </row>
    <row r="91" spans="1:12" s="1" customFormat="1">
      <c r="A91" s="52"/>
      <c r="B91" s="53" t="s">
        <v>13</v>
      </c>
      <c r="C91" s="61">
        <v>0.18</v>
      </c>
      <c r="D91" s="62"/>
      <c r="E91" s="56"/>
      <c r="F91" s="46"/>
      <c r="G91" s="56"/>
      <c r="H91" s="9"/>
      <c r="I91" s="56"/>
      <c r="J91" s="47"/>
      <c r="K91" s="9">
        <f>K90*C91</f>
        <v>0</v>
      </c>
      <c r="L91" s="49"/>
    </row>
    <row r="92" spans="1:12" s="1" customFormat="1">
      <c r="A92" s="32"/>
      <c r="B92" s="63" t="s">
        <v>14</v>
      </c>
      <c r="C92" s="32"/>
      <c r="D92" s="64"/>
      <c r="E92" s="65"/>
      <c r="F92" s="66"/>
      <c r="G92" s="65"/>
      <c r="H92" s="67"/>
      <c r="I92" s="65"/>
      <c r="J92" s="68"/>
      <c r="K92" s="67">
        <f>K90+K91</f>
        <v>0</v>
      </c>
      <c r="L92" s="49"/>
    </row>
    <row r="93" spans="1:12" s="1" customFormat="1">
      <c r="A93" s="15"/>
      <c r="B93" s="69"/>
      <c r="C93" s="15"/>
      <c r="D93" s="70"/>
      <c r="E93" s="15"/>
      <c r="F93" s="15"/>
      <c r="G93" s="15"/>
      <c r="H93" s="15"/>
      <c r="I93" s="15"/>
      <c r="J93" s="15"/>
      <c r="K93" s="15"/>
      <c r="L93" s="49"/>
    </row>
    <row r="94" spans="1:12" s="1" customFormat="1">
      <c r="A94" s="15"/>
      <c r="B94" s="69"/>
      <c r="C94" s="15"/>
      <c r="D94" s="70"/>
      <c r="E94" s="15"/>
      <c r="F94" s="15"/>
      <c r="G94" s="15"/>
      <c r="H94" s="15"/>
      <c r="I94" s="15"/>
      <c r="J94" s="15"/>
      <c r="K94" s="15"/>
      <c r="L94" s="49"/>
    </row>
    <row r="95" spans="1:12" s="1" customFormat="1">
      <c r="A95" s="15"/>
      <c r="B95" s="71"/>
      <c r="C95" s="15"/>
      <c r="D95" s="70"/>
      <c r="E95" s="13"/>
      <c r="F95" s="15"/>
      <c r="G95" s="15"/>
      <c r="H95" s="15"/>
      <c r="I95" s="15"/>
      <c r="J95" s="15"/>
      <c r="K95" s="15"/>
      <c r="L95" s="49"/>
    </row>
    <row r="96" spans="1:12" s="1" customFormat="1">
      <c r="B96" s="72"/>
      <c r="D96" s="73"/>
      <c r="L96" s="49"/>
    </row>
    <row r="97" spans="2:12" s="1" customFormat="1">
      <c r="B97" s="72"/>
      <c r="D97" s="73"/>
      <c r="L97" s="49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topLeftCell="A7" zoomScale="85" zoomScaleNormal="85" workbookViewId="0">
      <selection activeCell="L13" sqref="L13"/>
    </sheetView>
  </sheetViews>
  <sheetFormatPr defaultRowHeight="30.65" customHeight="1"/>
  <cols>
    <col min="1" max="1" width="3.453125" style="2" customWidth="1"/>
    <col min="2" max="2" width="82" style="74" customWidth="1"/>
    <col min="3" max="3" width="11.26953125" style="2" bestFit="1" customWidth="1"/>
    <col min="4" max="4" width="7.81640625" style="75" bestFit="1" customWidth="1"/>
    <col min="5" max="5" width="9.453125" style="2" bestFit="1" customWidth="1"/>
    <col min="6" max="6" width="5.26953125" style="2" bestFit="1" customWidth="1"/>
    <col min="7" max="7" width="9.453125" style="2" bestFit="1" customWidth="1"/>
    <col min="8" max="8" width="5.26953125" style="2" bestFit="1" customWidth="1"/>
    <col min="9" max="9" width="9.453125" style="2" bestFit="1" customWidth="1"/>
    <col min="10" max="10" width="6.1796875" style="2" bestFit="1" customWidth="1"/>
    <col min="11" max="11" width="9.453125" style="2" bestFit="1" customWidth="1"/>
    <col min="12" max="12" width="25.81640625" style="49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2" ht="30.65" customHeight="1">
      <c r="A1" s="221" t="s">
        <v>57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4"/>
    </row>
    <row r="2" spans="1:12" s="1" customFormat="1" ht="30.65" customHeight="1">
      <c r="A2" s="2"/>
      <c r="B2" s="219" t="s">
        <v>145</v>
      </c>
      <c r="C2" s="220"/>
      <c r="D2" s="220"/>
      <c r="E2" s="220"/>
      <c r="F2" s="220"/>
      <c r="G2" s="220"/>
      <c r="H2" s="220"/>
      <c r="I2" s="220"/>
      <c r="J2" s="220"/>
      <c r="K2" s="220"/>
      <c r="L2" s="24"/>
    </row>
    <row r="3" spans="1:12" ht="30.65" customHeight="1">
      <c r="A3" s="1"/>
      <c r="B3" s="227"/>
      <c r="C3" s="227"/>
      <c r="D3" s="227"/>
      <c r="E3" s="227"/>
      <c r="F3" s="227"/>
      <c r="G3" s="1"/>
      <c r="H3" s="1"/>
      <c r="I3" s="25"/>
      <c r="L3" s="24"/>
    </row>
    <row r="4" spans="1:12" ht="30.65" customHeight="1">
      <c r="A4" s="26" t="s">
        <v>120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27.65" customHeight="1">
      <c r="A5" s="27"/>
      <c r="B5" s="28"/>
      <c r="C5" s="27"/>
      <c r="D5" s="29"/>
      <c r="E5" s="228" t="s">
        <v>49</v>
      </c>
      <c r="F5" s="228"/>
      <c r="G5" s="228"/>
      <c r="H5" s="228"/>
      <c r="I5" s="30">
        <f>K42</f>
        <v>0</v>
      </c>
      <c r="J5" s="31" t="s">
        <v>59</v>
      </c>
      <c r="K5" s="27"/>
      <c r="L5" s="24"/>
    </row>
    <row r="6" spans="1:12" ht="22.5" customHeight="1">
      <c r="A6" s="32"/>
      <c r="B6" s="33" t="s">
        <v>38</v>
      </c>
      <c r="C6" s="34"/>
      <c r="D6" s="35"/>
      <c r="E6" s="222" t="s">
        <v>39</v>
      </c>
      <c r="F6" s="223"/>
      <c r="G6" s="223"/>
      <c r="H6" s="223"/>
      <c r="I6" s="223"/>
      <c r="J6" s="224"/>
      <c r="K6" s="36" t="s">
        <v>28</v>
      </c>
      <c r="L6" s="24"/>
    </row>
    <row r="7" spans="1:12" ht="30.65" customHeight="1">
      <c r="A7" s="37" t="s">
        <v>0</v>
      </c>
      <c r="B7" s="144" t="s">
        <v>40</v>
      </c>
      <c r="C7" s="38" t="s">
        <v>41</v>
      </c>
      <c r="D7" s="38" t="s">
        <v>42</v>
      </c>
      <c r="E7" s="225" t="s">
        <v>58</v>
      </c>
      <c r="F7" s="226"/>
      <c r="G7" s="225" t="s">
        <v>51</v>
      </c>
      <c r="H7" s="226"/>
      <c r="I7" s="225" t="s">
        <v>52</v>
      </c>
      <c r="J7" s="226"/>
      <c r="K7" s="36"/>
      <c r="L7" s="24"/>
    </row>
    <row r="8" spans="1:12" ht="7" customHeight="1">
      <c r="A8" s="39"/>
      <c r="B8" s="145"/>
      <c r="C8" s="41"/>
      <c r="D8" s="41"/>
      <c r="E8" s="42" t="s">
        <v>43</v>
      </c>
      <c r="F8" s="42" t="s">
        <v>44</v>
      </c>
      <c r="G8" s="42" t="s">
        <v>43</v>
      </c>
      <c r="H8" s="42" t="s">
        <v>44</v>
      </c>
      <c r="I8" s="42" t="s">
        <v>43</v>
      </c>
      <c r="J8" s="42" t="s">
        <v>44</v>
      </c>
      <c r="K8" s="36"/>
      <c r="L8" s="24"/>
    </row>
    <row r="9" spans="1:12" ht="17.149999999999999" customHeight="1">
      <c r="A9" s="43"/>
      <c r="B9" s="146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s="1" customFormat="1" ht="30.65" customHeight="1">
      <c r="A10" s="106"/>
      <c r="B10" s="112" t="s">
        <v>184</v>
      </c>
      <c r="C10" s="113"/>
      <c r="D10" s="126"/>
      <c r="E10" s="114"/>
      <c r="F10" s="115"/>
      <c r="G10" s="114"/>
      <c r="H10" s="116"/>
      <c r="I10" s="114"/>
      <c r="J10" s="116"/>
      <c r="K10" s="115"/>
      <c r="L10" s="49"/>
    </row>
    <row r="11" spans="1:12" s="1" customFormat="1" ht="30.65" customHeight="1">
      <c r="A11" s="106">
        <v>1</v>
      </c>
      <c r="B11" s="210" t="s">
        <v>237</v>
      </c>
      <c r="C11" s="188" t="s">
        <v>112</v>
      </c>
      <c r="D11" s="189">
        <v>1</v>
      </c>
      <c r="E11" s="142">
        <v>0</v>
      </c>
      <c r="F11" s="156">
        <f t="shared" ref="F11" si="0">E11*D11</f>
        <v>0</v>
      </c>
      <c r="G11" s="142">
        <v>0</v>
      </c>
      <c r="H11" s="156">
        <f t="shared" ref="H11" si="1">G11*D11</f>
        <v>0</v>
      </c>
      <c r="I11" s="142">
        <v>0</v>
      </c>
      <c r="J11" s="157">
        <f t="shared" ref="J11" si="2">I11*D11</f>
        <v>0</v>
      </c>
      <c r="K11" s="158">
        <f t="shared" ref="K11" si="3">F11+H11+J11</f>
        <v>0</v>
      </c>
      <c r="L11" s="49"/>
    </row>
    <row r="12" spans="1:12" s="1" customFormat="1" ht="30.65" customHeight="1">
      <c r="A12" s="106"/>
      <c r="B12" s="210" t="s">
        <v>231</v>
      </c>
      <c r="C12" s="188" t="s">
        <v>112</v>
      </c>
      <c r="D12" s="189">
        <v>1</v>
      </c>
      <c r="E12" s="142">
        <v>0</v>
      </c>
      <c r="F12" s="156">
        <f t="shared" ref="F12" si="4">E12*D12</f>
        <v>0</v>
      </c>
      <c r="G12" s="142">
        <v>0</v>
      </c>
      <c r="H12" s="156">
        <f t="shared" ref="H12" si="5">G12*D12</f>
        <v>0</v>
      </c>
      <c r="I12" s="142">
        <v>0</v>
      </c>
      <c r="J12" s="157">
        <f t="shared" ref="J12" si="6">I12*D12</f>
        <v>0</v>
      </c>
      <c r="K12" s="158">
        <f t="shared" ref="K12" si="7">F12+H12+J12</f>
        <v>0</v>
      </c>
      <c r="L12" s="49"/>
    </row>
    <row r="13" spans="1:12" s="1" customFormat="1" ht="30.65" customHeight="1">
      <c r="A13" s="106">
        <v>2</v>
      </c>
      <c r="B13" s="187" t="s">
        <v>238</v>
      </c>
      <c r="C13" s="188" t="s">
        <v>112</v>
      </c>
      <c r="D13" s="189">
        <v>5</v>
      </c>
      <c r="E13" s="142">
        <v>0</v>
      </c>
      <c r="F13" s="156">
        <f t="shared" ref="F13:F30" si="8">E13*D13</f>
        <v>0</v>
      </c>
      <c r="G13" s="142">
        <v>0</v>
      </c>
      <c r="H13" s="156">
        <f t="shared" ref="H13:H30" si="9">G13*D13</f>
        <v>0</v>
      </c>
      <c r="I13" s="142">
        <v>0</v>
      </c>
      <c r="J13" s="157">
        <f t="shared" ref="J13:J30" si="10">I13*D13</f>
        <v>0</v>
      </c>
      <c r="K13" s="158">
        <f t="shared" ref="K13:K30" si="11">F13+H13+J13</f>
        <v>0</v>
      </c>
      <c r="L13" s="49"/>
    </row>
    <row r="14" spans="1:12" s="1" customFormat="1" ht="30.65" customHeight="1">
      <c r="A14" s="106">
        <v>3</v>
      </c>
      <c r="B14" s="187" t="s">
        <v>239</v>
      </c>
      <c r="C14" s="188" t="s">
        <v>112</v>
      </c>
      <c r="D14" s="188">
        <v>1</v>
      </c>
      <c r="E14" s="142">
        <v>0</v>
      </c>
      <c r="F14" s="156">
        <f t="shared" si="8"/>
        <v>0</v>
      </c>
      <c r="G14" s="142">
        <v>0</v>
      </c>
      <c r="H14" s="156">
        <f t="shared" si="9"/>
        <v>0</v>
      </c>
      <c r="I14" s="142">
        <v>0</v>
      </c>
      <c r="J14" s="157">
        <f t="shared" si="10"/>
        <v>0</v>
      </c>
      <c r="K14" s="158">
        <f t="shared" si="11"/>
        <v>0</v>
      </c>
      <c r="L14" s="49"/>
    </row>
    <row r="15" spans="1:12" s="1" customFormat="1" ht="30.65" customHeight="1">
      <c r="A15" s="106">
        <v>4</v>
      </c>
      <c r="B15" s="190" t="s">
        <v>232</v>
      </c>
      <c r="C15" s="188" t="s">
        <v>112</v>
      </c>
      <c r="D15" s="188">
        <v>1</v>
      </c>
      <c r="E15" s="142">
        <v>0</v>
      </c>
      <c r="F15" s="156">
        <f t="shared" si="8"/>
        <v>0</v>
      </c>
      <c r="G15" s="142">
        <v>0</v>
      </c>
      <c r="H15" s="156">
        <f t="shared" si="9"/>
        <v>0</v>
      </c>
      <c r="I15" s="142">
        <v>0</v>
      </c>
      <c r="J15" s="157">
        <f t="shared" si="10"/>
        <v>0</v>
      </c>
      <c r="K15" s="158">
        <f t="shared" si="11"/>
        <v>0</v>
      </c>
      <c r="L15" s="49"/>
    </row>
    <row r="16" spans="1:12" s="1" customFormat="1" ht="30.65" customHeight="1">
      <c r="A16" s="106">
        <v>5</v>
      </c>
      <c r="B16" s="190" t="s">
        <v>185</v>
      </c>
      <c r="C16" s="188" t="s">
        <v>112</v>
      </c>
      <c r="D16" s="188">
        <v>3</v>
      </c>
      <c r="E16" s="142">
        <v>0</v>
      </c>
      <c r="F16" s="156">
        <f t="shared" si="8"/>
        <v>0</v>
      </c>
      <c r="G16" s="142">
        <v>0</v>
      </c>
      <c r="H16" s="156">
        <f t="shared" si="9"/>
        <v>0</v>
      </c>
      <c r="I16" s="142">
        <v>0</v>
      </c>
      <c r="J16" s="157">
        <f t="shared" si="10"/>
        <v>0</v>
      </c>
      <c r="K16" s="158">
        <f t="shared" si="11"/>
        <v>0</v>
      </c>
      <c r="L16" s="49"/>
    </row>
    <row r="17" spans="1:12" s="1" customFormat="1" ht="30.65" customHeight="1">
      <c r="A17" s="106">
        <v>6</v>
      </c>
      <c r="B17" s="190" t="s">
        <v>233</v>
      </c>
      <c r="C17" s="188" t="s">
        <v>112</v>
      </c>
      <c r="D17" s="188">
        <v>1</v>
      </c>
      <c r="E17" s="142">
        <v>0</v>
      </c>
      <c r="F17" s="156">
        <f t="shared" si="8"/>
        <v>0</v>
      </c>
      <c r="G17" s="142">
        <v>0</v>
      </c>
      <c r="H17" s="156">
        <f t="shared" si="9"/>
        <v>0</v>
      </c>
      <c r="I17" s="142">
        <v>0</v>
      </c>
      <c r="J17" s="157">
        <f t="shared" si="10"/>
        <v>0</v>
      </c>
      <c r="K17" s="158">
        <f t="shared" si="11"/>
        <v>0</v>
      </c>
      <c r="L17" s="49"/>
    </row>
    <row r="18" spans="1:12" s="1" customFormat="1" ht="30.65" customHeight="1">
      <c r="A18" s="106">
        <v>7</v>
      </c>
      <c r="B18" s="190" t="s">
        <v>186</v>
      </c>
      <c r="C18" s="188" t="s">
        <v>112</v>
      </c>
      <c r="D18" s="188">
        <v>9</v>
      </c>
      <c r="E18" s="142">
        <v>0</v>
      </c>
      <c r="F18" s="156">
        <f t="shared" si="8"/>
        <v>0</v>
      </c>
      <c r="G18" s="142">
        <v>0</v>
      </c>
      <c r="H18" s="156">
        <f t="shared" si="9"/>
        <v>0</v>
      </c>
      <c r="I18" s="142">
        <v>0</v>
      </c>
      <c r="J18" s="157">
        <f t="shared" si="10"/>
        <v>0</v>
      </c>
      <c r="K18" s="158">
        <f t="shared" si="11"/>
        <v>0</v>
      </c>
      <c r="L18" s="49"/>
    </row>
    <row r="19" spans="1:12" s="1" customFormat="1" ht="30.65" customHeight="1">
      <c r="A19" s="106">
        <v>8</v>
      </c>
      <c r="B19" s="190" t="s">
        <v>234</v>
      </c>
      <c r="C19" s="188" t="s">
        <v>112</v>
      </c>
      <c r="D19" s="188">
        <v>1</v>
      </c>
      <c r="E19" s="142">
        <v>0</v>
      </c>
      <c r="F19" s="156">
        <f t="shared" si="8"/>
        <v>0</v>
      </c>
      <c r="G19" s="142">
        <v>0</v>
      </c>
      <c r="H19" s="156">
        <f t="shared" si="9"/>
        <v>0</v>
      </c>
      <c r="I19" s="142">
        <v>0</v>
      </c>
      <c r="J19" s="157">
        <f t="shared" si="10"/>
        <v>0</v>
      </c>
      <c r="K19" s="158">
        <f t="shared" si="11"/>
        <v>0</v>
      </c>
      <c r="L19" s="49"/>
    </row>
    <row r="20" spans="1:12" s="1" customFormat="1" ht="30.65" customHeight="1">
      <c r="A20" s="106">
        <v>9</v>
      </c>
      <c r="B20" s="190" t="s">
        <v>187</v>
      </c>
      <c r="C20" s="188" t="s">
        <v>112</v>
      </c>
      <c r="D20" s="188">
        <v>11</v>
      </c>
      <c r="E20" s="142">
        <v>0</v>
      </c>
      <c r="F20" s="156">
        <f t="shared" si="8"/>
        <v>0</v>
      </c>
      <c r="G20" s="142">
        <v>0</v>
      </c>
      <c r="H20" s="156">
        <f t="shared" si="9"/>
        <v>0</v>
      </c>
      <c r="I20" s="142">
        <v>0</v>
      </c>
      <c r="J20" s="157">
        <f t="shared" si="10"/>
        <v>0</v>
      </c>
      <c r="K20" s="158">
        <f t="shared" si="11"/>
        <v>0</v>
      </c>
      <c r="L20" s="49"/>
    </row>
    <row r="21" spans="1:12" s="1" customFormat="1" ht="30.65" customHeight="1">
      <c r="A21" s="106">
        <v>10</v>
      </c>
      <c r="B21" s="187" t="s">
        <v>188</v>
      </c>
      <c r="C21" s="187" t="s">
        <v>24</v>
      </c>
      <c r="D21" s="191">
        <v>35</v>
      </c>
      <c r="E21" s="142">
        <v>0</v>
      </c>
      <c r="F21" s="156">
        <f t="shared" si="8"/>
        <v>0</v>
      </c>
      <c r="G21" s="142">
        <v>0</v>
      </c>
      <c r="H21" s="156">
        <f t="shared" si="9"/>
        <v>0</v>
      </c>
      <c r="I21" s="142">
        <v>0</v>
      </c>
      <c r="J21" s="157">
        <f t="shared" si="10"/>
        <v>0</v>
      </c>
      <c r="K21" s="158">
        <f t="shared" si="11"/>
        <v>0</v>
      </c>
      <c r="L21" s="49"/>
    </row>
    <row r="22" spans="1:12" s="1" customFormat="1" ht="30.65" customHeight="1">
      <c r="A22" s="106">
        <v>11</v>
      </c>
      <c r="B22" s="187" t="s">
        <v>189</v>
      </c>
      <c r="C22" s="187" t="s">
        <v>24</v>
      </c>
      <c r="D22" s="191">
        <v>10</v>
      </c>
      <c r="E22" s="142">
        <v>0</v>
      </c>
      <c r="F22" s="156">
        <f t="shared" si="8"/>
        <v>0</v>
      </c>
      <c r="G22" s="142">
        <v>0</v>
      </c>
      <c r="H22" s="156">
        <f t="shared" si="9"/>
        <v>0</v>
      </c>
      <c r="I22" s="142">
        <v>0</v>
      </c>
      <c r="J22" s="157">
        <f t="shared" si="10"/>
        <v>0</v>
      </c>
      <c r="K22" s="158">
        <f t="shared" si="11"/>
        <v>0</v>
      </c>
      <c r="L22" s="49"/>
    </row>
    <row r="23" spans="1:12" s="1" customFormat="1" ht="30.65" customHeight="1">
      <c r="A23" s="106">
        <v>12</v>
      </c>
      <c r="B23" s="187" t="s">
        <v>190</v>
      </c>
      <c r="C23" s="187" t="s">
        <v>24</v>
      </c>
      <c r="D23" s="191">
        <v>35</v>
      </c>
      <c r="E23" s="142">
        <v>0</v>
      </c>
      <c r="F23" s="156">
        <f t="shared" si="8"/>
        <v>0</v>
      </c>
      <c r="G23" s="142">
        <v>0</v>
      </c>
      <c r="H23" s="156">
        <f t="shared" si="9"/>
        <v>0</v>
      </c>
      <c r="I23" s="142">
        <v>0</v>
      </c>
      <c r="J23" s="157">
        <f t="shared" si="10"/>
        <v>0</v>
      </c>
      <c r="K23" s="158">
        <f t="shared" si="11"/>
        <v>0</v>
      </c>
      <c r="L23" s="49"/>
    </row>
    <row r="24" spans="1:12" s="1" customFormat="1" ht="30.65" customHeight="1">
      <c r="A24" s="106">
        <v>13</v>
      </c>
      <c r="B24" s="187" t="s">
        <v>191</v>
      </c>
      <c r="C24" s="187" t="s">
        <v>24</v>
      </c>
      <c r="D24" s="191">
        <v>10</v>
      </c>
      <c r="E24" s="142">
        <v>0</v>
      </c>
      <c r="F24" s="156">
        <f t="shared" si="8"/>
        <v>0</v>
      </c>
      <c r="G24" s="142">
        <v>0</v>
      </c>
      <c r="H24" s="156">
        <f t="shared" si="9"/>
        <v>0</v>
      </c>
      <c r="I24" s="142">
        <v>0</v>
      </c>
      <c r="J24" s="157">
        <f t="shared" si="10"/>
        <v>0</v>
      </c>
      <c r="K24" s="158">
        <f t="shared" si="11"/>
        <v>0</v>
      </c>
      <c r="L24" s="49"/>
    </row>
    <row r="25" spans="1:12" s="1" customFormat="1" ht="30.65" customHeight="1">
      <c r="A25" s="106">
        <v>14</v>
      </c>
      <c r="B25" s="187" t="s">
        <v>198</v>
      </c>
      <c r="C25" s="187" t="s">
        <v>24</v>
      </c>
      <c r="D25" s="187">
        <v>55</v>
      </c>
      <c r="E25" s="142">
        <v>0</v>
      </c>
      <c r="F25" s="156">
        <f t="shared" si="8"/>
        <v>0</v>
      </c>
      <c r="G25" s="142">
        <v>0</v>
      </c>
      <c r="H25" s="156">
        <f t="shared" si="9"/>
        <v>0</v>
      </c>
      <c r="I25" s="142">
        <v>0</v>
      </c>
      <c r="J25" s="157">
        <f t="shared" si="10"/>
        <v>0</v>
      </c>
      <c r="K25" s="158">
        <f t="shared" si="11"/>
        <v>0</v>
      </c>
      <c r="L25" s="49"/>
    </row>
    <row r="26" spans="1:12" s="1" customFormat="1" ht="30.65" customHeight="1">
      <c r="A26" s="106">
        <v>15</v>
      </c>
      <c r="B26" s="187" t="s">
        <v>199</v>
      </c>
      <c r="C26" s="187" t="s">
        <v>24</v>
      </c>
      <c r="D26" s="187">
        <v>5</v>
      </c>
      <c r="E26" s="142">
        <v>0</v>
      </c>
      <c r="F26" s="156">
        <f t="shared" si="8"/>
        <v>0</v>
      </c>
      <c r="G26" s="142">
        <v>0</v>
      </c>
      <c r="H26" s="156">
        <f t="shared" si="9"/>
        <v>0</v>
      </c>
      <c r="I26" s="142">
        <v>0</v>
      </c>
      <c r="J26" s="157">
        <f t="shared" si="10"/>
        <v>0</v>
      </c>
      <c r="K26" s="158">
        <f t="shared" si="11"/>
        <v>0</v>
      </c>
      <c r="L26" s="49"/>
    </row>
    <row r="27" spans="1:12" s="1" customFormat="1" ht="30.65" customHeight="1">
      <c r="A27" s="106">
        <v>16</v>
      </c>
      <c r="B27" s="187" t="s">
        <v>200</v>
      </c>
      <c r="C27" s="187" t="s">
        <v>24</v>
      </c>
      <c r="D27" s="187">
        <v>5</v>
      </c>
      <c r="E27" s="142">
        <v>0</v>
      </c>
      <c r="F27" s="156">
        <f t="shared" si="8"/>
        <v>0</v>
      </c>
      <c r="G27" s="142">
        <v>0</v>
      </c>
      <c r="H27" s="156">
        <f t="shared" si="9"/>
        <v>0</v>
      </c>
      <c r="I27" s="142">
        <v>0</v>
      </c>
      <c r="J27" s="157">
        <f t="shared" si="10"/>
        <v>0</v>
      </c>
      <c r="K27" s="158">
        <f t="shared" si="11"/>
        <v>0</v>
      </c>
      <c r="L27" s="49"/>
    </row>
    <row r="28" spans="1:12" s="1" customFormat="1" ht="30.65" customHeight="1">
      <c r="A28" s="106">
        <v>17</v>
      </c>
      <c r="B28" s="192" t="s">
        <v>192</v>
      </c>
      <c r="C28" s="187" t="s">
        <v>112</v>
      </c>
      <c r="D28" s="187">
        <v>1</v>
      </c>
      <c r="E28" s="142">
        <v>0</v>
      </c>
      <c r="F28" s="156">
        <f t="shared" si="8"/>
        <v>0</v>
      </c>
      <c r="G28" s="142">
        <v>0</v>
      </c>
      <c r="H28" s="156">
        <f t="shared" si="9"/>
        <v>0</v>
      </c>
      <c r="I28" s="142">
        <v>0</v>
      </c>
      <c r="J28" s="157">
        <f t="shared" si="10"/>
        <v>0</v>
      </c>
      <c r="K28" s="158">
        <f t="shared" si="11"/>
        <v>0</v>
      </c>
      <c r="L28" s="49"/>
    </row>
    <row r="29" spans="1:12" s="1" customFormat="1" ht="30.65" customHeight="1">
      <c r="A29" s="106">
        <v>18</v>
      </c>
      <c r="B29" s="187" t="s">
        <v>201</v>
      </c>
      <c r="C29" s="187" t="s">
        <v>24</v>
      </c>
      <c r="D29" s="187">
        <v>100</v>
      </c>
      <c r="E29" s="142">
        <v>0</v>
      </c>
      <c r="F29" s="156">
        <f t="shared" si="8"/>
        <v>0</v>
      </c>
      <c r="G29" s="142">
        <v>0</v>
      </c>
      <c r="H29" s="156">
        <f t="shared" si="9"/>
        <v>0</v>
      </c>
      <c r="I29" s="142">
        <v>0</v>
      </c>
      <c r="J29" s="157">
        <f t="shared" si="10"/>
        <v>0</v>
      </c>
      <c r="K29" s="158">
        <f t="shared" si="11"/>
        <v>0</v>
      </c>
      <c r="L29" s="49"/>
    </row>
    <row r="30" spans="1:12" s="1" customFormat="1" ht="30.65" customHeight="1">
      <c r="A30" s="106">
        <v>19</v>
      </c>
      <c r="B30" s="187" t="s">
        <v>202</v>
      </c>
      <c r="C30" s="187" t="s">
        <v>24</v>
      </c>
      <c r="D30" s="187">
        <v>70</v>
      </c>
      <c r="E30" s="142">
        <v>0</v>
      </c>
      <c r="F30" s="156">
        <f t="shared" si="8"/>
        <v>0</v>
      </c>
      <c r="G30" s="142">
        <v>0</v>
      </c>
      <c r="H30" s="156">
        <f t="shared" si="9"/>
        <v>0</v>
      </c>
      <c r="I30" s="142">
        <v>0</v>
      </c>
      <c r="J30" s="157">
        <f t="shared" si="10"/>
        <v>0</v>
      </c>
      <c r="K30" s="158">
        <f t="shared" si="11"/>
        <v>0</v>
      </c>
      <c r="L30" s="49"/>
    </row>
    <row r="31" spans="1:12" s="1" customFormat="1" ht="30.65" customHeight="1">
      <c r="A31" s="106">
        <v>20</v>
      </c>
      <c r="B31" s="187" t="s">
        <v>193</v>
      </c>
      <c r="C31" s="187" t="s">
        <v>112</v>
      </c>
      <c r="D31" s="187">
        <v>1</v>
      </c>
      <c r="E31" s="142">
        <v>0</v>
      </c>
      <c r="F31" s="156">
        <f t="shared" ref="F31:F35" si="12">E31*D31</f>
        <v>0</v>
      </c>
      <c r="G31" s="142">
        <v>0</v>
      </c>
      <c r="H31" s="156">
        <f t="shared" ref="H31:H35" si="13">G31*D31</f>
        <v>0</v>
      </c>
      <c r="I31" s="142">
        <v>0</v>
      </c>
      <c r="J31" s="157">
        <f t="shared" ref="J31:J35" si="14">I31*D31</f>
        <v>0</v>
      </c>
      <c r="K31" s="158">
        <f t="shared" ref="K31:K35" si="15">F31+H31+J31</f>
        <v>0</v>
      </c>
      <c r="L31" s="49"/>
    </row>
    <row r="32" spans="1:12" s="1" customFormat="1" ht="30.65" customHeight="1">
      <c r="A32" s="106">
        <v>21</v>
      </c>
      <c r="B32" s="193" t="s">
        <v>194</v>
      </c>
      <c r="C32" s="187" t="s">
        <v>112</v>
      </c>
      <c r="D32" s="187">
        <v>1</v>
      </c>
      <c r="E32" s="142">
        <v>0</v>
      </c>
      <c r="F32" s="156">
        <f t="shared" si="12"/>
        <v>0</v>
      </c>
      <c r="G32" s="142">
        <v>0</v>
      </c>
      <c r="H32" s="156">
        <f t="shared" si="13"/>
        <v>0</v>
      </c>
      <c r="I32" s="142">
        <v>0</v>
      </c>
      <c r="J32" s="157">
        <f t="shared" si="14"/>
        <v>0</v>
      </c>
      <c r="K32" s="158">
        <f t="shared" si="15"/>
        <v>0</v>
      </c>
      <c r="L32" s="49"/>
    </row>
    <row r="33" spans="1:12" s="1" customFormat="1" ht="30.65" customHeight="1">
      <c r="A33" s="106">
        <v>22</v>
      </c>
      <c r="B33" s="187" t="s">
        <v>195</v>
      </c>
      <c r="C33" s="187" t="s">
        <v>112</v>
      </c>
      <c r="D33" s="187">
        <v>6</v>
      </c>
      <c r="E33" s="142">
        <v>0</v>
      </c>
      <c r="F33" s="156">
        <f t="shared" si="12"/>
        <v>0</v>
      </c>
      <c r="G33" s="142">
        <v>0</v>
      </c>
      <c r="H33" s="156">
        <f t="shared" si="13"/>
        <v>0</v>
      </c>
      <c r="I33" s="142">
        <v>0</v>
      </c>
      <c r="J33" s="157">
        <f t="shared" si="14"/>
        <v>0</v>
      </c>
      <c r="K33" s="158">
        <f t="shared" si="15"/>
        <v>0</v>
      </c>
      <c r="L33" s="49"/>
    </row>
    <row r="34" spans="1:12" s="1" customFormat="1" ht="30.65" customHeight="1">
      <c r="A34" s="106">
        <v>23</v>
      </c>
      <c r="B34" s="193" t="s">
        <v>196</v>
      </c>
      <c r="C34" s="187" t="s">
        <v>112</v>
      </c>
      <c r="D34" s="187">
        <v>6</v>
      </c>
      <c r="E34" s="142">
        <v>0</v>
      </c>
      <c r="F34" s="156">
        <f t="shared" si="12"/>
        <v>0</v>
      </c>
      <c r="G34" s="142">
        <v>0</v>
      </c>
      <c r="H34" s="156">
        <f t="shared" si="13"/>
        <v>0</v>
      </c>
      <c r="I34" s="142">
        <v>0</v>
      </c>
      <c r="J34" s="157">
        <f t="shared" si="14"/>
        <v>0</v>
      </c>
      <c r="K34" s="158">
        <f t="shared" si="15"/>
        <v>0</v>
      </c>
      <c r="L34" s="49"/>
    </row>
    <row r="35" spans="1:12" s="1" customFormat="1" ht="30.65" customHeight="1">
      <c r="A35" s="106">
        <v>24</v>
      </c>
      <c r="B35" s="193" t="s">
        <v>197</v>
      </c>
      <c r="C35" s="187" t="s">
        <v>112</v>
      </c>
      <c r="D35" s="187">
        <v>1</v>
      </c>
      <c r="E35" s="142">
        <v>0</v>
      </c>
      <c r="F35" s="156">
        <f t="shared" si="12"/>
        <v>0</v>
      </c>
      <c r="G35" s="142">
        <v>0</v>
      </c>
      <c r="H35" s="156">
        <f t="shared" si="13"/>
        <v>0</v>
      </c>
      <c r="I35" s="142">
        <v>0</v>
      </c>
      <c r="J35" s="157">
        <f t="shared" si="14"/>
        <v>0</v>
      </c>
      <c r="K35" s="158">
        <f t="shared" si="15"/>
        <v>0</v>
      </c>
      <c r="L35" s="49"/>
    </row>
    <row r="36" spans="1:12" s="1" customFormat="1" ht="30.65" customHeight="1">
      <c r="A36" s="52"/>
      <c r="B36" s="53" t="s">
        <v>9</v>
      </c>
      <c r="C36" s="54"/>
      <c r="D36" s="55"/>
      <c r="E36" s="56"/>
      <c r="F36" s="9">
        <f>SUM(F10:F35)</f>
        <v>0</v>
      </c>
      <c r="G36" s="57"/>
      <c r="H36" s="58">
        <f>SUM(H10:H35)</f>
        <v>0</v>
      </c>
      <c r="I36" s="57"/>
      <c r="J36" s="58">
        <f>SUM(J10:J35)</f>
        <v>0</v>
      </c>
      <c r="K36" s="9">
        <f>F36+H36+J36</f>
        <v>0</v>
      </c>
      <c r="L36" s="49"/>
    </row>
    <row r="37" spans="1:12" s="1" customFormat="1" ht="30.65" customHeight="1">
      <c r="A37" s="52"/>
      <c r="B37" s="59" t="s">
        <v>10</v>
      </c>
      <c r="C37" s="60">
        <v>0</v>
      </c>
      <c r="D37" s="55"/>
      <c r="E37" s="56"/>
      <c r="F37" s="46"/>
      <c r="G37" s="56"/>
      <c r="H37" s="9"/>
      <c r="I37" s="56"/>
      <c r="J37" s="47"/>
      <c r="K37" s="9">
        <f>K36*C37</f>
        <v>0</v>
      </c>
      <c r="L37" s="49"/>
    </row>
    <row r="38" spans="1:12" s="1" customFormat="1" ht="30.65" customHeight="1">
      <c r="A38" s="52"/>
      <c r="B38" s="59" t="s">
        <v>11</v>
      </c>
      <c r="C38" s="54"/>
      <c r="D38" s="55"/>
      <c r="E38" s="56"/>
      <c r="F38" s="46"/>
      <c r="G38" s="56"/>
      <c r="H38" s="9"/>
      <c r="I38" s="56"/>
      <c r="J38" s="47"/>
      <c r="K38" s="9">
        <f>K36+K37</f>
        <v>0</v>
      </c>
      <c r="L38" s="49"/>
    </row>
    <row r="39" spans="1:12" s="1" customFormat="1" ht="30.65" customHeight="1">
      <c r="A39" s="52"/>
      <c r="B39" s="59" t="s">
        <v>12</v>
      </c>
      <c r="C39" s="60">
        <v>0</v>
      </c>
      <c r="D39" s="55"/>
      <c r="E39" s="56"/>
      <c r="F39" s="46"/>
      <c r="G39" s="56"/>
      <c r="H39" s="9"/>
      <c r="I39" s="56"/>
      <c r="J39" s="47"/>
      <c r="K39" s="9">
        <f>K38*C39</f>
        <v>0</v>
      </c>
      <c r="L39" s="49"/>
    </row>
    <row r="40" spans="1:12" s="1" customFormat="1" ht="30.65" customHeight="1">
      <c r="A40" s="52"/>
      <c r="B40" s="53" t="s">
        <v>11</v>
      </c>
      <c r="C40" s="54"/>
      <c r="D40" s="55"/>
      <c r="E40" s="56"/>
      <c r="F40" s="46"/>
      <c r="G40" s="56"/>
      <c r="H40" s="9"/>
      <c r="I40" s="56"/>
      <c r="J40" s="47"/>
      <c r="K40" s="9">
        <f>K39+K38</f>
        <v>0</v>
      </c>
      <c r="L40" s="49"/>
    </row>
    <row r="41" spans="1:12" s="1" customFormat="1" ht="30.65" customHeight="1">
      <c r="A41" s="52"/>
      <c r="B41" s="53" t="s">
        <v>13</v>
      </c>
      <c r="C41" s="61">
        <v>0.18</v>
      </c>
      <c r="D41" s="62"/>
      <c r="E41" s="56"/>
      <c r="F41" s="46"/>
      <c r="G41" s="56"/>
      <c r="H41" s="9"/>
      <c r="I41" s="56"/>
      <c r="J41" s="47"/>
      <c r="K41" s="9">
        <f>K40*C41</f>
        <v>0</v>
      </c>
      <c r="L41" s="49"/>
    </row>
    <row r="42" spans="1:12" s="1" customFormat="1" ht="30.65" customHeight="1">
      <c r="A42" s="32"/>
      <c r="B42" s="63" t="s">
        <v>14</v>
      </c>
      <c r="C42" s="32"/>
      <c r="D42" s="64"/>
      <c r="E42" s="65"/>
      <c r="F42" s="66"/>
      <c r="G42" s="65"/>
      <c r="H42" s="67"/>
      <c r="I42" s="65"/>
      <c r="J42" s="68"/>
      <c r="K42" s="67">
        <f>K40+K41</f>
        <v>0</v>
      </c>
      <c r="L42" s="49"/>
    </row>
    <row r="43" spans="1:12" s="1" customFormat="1" ht="30.65" customHeight="1">
      <c r="A43" s="15"/>
      <c r="B43" s="69"/>
      <c r="C43" s="15"/>
      <c r="D43" s="70"/>
      <c r="E43" s="15"/>
      <c r="F43" s="15"/>
      <c r="G43" s="15"/>
      <c r="H43" s="15"/>
      <c r="I43" s="15"/>
      <c r="J43" s="15"/>
      <c r="K43" s="15"/>
      <c r="L43" s="49"/>
    </row>
    <row r="44" spans="1:12" s="1" customFormat="1" ht="30.65" customHeight="1">
      <c r="A44" s="15"/>
      <c r="B44" s="69"/>
      <c r="C44" s="15"/>
      <c r="D44" s="70"/>
      <c r="E44" s="15"/>
      <c r="F44" s="15"/>
      <c r="G44" s="15"/>
      <c r="H44" s="15"/>
      <c r="I44" s="15"/>
      <c r="J44" s="15"/>
      <c r="K44" s="15"/>
      <c r="L44" s="49"/>
    </row>
    <row r="45" spans="1:12" s="1" customFormat="1" ht="30.65" customHeight="1">
      <c r="A45" s="15"/>
      <c r="B45" s="71"/>
      <c r="C45" s="15"/>
      <c r="D45" s="70"/>
      <c r="E45" s="13"/>
      <c r="F45" s="15"/>
      <c r="G45" s="15"/>
      <c r="H45" s="15"/>
      <c r="I45" s="15"/>
      <c r="J45" s="15"/>
      <c r="K45" s="15"/>
      <c r="L45" s="49"/>
    </row>
    <row r="46" spans="1:12" s="1" customFormat="1" ht="30.65" customHeight="1">
      <c r="B46" s="72"/>
      <c r="D46" s="73"/>
      <c r="L46" s="49"/>
    </row>
    <row r="47" spans="1:12" s="1" customFormat="1" ht="30.65" customHeight="1">
      <c r="B47" s="72"/>
      <c r="D47" s="73"/>
      <c r="L47" s="49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workbookViewId="0">
      <selection activeCell="G20" sqref="G20"/>
    </sheetView>
  </sheetViews>
  <sheetFormatPr defaultRowHeight="14.5"/>
  <cols>
    <col min="1" max="1" width="3.453125" style="2" customWidth="1"/>
    <col min="2" max="2" width="65.453125" style="74" customWidth="1"/>
    <col min="3" max="3" width="11.26953125" style="2" bestFit="1" customWidth="1"/>
    <col min="4" max="4" width="7.81640625" style="75" bestFit="1" customWidth="1"/>
    <col min="5" max="5" width="9.453125" style="2" bestFit="1" customWidth="1"/>
    <col min="6" max="6" width="5.26953125" style="2" bestFit="1" customWidth="1"/>
    <col min="7" max="7" width="9.453125" style="2" bestFit="1" customWidth="1"/>
    <col min="8" max="8" width="5.26953125" style="2" bestFit="1" customWidth="1"/>
    <col min="9" max="9" width="9.453125" style="2" bestFit="1" customWidth="1"/>
    <col min="10" max="10" width="6.1796875" style="2" bestFit="1" customWidth="1"/>
    <col min="11" max="11" width="9.453125" style="2" bestFit="1" customWidth="1"/>
    <col min="12" max="12" width="25.81640625" style="49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2" ht="12">
      <c r="A1" s="221" t="s">
        <v>57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4"/>
    </row>
    <row r="2" spans="1:12" s="1" customFormat="1" ht="12.75" customHeight="1">
      <c r="A2" s="2"/>
      <c r="B2" s="219" t="s">
        <v>145</v>
      </c>
      <c r="C2" s="220"/>
      <c r="D2" s="220"/>
      <c r="E2" s="220"/>
      <c r="F2" s="220"/>
      <c r="G2" s="220"/>
      <c r="H2" s="220"/>
      <c r="I2" s="220"/>
      <c r="J2" s="220"/>
      <c r="K2" s="220"/>
      <c r="L2" s="24"/>
    </row>
    <row r="3" spans="1:12" ht="12">
      <c r="A3" s="1"/>
      <c r="B3" s="227"/>
      <c r="C3" s="227"/>
      <c r="D3" s="227"/>
      <c r="E3" s="227"/>
      <c r="F3" s="227"/>
      <c r="G3" s="1"/>
      <c r="H3" s="1"/>
      <c r="I3" s="25"/>
      <c r="L3" s="24"/>
    </row>
    <row r="4" spans="1:12" ht="12">
      <c r="A4" s="26" t="s">
        <v>120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">
      <c r="A5" s="27"/>
      <c r="B5" s="28"/>
      <c r="C5" s="27"/>
      <c r="D5" s="29"/>
      <c r="E5" s="228" t="s">
        <v>49</v>
      </c>
      <c r="F5" s="228"/>
      <c r="G5" s="228"/>
      <c r="H5" s="228"/>
      <c r="I5" s="30">
        <f>K23</f>
        <v>0</v>
      </c>
      <c r="J5" s="31" t="s">
        <v>59</v>
      </c>
      <c r="K5" s="27"/>
      <c r="L5" s="24"/>
    </row>
    <row r="6" spans="1:12" ht="12">
      <c r="A6" s="32"/>
      <c r="B6" s="33" t="s">
        <v>38</v>
      </c>
      <c r="C6" s="34"/>
      <c r="D6" s="35"/>
      <c r="E6" s="222" t="s">
        <v>39</v>
      </c>
      <c r="F6" s="223"/>
      <c r="G6" s="223"/>
      <c r="H6" s="223"/>
      <c r="I6" s="223"/>
      <c r="J6" s="224"/>
      <c r="K6" s="36" t="s">
        <v>28</v>
      </c>
      <c r="L6" s="24"/>
    </row>
    <row r="7" spans="1:12" ht="29">
      <c r="A7" s="37" t="s">
        <v>0</v>
      </c>
      <c r="B7" s="144" t="s">
        <v>40</v>
      </c>
      <c r="C7" s="38" t="s">
        <v>41</v>
      </c>
      <c r="D7" s="38" t="s">
        <v>42</v>
      </c>
      <c r="E7" s="225" t="s">
        <v>58</v>
      </c>
      <c r="F7" s="226"/>
      <c r="G7" s="225" t="s">
        <v>51</v>
      </c>
      <c r="H7" s="226"/>
      <c r="I7" s="225" t="s">
        <v>52</v>
      </c>
      <c r="J7" s="226"/>
      <c r="K7" s="36"/>
      <c r="L7" s="24"/>
    </row>
    <row r="8" spans="1:12">
      <c r="A8" s="39"/>
      <c r="B8" s="145"/>
      <c r="C8" s="41"/>
      <c r="D8" s="41"/>
      <c r="E8" s="42" t="s">
        <v>43</v>
      </c>
      <c r="F8" s="42" t="s">
        <v>44</v>
      </c>
      <c r="G8" s="42" t="s">
        <v>43</v>
      </c>
      <c r="H8" s="42" t="s">
        <v>44</v>
      </c>
      <c r="I8" s="42" t="s">
        <v>43</v>
      </c>
      <c r="J8" s="42" t="s">
        <v>44</v>
      </c>
      <c r="K8" s="36"/>
      <c r="L8" s="24"/>
    </row>
    <row r="9" spans="1:12">
      <c r="A9" s="43"/>
      <c r="B9" s="146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s="1" customFormat="1">
      <c r="A10" s="194"/>
      <c r="B10" s="198" t="s">
        <v>203</v>
      </c>
      <c r="C10" s="199"/>
      <c r="D10" s="200"/>
      <c r="E10" s="139"/>
      <c r="F10" s="195"/>
      <c r="G10" s="139"/>
      <c r="H10" s="195"/>
      <c r="I10" s="139"/>
      <c r="J10" s="196"/>
      <c r="K10" s="197"/>
      <c r="L10" s="49"/>
    </row>
    <row r="11" spans="1:12" s="1" customFormat="1">
      <c r="A11" s="106">
        <v>1</v>
      </c>
      <c r="B11" s="201" t="s">
        <v>209</v>
      </c>
      <c r="C11" s="201" t="s">
        <v>204</v>
      </c>
      <c r="D11" s="201">
        <v>1</v>
      </c>
      <c r="E11" s="142">
        <v>0</v>
      </c>
      <c r="F11" s="156">
        <f t="shared" ref="F11:F16" si="0">E11*D11</f>
        <v>0</v>
      </c>
      <c r="G11" s="142">
        <v>0</v>
      </c>
      <c r="H11" s="156">
        <f t="shared" ref="H11:H16" si="1">G11*D11</f>
        <v>0</v>
      </c>
      <c r="I11" s="142">
        <v>0</v>
      </c>
      <c r="J11" s="157">
        <f t="shared" ref="J11:J16" si="2">I11*D11</f>
        <v>0</v>
      </c>
      <c r="K11" s="158">
        <f t="shared" ref="K11:K16" si="3">F11+H11+J11</f>
        <v>0</v>
      </c>
      <c r="L11" s="49"/>
    </row>
    <row r="12" spans="1:12" s="1" customFormat="1">
      <c r="A12" s="106">
        <v>2</v>
      </c>
      <c r="B12" s="201" t="s">
        <v>205</v>
      </c>
      <c r="C12" s="201" t="s">
        <v>15</v>
      </c>
      <c r="D12" s="201">
        <v>5</v>
      </c>
      <c r="E12" s="142">
        <v>0</v>
      </c>
      <c r="F12" s="156">
        <f t="shared" si="0"/>
        <v>0</v>
      </c>
      <c r="G12" s="142">
        <v>0</v>
      </c>
      <c r="H12" s="156">
        <f t="shared" si="1"/>
        <v>0</v>
      </c>
      <c r="I12" s="142">
        <v>0</v>
      </c>
      <c r="J12" s="157">
        <f t="shared" si="2"/>
        <v>0</v>
      </c>
      <c r="K12" s="158">
        <f t="shared" si="3"/>
        <v>0</v>
      </c>
      <c r="L12" s="49"/>
    </row>
    <row r="13" spans="1:12" s="1" customFormat="1">
      <c r="A13" s="106">
        <v>3</v>
      </c>
      <c r="B13" s="201" t="s">
        <v>206</v>
      </c>
      <c r="C13" s="201" t="s">
        <v>204</v>
      </c>
      <c r="D13" s="201">
        <v>1</v>
      </c>
      <c r="E13" s="142">
        <v>0</v>
      </c>
      <c r="F13" s="156">
        <f t="shared" si="0"/>
        <v>0</v>
      </c>
      <c r="G13" s="142">
        <v>0</v>
      </c>
      <c r="H13" s="156">
        <f t="shared" si="1"/>
        <v>0</v>
      </c>
      <c r="I13" s="142">
        <v>0</v>
      </c>
      <c r="J13" s="157">
        <f t="shared" si="2"/>
        <v>0</v>
      </c>
      <c r="K13" s="158">
        <f t="shared" si="3"/>
        <v>0</v>
      </c>
      <c r="L13" s="49"/>
    </row>
    <row r="14" spans="1:12" s="1" customFormat="1">
      <c r="A14" s="106">
        <v>4</v>
      </c>
      <c r="B14" s="201" t="s">
        <v>207</v>
      </c>
      <c r="C14" s="201" t="s">
        <v>204</v>
      </c>
      <c r="D14" s="201">
        <v>1</v>
      </c>
      <c r="E14" s="142">
        <v>0</v>
      </c>
      <c r="F14" s="156">
        <f t="shared" si="0"/>
        <v>0</v>
      </c>
      <c r="G14" s="142">
        <v>0</v>
      </c>
      <c r="H14" s="156">
        <f t="shared" si="1"/>
        <v>0</v>
      </c>
      <c r="I14" s="142">
        <v>0</v>
      </c>
      <c r="J14" s="157">
        <f t="shared" si="2"/>
        <v>0</v>
      </c>
      <c r="K14" s="158">
        <f t="shared" si="3"/>
        <v>0</v>
      </c>
      <c r="L14" s="49"/>
    </row>
    <row r="15" spans="1:12" s="1" customFormat="1">
      <c r="A15" s="106">
        <v>5</v>
      </c>
      <c r="B15" s="201" t="s">
        <v>208</v>
      </c>
      <c r="C15" s="201" t="s">
        <v>204</v>
      </c>
      <c r="D15" s="201">
        <v>1</v>
      </c>
      <c r="E15" s="142">
        <v>0</v>
      </c>
      <c r="F15" s="156">
        <f t="shared" si="0"/>
        <v>0</v>
      </c>
      <c r="G15" s="142">
        <v>0</v>
      </c>
      <c r="H15" s="156">
        <f t="shared" si="1"/>
        <v>0</v>
      </c>
      <c r="I15" s="142">
        <v>0</v>
      </c>
      <c r="J15" s="157">
        <f t="shared" si="2"/>
        <v>0</v>
      </c>
      <c r="K15" s="158">
        <f t="shared" si="3"/>
        <v>0</v>
      </c>
      <c r="L15" s="49"/>
    </row>
    <row r="16" spans="1:12" s="1" customFormat="1">
      <c r="A16" s="106">
        <v>6</v>
      </c>
      <c r="B16" s="201" t="s">
        <v>197</v>
      </c>
      <c r="C16" s="201" t="s">
        <v>204</v>
      </c>
      <c r="D16" s="201">
        <v>1</v>
      </c>
      <c r="E16" s="142">
        <v>0</v>
      </c>
      <c r="F16" s="156">
        <f t="shared" si="0"/>
        <v>0</v>
      </c>
      <c r="G16" s="142">
        <v>0</v>
      </c>
      <c r="H16" s="156">
        <f t="shared" si="1"/>
        <v>0</v>
      </c>
      <c r="I16" s="142">
        <v>0</v>
      </c>
      <c r="J16" s="157">
        <f t="shared" si="2"/>
        <v>0</v>
      </c>
      <c r="K16" s="158">
        <f t="shared" si="3"/>
        <v>0</v>
      </c>
      <c r="L16" s="49"/>
    </row>
    <row r="17" spans="1:12" s="1" customFormat="1">
      <c r="A17" s="52"/>
      <c r="B17" s="53" t="s">
        <v>9</v>
      </c>
      <c r="C17" s="54"/>
      <c r="D17" s="55"/>
      <c r="E17" s="56"/>
      <c r="F17" s="9">
        <f>SUM(F10:F16)</f>
        <v>0</v>
      </c>
      <c r="G17" s="57"/>
      <c r="H17" s="58">
        <f>SUM(H10:H16)</f>
        <v>0</v>
      </c>
      <c r="I17" s="57"/>
      <c r="J17" s="58">
        <f>SUM(J10:J16)</f>
        <v>0</v>
      </c>
      <c r="K17" s="9">
        <f>F17+H17+J17</f>
        <v>0</v>
      </c>
      <c r="L17" s="49"/>
    </row>
    <row r="18" spans="1:12" s="1" customFormat="1">
      <c r="A18" s="52"/>
      <c r="B18" s="59" t="s">
        <v>10</v>
      </c>
      <c r="C18" s="60">
        <v>0</v>
      </c>
      <c r="D18" s="55"/>
      <c r="E18" s="56"/>
      <c r="F18" s="46"/>
      <c r="G18" s="56"/>
      <c r="H18" s="9"/>
      <c r="I18" s="56"/>
      <c r="J18" s="47"/>
      <c r="K18" s="9">
        <f>K17*C18</f>
        <v>0</v>
      </c>
      <c r="L18" s="49"/>
    </row>
    <row r="19" spans="1:12" s="1" customFormat="1">
      <c r="A19" s="52"/>
      <c r="B19" s="59" t="s">
        <v>11</v>
      </c>
      <c r="C19" s="54"/>
      <c r="D19" s="55"/>
      <c r="E19" s="56"/>
      <c r="F19" s="46"/>
      <c r="G19" s="56"/>
      <c r="H19" s="9"/>
      <c r="I19" s="56"/>
      <c r="J19" s="47"/>
      <c r="K19" s="9">
        <f>K17+K18</f>
        <v>0</v>
      </c>
      <c r="L19" s="49"/>
    </row>
    <row r="20" spans="1:12" s="1" customFormat="1">
      <c r="A20" s="52"/>
      <c r="B20" s="59" t="s">
        <v>12</v>
      </c>
      <c r="C20" s="60">
        <v>0</v>
      </c>
      <c r="D20" s="55"/>
      <c r="E20" s="56"/>
      <c r="F20" s="46"/>
      <c r="G20" s="56"/>
      <c r="H20" s="9"/>
      <c r="I20" s="56"/>
      <c r="J20" s="47"/>
      <c r="K20" s="9">
        <f>K19*C20</f>
        <v>0</v>
      </c>
      <c r="L20" s="49"/>
    </row>
    <row r="21" spans="1:12" s="1" customFormat="1">
      <c r="A21" s="52"/>
      <c r="B21" s="53" t="s">
        <v>11</v>
      </c>
      <c r="C21" s="54"/>
      <c r="D21" s="55"/>
      <c r="E21" s="56"/>
      <c r="F21" s="46"/>
      <c r="G21" s="56"/>
      <c r="H21" s="9"/>
      <c r="I21" s="56"/>
      <c r="J21" s="47"/>
      <c r="K21" s="9">
        <f>K20+K19</f>
        <v>0</v>
      </c>
      <c r="L21" s="49"/>
    </row>
    <row r="22" spans="1:12" s="1" customFormat="1">
      <c r="A22" s="52"/>
      <c r="B22" s="53" t="s">
        <v>13</v>
      </c>
      <c r="C22" s="61">
        <v>0.18</v>
      </c>
      <c r="D22" s="62"/>
      <c r="E22" s="56"/>
      <c r="F22" s="46"/>
      <c r="G22" s="56"/>
      <c r="H22" s="9"/>
      <c r="I22" s="56"/>
      <c r="J22" s="47"/>
      <c r="K22" s="9">
        <f>K21*C22</f>
        <v>0</v>
      </c>
      <c r="L22" s="49"/>
    </row>
    <row r="23" spans="1:12" s="1" customFormat="1">
      <c r="A23" s="32"/>
      <c r="B23" s="63" t="s">
        <v>14</v>
      </c>
      <c r="C23" s="32"/>
      <c r="D23" s="64"/>
      <c r="E23" s="65"/>
      <c r="F23" s="66"/>
      <c r="G23" s="65"/>
      <c r="H23" s="67"/>
      <c r="I23" s="65"/>
      <c r="J23" s="68"/>
      <c r="K23" s="67">
        <f>K21+K22</f>
        <v>0</v>
      </c>
      <c r="L23" s="49"/>
    </row>
    <row r="24" spans="1:12" s="1" customFormat="1">
      <c r="A24" s="15"/>
      <c r="B24" s="69"/>
      <c r="C24" s="15"/>
      <c r="D24" s="70"/>
      <c r="E24" s="15"/>
      <c r="F24" s="15"/>
      <c r="G24" s="15"/>
      <c r="H24" s="15"/>
      <c r="I24" s="15"/>
      <c r="J24" s="15"/>
      <c r="K24" s="15"/>
      <c r="L24" s="49"/>
    </row>
    <row r="25" spans="1:12" s="1" customFormat="1">
      <c r="A25" s="15"/>
      <c r="B25" s="69"/>
      <c r="C25" s="15"/>
      <c r="D25" s="70"/>
      <c r="E25" s="15"/>
      <c r="F25" s="15"/>
      <c r="G25" s="15"/>
      <c r="H25" s="15"/>
      <c r="I25" s="15"/>
      <c r="J25" s="15"/>
      <c r="K25" s="15"/>
      <c r="L25" s="49"/>
    </row>
    <row r="26" spans="1:12" s="1" customFormat="1">
      <c r="A26" s="15"/>
      <c r="B26" s="71"/>
      <c r="C26" s="15"/>
      <c r="D26" s="70"/>
      <c r="E26" s="13"/>
      <c r="F26" s="15"/>
      <c r="G26" s="15"/>
      <c r="H26" s="15"/>
      <c r="I26" s="15"/>
      <c r="J26" s="15"/>
      <c r="K26" s="15"/>
      <c r="L26" s="49"/>
    </row>
    <row r="27" spans="1:12" s="1" customFormat="1">
      <c r="B27" s="72"/>
      <c r="D27" s="73"/>
      <c r="L27" s="49"/>
    </row>
    <row r="28" spans="1:12" s="1" customFormat="1">
      <c r="B28" s="72"/>
      <c r="D28" s="73"/>
      <c r="L28" s="49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"/>
  <sheetViews>
    <sheetView workbookViewId="0">
      <selection activeCell="E34" sqref="E34"/>
    </sheetView>
  </sheetViews>
  <sheetFormatPr defaultRowHeight="14.5"/>
  <cols>
    <col min="1" max="1" width="3.453125" style="2" customWidth="1"/>
    <col min="2" max="2" width="61.7265625" style="74" customWidth="1"/>
    <col min="3" max="3" width="11.26953125" style="2" bestFit="1" customWidth="1"/>
    <col min="4" max="4" width="7.81640625" style="75" bestFit="1" customWidth="1"/>
    <col min="5" max="5" width="9.453125" style="2" bestFit="1" customWidth="1"/>
    <col min="6" max="6" width="5.26953125" style="2" bestFit="1" customWidth="1"/>
    <col min="7" max="7" width="9.453125" style="2" bestFit="1" customWidth="1"/>
    <col min="8" max="8" width="5.26953125" style="2" bestFit="1" customWidth="1"/>
    <col min="9" max="9" width="9.453125" style="2" bestFit="1" customWidth="1"/>
    <col min="10" max="10" width="6.1796875" style="2" bestFit="1" customWidth="1"/>
    <col min="11" max="11" width="9.453125" style="2" bestFit="1" customWidth="1"/>
    <col min="12" max="12" width="25.81640625" style="49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2" ht="12">
      <c r="A1" s="221" t="s">
        <v>57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4"/>
    </row>
    <row r="2" spans="1:12" s="1" customFormat="1" ht="12.75" customHeight="1">
      <c r="A2" s="2"/>
      <c r="B2" s="219" t="s">
        <v>145</v>
      </c>
      <c r="C2" s="220"/>
      <c r="D2" s="220"/>
      <c r="E2" s="220"/>
      <c r="F2" s="220"/>
      <c r="G2" s="220"/>
      <c r="H2" s="220"/>
      <c r="I2" s="220"/>
      <c r="J2" s="220"/>
      <c r="K2" s="220"/>
      <c r="L2" s="24"/>
    </row>
    <row r="3" spans="1:12" ht="12">
      <c r="A3" s="1"/>
      <c r="B3" s="227"/>
      <c r="C3" s="227"/>
      <c r="D3" s="227"/>
      <c r="E3" s="227"/>
      <c r="F3" s="227"/>
      <c r="G3" s="1"/>
      <c r="H3" s="1"/>
      <c r="I3" s="25"/>
      <c r="L3" s="24"/>
    </row>
    <row r="4" spans="1:12" ht="12">
      <c r="A4" s="26" t="s">
        <v>120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">
      <c r="A5" s="27"/>
      <c r="B5" s="28"/>
      <c r="C5" s="27"/>
      <c r="D5" s="29"/>
      <c r="E5" s="228" t="s">
        <v>49</v>
      </c>
      <c r="F5" s="228"/>
      <c r="G5" s="228"/>
      <c r="H5" s="228"/>
      <c r="I5" s="30">
        <f>K27</f>
        <v>0</v>
      </c>
      <c r="J5" s="31" t="s">
        <v>59</v>
      </c>
      <c r="K5" s="27"/>
      <c r="L5" s="24"/>
    </row>
    <row r="6" spans="1:12" ht="12">
      <c r="A6" s="32"/>
      <c r="B6" s="33" t="s">
        <v>38</v>
      </c>
      <c r="C6" s="34"/>
      <c r="D6" s="35"/>
      <c r="E6" s="222" t="s">
        <v>39</v>
      </c>
      <c r="F6" s="223"/>
      <c r="G6" s="223"/>
      <c r="H6" s="223"/>
      <c r="I6" s="223"/>
      <c r="J6" s="224"/>
      <c r="K6" s="36" t="s">
        <v>28</v>
      </c>
      <c r="L6" s="24"/>
    </row>
    <row r="7" spans="1:12" ht="29">
      <c r="A7" s="37" t="s">
        <v>0</v>
      </c>
      <c r="B7" s="144" t="s">
        <v>40</v>
      </c>
      <c r="C7" s="38" t="s">
        <v>41</v>
      </c>
      <c r="D7" s="38" t="s">
        <v>42</v>
      </c>
      <c r="E7" s="225" t="s">
        <v>58</v>
      </c>
      <c r="F7" s="226"/>
      <c r="G7" s="225" t="s">
        <v>51</v>
      </c>
      <c r="H7" s="226"/>
      <c r="I7" s="225" t="s">
        <v>52</v>
      </c>
      <c r="J7" s="226"/>
      <c r="K7" s="36"/>
      <c r="L7" s="24"/>
    </row>
    <row r="8" spans="1:12">
      <c r="A8" s="39"/>
      <c r="B8" s="145"/>
      <c r="C8" s="41"/>
      <c r="D8" s="41"/>
      <c r="E8" s="42" t="s">
        <v>43</v>
      </c>
      <c r="F8" s="42" t="s">
        <v>44</v>
      </c>
      <c r="G8" s="42" t="s">
        <v>43</v>
      </c>
      <c r="H8" s="42" t="s">
        <v>44</v>
      </c>
      <c r="I8" s="42" t="s">
        <v>43</v>
      </c>
      <c r="J8" s="42" t="s">
        <v>44</v>
      </c>
      <c r="K8" s="36"/>
      <c r="L8" s="24"/>
    </row>
    <row r="9" spans="1:12">
      <c r="A9" s="43"/>
      <c r="B9" s="146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s="1" customFormat="1">
      <c r="A10" s="194"/>
      <c r="B10" s="198" t="s">
        <v>210</v>
      </c>
      <c r="C10" s="199"/>
      <c r="D10" s="200"/>
      <c r="E10" s="139"/>
      <c r="F10" s="195"/>
      <c r="G10" s="139"/>
      <c r="H10" s="195"/>
      <c r="I10" s="139"/>
      <c r="J10" s="196"/>
      <c r="K10" s="197"/>
      <c r="L10" s="49"/>
    </row>
    <row r="11" spans="1:12" s="1" customFormat="1">
      <c r="A11" s="106">
        <v>1</v>
      </c>
      <c r="B11" s="203" t="s">
        <v>211</v>
      </c>
      <c r="C11" s="202" t="s">
        <v>112</v>
      </c>
      <c r="D11" s="202">
        <v>1</v>
      </c>
      <c r="E11" s="142">
        <v>0</v>
      </c>
      <c r="F11" s="156">
        <f t="shared" ref="F11" si="0">E11*D11</f>
        <v>0</v>
      </c>
      <c r="G11" s="142">
        <v>0</v>
      </c>
      <c r="H11" s="156">
        <f t="shared" ref="H11" si="1">G11*D11</f>
        <v>0</v>
      </c>
      <c r="I11" s="142">
        <v>0</v>
      </c>
      <c r="J11" s="157">
        <f t="shared" ref="J11" si="2">I11*D11</f>
        <v>0</v>
      </c>
      <c r="K11" s="158">
        <f t="shared" ref="K11" si="3">F11+H11+J11</f>
        <v>0</v>
      </c>
      <c r="L11" s="49"/>
    </row>
    <row r="12" spans="1:12" s="1" customFormat="1">
      <c r="A12" s="106">
        <v>2</v>
      </c>
      <c r="B12" s="203" t="s">
        <v>212</v>
      </c>
      <c r="C12" s="202" t="s">
        <v>112</v>
      </c>
      <c r="D12" s="202">
        <v>1</v>
      </c>
      <c r="E12" s="142">
        <v>0</v>
      </c>
      <c r="F12" s="156">
        <f t="shared" ref="F12:F20" si="4">E12*D12</f>
        <v>0</v>
      </c>
      <c r="G12" s="142">
        <v>0</v>
      </c>
      <c r="H12" s="156">
        <f t="shared" ref="H12:H20" si="5">G12*D12</f>
        <v>0</v>
      </c>
      <c r="I12" s="142">
        <v>0</v>
      </c>
      <c r="J12" s="157">
        <f t="shared" ref="J12:J20" si="6">I12*D12</f>
        <v>0</v>
      </c>
      <c r="K12" s="158">
        <f t="shared" ref="K12:K20" si="7">F12+H12+J12</f>
        <v>0</v>
      </c>
      <c r="L12" s="49"/>
    </row>
    <row r="13" spans="1:12" s="1" customFormat="1">
      <c r="A13" s="106">
        <v>3</v>
      </c>
      <c r="B13" s="204" t="s">
        <v>213</v>
      </c>
      <c r="C13" s="132" t="s">
        <v>15</v>
      </c>
      <c r="D13" s="202">
        <v>4</v>
      </c>
      <c r="E13" s="142">
        <v>0</v>
      </c>
      <c r="F13" s="156">
        <f t="shared" si="4"/>
        <v>0</v>
      </c>
      <c r="G13" s="142">
        <v>0</v>
      </c>
      <c r="H13" s="156">
        <f t="shared" si="5"/>
        <v>0</v>
      </c>
      <c r="I13" s="142">
        <v>0</v>
      </c>
      <c r="J13" s="157">
        <f t="shared" si="6"/>
        <v>0</v>
      </c>
      <c r="K13" s="158">
        <f t="shared" si="7"/>
        <v>0</v>
      </c>
      <c r="L13" s="49"/>
    </row>
    <row r="14" spans="1:12" s="1" customFormat="1">
      <c r="A14" s="106">
        <v>4</v>
      </c>
      <c r="B14" s="204" t="s">
        <v>214</v>
      </c>
      <c r="C14" s="205" t="s">
        <v>15</v>
      </c>
      <c r="D14" s="202">
        <v>4</v>
      </c>
      <c r="E14" s="142">
        <v>0</v>
      </c>
      <c r="F14" s="156">
        <f t="shared" si="4"/>
        <v>0</v>
      </c>
      <c r="G14" s="142">
        <v>0</v>
      </c>
      <c r="H14" s="156">
        <f t="shared" si="5"/>
        <v>0</v>
      </c>
      <c r="I14" s="142">
        <v>0</v>
      </c>
      <c r="J14" s="157">
        <f t="shared" si="6"/>
        <v>0</v>
      </c>
      <c r="K14" s="158">
        <f t="shared" si="7"/>
        <v>0</v>
      </c>
      <c r="L14" s="49"/>
    </row>
    <row r="15" spans="1:12" s="1" customFormat="1">
      <c r="A15" s="106">
        <v>5</v>
      </c>
      <c r="B15" s="204" t="s">
        <v>215</v>
      </c>
      <c r="C15" s="132" t="s">
        <v>15</v>
      </c>
      <c r="D15" s="202">
        <v>3</v>
      </c>
      <c r="E15" s="142">
        <v>0</v>
      </c>
      <c r="F15" s="156">
        <f t="shared" si="4"/>
        <v>0</v>
      </c>
      <c r="G15" s="142">
        <v>0</v>
      </c>
      <c r="H15" s="156">
        <f t="shared" si="5"/>
        <v>0</v>
      </c>
      <c r="I15" s="142">
        <v>0</v>
      </c>
      <c r="J15" s="157">
        <f t="shared" si="6"/>
        <v>0</v>
      </c>
      <c r="K15" s="158">
        <f t="shared" si="7"/>
        <v>0</v>
      </c>
      <c r="L15" s="49"/>
    </row>
    <row r="16" spans="1:12" s="1" customFormat="1">
      <c r="A16" s="106">
        <v>6</v>
      </c>
      <c r="B16" s="204" t="s">
        <v>216</v>
      </c>
      <c r="C16" s="132" t="s">
        <v>15</v>
      </c>
      <c r="D16" s="202">
        <v>2</v>
      </c>
      <c r="E16" s="142">
        <v>0</v>
      </c>
      <c r="F16" s="156">
        <f t="shared" si="4"/>
        <v>0</v>
      </c>
      <c r="G16" s="142">
        <v>0</v>
      </c>
      <c r="H16" s="156">
        <f t="shared" si="5"/>
        <v>0</v>
      </c>
      <c r="I16" s="142">
        <v>0</v>
      </c>
      <c r="J16" s="157">
        <f t="shared" si="6"/>
        <v>0</v>
      </c>
      <c r="K16" s="158">
        <f t="shared" si="7"/>
        <v>0</v>
      </c>
      <c r="L16" s="49"/>
    </row>
    <row r="17" spans="1:12" s="1" customFormat="1">
      <c r="A17" s="106">
        <v>7</v>
      </c>
      <c r="B17" s="204" t="s">
        <v>217</v>
      </c>
      <c r="C17" s="132" t="s">
        <v>24</v>
      </c>
      <c r="D17" s="202">
        <v>18</v>
      </c>
      <c r="E17" s="142">
        <v>0</v>
      </c>
      <c r="F17" s="156">
        <f t="shared" si="4"/>
        <v>0</v>
      </c>
      <c r="G17" s="142">
        <v>0</v>
      </c>
      <c r="H17" s="156">
        <f t="shared" si="5"/>
        <v>0</v>
      </c>
      <c r="I17" s="142">
        <v>0</v>
      </c>
      <c r="J17" s="157">
        <f t="shared" si="6"/>
        <v>0</v>
      </c>
      <c r="K17" s="158">
        <f t="shared" si="7"/>
        <v>0</v>
      </c>
      <c r="L17" s="49"/>
    </row>
    <row r="18" spans="1:12" s="1" customFormat="1">
      <c r="A18" s="106">
        <v>8</v>
      </c>
      <c r="B18" s="204" t="s">
        <v>218</v>
      </c>
      <c r="C18" s="132" t="s">
        <v>24</v>
      </c>
      <c r="D18" s="202">
        <v>9</v>
      </c>
      <c r="E18" s="142">
        <v>0</v>
      </c>
      <c r="F18" s="156">
        <f t="shared" si="4"/>
        <v>0</v>
      </c>
      <c r="G18" s="142">
        <v>0</v>
      </c>
      <c r="H18" s="156">
        <f t="shared" si="5"/>
        <v>0</v>
      </c>
      <c r="I18" s="142">
        <v>0</v>
      </c>
      <c r="J18" s="157">
        <f t="shared" si="6"/>
        <v>0</v>
      </c>
      <c r="K18" s="158">
        <f t="shared" si="7"/>
        <v>0</v>
      </c>
      <c r="L18" s="49"/>
    </row>
    <row r="19" spans="1:12" s="1" customFormat="1">
      <c r="A19" s="106">
        <v>9</v>
      </c>
      <c r="B19" s="206" t="s">
        <v>219</v>
      </c>
      <c r="C19" s="132" t="s">
        <v>73</v>
      </c>
      <c r="D19" s="202">
        <v>1</v>
      </c>
      <c r="E19" s="142">
        <v>0</v>
      </c>
      <c r="F19" s="156">
        <f t="shared" si="4"/>
        <v>0</v>
      </c>
      <c r="G19" s="142">
        <v>0</v>
      </c>
      <c r="H19" s="156">
        <f t="shared" si="5"/>
        <v>0</v>
      </c>
      <c r="I19" s="142">
        <v>0</v>
      </c>
      <c r="J19" s="157">
        <f t="shared" si="6"/>
        <v>0</v>
      </c>
      <c r="K19" s="158">
        <f t="shared" si="7"/>
        <v>0</v>
      </c>
      <c r="L19" s="49"/>
    </row>
    <row r="20" spans="1:12" s="1" customFormat="1" ht="24">
      <c r="A20" s="106">
        <v>10</v>
      </c>
      <c r="B20" s="204" t="s">
        <v>220</v>
      </c>
      <c r="C20" s="132" t="s">
        <v>73</v>
      </c>
      <c r="D20" s="202">
        <v>1</v>
      </c>
      <c r="E20" s="142">
        <v>0</v>
      </c>
      <c r="F20" s="156">
        <f t="shared" si="4"/>
        <v>0</v>
      </c>
      <c r="G20" s="142">
        <v>0</v>
      </c>
      <c r="H20" s="156">
        <f t="shared" si="5"/>
        <v>0</v>
      </c>
      <c r="I20" s="142">
        <v>0</v>
      </c>
      <c r="J20" s="157">
        <f t="shared" si="6"/>
        <v>0</v>
      </c>
      <c r="K20" s="158">
        <f t="shared" si="7"/>
        <v>0</v>
      </c>
      <c r="L20" s="49"/>
    </row>
    <row r="21" spans="1:12" s="1" customFormat="1">
      <c r="A21" s="52"/>
      <c r="B21" s="53" t="s">
        <v>9</v>
      </c>
      <c r="C21" s="54"/>
      <c r="D21" s="55"/>
      <c r="E21" s="56"/>
      <c r="F21" s="9">
        <f>SUM(F10:F20)</f>
        <v>0</v>
      </c>
      <c r="G21" s="57"/>
      <c r="H21" s="58">
        <f>SUM(H10:H20)</f>
        <v>0</v>
      </c>
      <c r="I21" s="57"/>
      <c r="J21" s="58">
        <f>SUM(J10:J20)</f>
        <v>0</v>
      </c>
      <c r="K21" s="9">
        <f>F21+H21+J21</f>
        <v>0</v>
      </c>
      <c r="L21" s="49"/>
    </row>
    <row r="22" spans="1:12" s="1" customFormat="1">
      <c r="A22" s="52"/>
      <c r="B22" s="59" t="s">
        <v>10</v>
      </c>
      <c r="C22" s="60">
        <v>0</v>
      </c>
      <c r="D22" s="55"/>
      <c r="E22" s="56"/>
      <c r="F22" s="46"/>
      <c r="G22" s="56"/>
      <c r="H22" s="9"/>
      <c r="I22" s="56"/>
      <c r="J22" s="47"/>
      <c r="K22" s="9">
        <f>K21*C22</f>
        <v>0</v>
      </c>
      <c r="L22" s="49"/>
    </row>
    <row r="23" spans="1:12" s="1" customFormat="1">
      <c r="A23" s="52"/>
      <c r="B23" s="59" t="s">
        <v>11</v>
      </c>
      <c r="C23" s="54"/>
      <c r="D23" s="55"/>
      <c r="E23" s="56"/>
      <c r="F23" s="46"/>
      <c r="G23" s="56"/>
      <c r="H23" s="9"/>
      <c r="I23" s="56"/>
      <c r="J23" s="47"/>
      <c r="K23" s="9">
        <f>K21+K22</f>
        <v>0</v>
      </c>
      <c r="L23" s="49"/>
    </row>
    <row r="24" spans="1:12" s="1" customFormat="1">
      <c r="A24" s="52"/>
      <c r="B24" s="59" t="s">
        <v>12</v>
      </c>
      <c r="C24" s="60">
        <v>0</v>
      </c>
      <c r="D24" s="55"/>
      <c r="E24" s="56"/>
      <c r="F24" s="46"/>
      <c r="G24" s="56"/>
      <c r="H24" s="9"/>
      <c r="I24" s="56"/>
      <c r="J24" s="47"/>
      <c r="K24" s="9">
        <f>K23*C24</f>
        <v>0</v>
      </c>
      <c r="L24" s="49"/>
    </row>
    <row r="25" spans="1:12" s="1" customFormat="1">
      <c r="A25" s="52"/>
      <c r="B25" s="53" t="s">
        <v>11</v>
      </c>
      <c r="C25" s="54"/>
      <c r="D25" s="55"/>
      <c r="E25" s="56"/>
      <c r="F25" s="46"/>
      <c r="G25" s="56"/>
      <c r="H25" s="9"/>
      <c r="I25" s="56"/>
      <c r="J25" s="47"/>
      <c r="K25" s="9">
        <f>K24+K23</f>
        <v>0</v>
      </c>
      <c r="L25" s="49"/>
    </row>
    <row r="26" spans="1:12" s="1" customFormat="1">
      <c r="A26" s="52"/>
      <c r="B26" s="53" t="s">
        <v>13</v>
      </c>
      <c r="C26" s="61">
        <v>0.18</v>
      </c>
      <c r="D26" s="62"/>
      <c r="E26" s="56"/>
      <c r="F26" s="46"/>
      <c r="G26" s="56"/>
      <c r="H26" s="9"/>
      <c r="I26" s="56"/>
      <c r="J26" s="47"/>
      <c r="K26" s="9">
        <f>K25*C26</f>
        <v>0</v>
      </c>
      <c r="L26" s="49"/>
    </row>
    <row r="27" spans="1:12" s="1" customFormat="1">
      <c r="A27" s="32"/>
      <c r="B27" s="63" t="s">
        <v>14</v>
      </c>
      <c r="C27" s="32"/>
      <c r="D27" s="64"/>
      <c r="E27" s="65"/>
      <c r="F27" s="66"/>
      <c r="G27" s="65"/>
      <c r="H27" s="67"/>
      <c r="I27" s="65"/>
      <c r="J27" s="68"/>
      <c r="K27" s="67">
        <f>K25+K26</f>
        <v>0</v>
      </c>
      <c r="L27" s="49"/>
    </row>
    <row r="28" spans="1:12" s="1" customFormat="1">
      <c r="A28" s="15"/>
      <c r="B28" s="69"/>
      <c r="C28" s="15"/>
      <c r="D28" s="70"/>
      <c r="E28" s="15"/>
      <c r="F28" s="15"/>
      <c r="G28" s="15"/>
      <c r="H28" s="15"/>
      <c r="I28" s="15"/>
      <c r="J28" s="15"/>
      <c r="K28" s="15"/>
      <c r="L28" s="49"/>
    </row>
    <row r="29" spans="1:12" s="1" customFormat="1">
      <c r="A29" s="15"/>
      <c r="B29" s="69"/>
      <c r="C29" s="15"/>
      <c r="D29" s="70"/>
      <c r="E29" s="15"/>
      <c r="F29" s="15"/>
      <c r="G29" s="15"/>
      <c r="H29" s="15"/>
      <c r="I29" s="15"/>
      <c r="J29" s="15"/>
      <c r="K29" s="15"/>
      <c r="L29" s="49"/>
    </row>
    <row r="30" spans="1:12" s="1" customFormat="1">
      <c r="A30" s="15"/>
      <c r="B30" s="71"/>
      <c r="C30" s="15"/>
      <c r="D30" s="70"/>
      <c r="E30" s="13"/>
      <c r="F30" s="15"/>
      <c r="G30" s="15"/>
      <c r="H30" s="15"/>
      <c r="I30" s="15"/>
      <c r="J30" s="15"/>
      <c r="K30" s="15"/>
      <c r="L30" s="49"/>
    </row>
    <row r="31" spans="1:12" s="1" customFormat="1">
      <c r="B31" s="72"/>
      <c r="D31" s="73"/>
      <c r="L31" s="49"/>
    </row>
    <row r="32" spans="1:12" s="1" customFormat="1">
      <c r="B32" s="72"/>
      <c r="D32" s="73"/>
      <c r="L32" s="49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topLeftCell="A10" workbookViewId="0">
      <selection activeCell="E34" sqref="E34"/>
    </sheetView>
  </sheetViews>
  <sheetFormatPr defaultRowHeight="14.5"/>
  <cols>
    <col min="1" max="1" width="3.453125" style="2" customWidth="1"/>
    <col min="2" max="2" width="61.7265625" style="74" customWidth="1"/>
    <col min="3" max="3" width="11.26953125" style="2" bestFit="1" customWidth="1"/>
    <col min="4" max="4" width="7.81640625" style="75" bestFit="1" customWidth="1"/>
    <col min="5" max="5" width="9.453125" style="2" bestFit="1" customWidth="1"/>
    <col min="6" max="6" width="5.26953125" style="2" bestFit="1" customWidth="1"/>
    <col min="7" max="7" width="9.453125" style="2" bestFit="1" customWidth="1"/>
    <col min="8" max="8" width="5.26953125" style="2" bestFit="1" customWidth="1"/>
    <col min="9" max="9" width="9.453125" style="2" bestFit="1" customWidth="1"/>
    <col min="10" max="10" width="6.1796875" style="2" bestFit="1" customWidth="1"/>
    <col min="11" max="11" width="9.453125" style="2" bestFit="1" customWidth="1"/>
    <col min="12" max="12" width="25.81640625" style="49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2" ht="12">
      <c r="A1" s="221" t="s">
        <v>57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4"/>
    </row>
    <row r="2" spans="1:12" s="1" customFormat="1" ht="12.75" customHeight="1">
      <c r="A2" s="2"/>
      <c r="B2" s="219" t="s">
        <v>145</v>
      </c>
      <c r="C2" s="220"/>
      <c r="D2" s="220"/>
      <c r="E2" s="220"/>
      <c r="F2" s="220"/>
      <c r="G2" s="220"/>
      <c r="H2" s="220"/>
      <c r="I2" s="220"/>
      <c r="J2" s="220"/>
      <c r="K2" s="220"/>
      <c r="L2" s="24"/>
    </row>
    <row r="3" spans="1:12" ht="12">
      <c r="A3" s="1"/>
      <c r="B3" s="227"/>
      <c r="C3" s="227"/>
      <c r="D3" s="227"/>
      <c r="E3" s="227"/>
      <c r="F3" s="227"/>
      <c r="G3" s="1"/>
      <c r="H3" s="1"/>
      <c r="I3" s="25"/>
      <c r="L3" s="24"/>
    </row>
    <row r="4" spans="1:12" ht="12">
      <c r="A4" s="26" t="s">
        <v>120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">
      <c r="A5" s="27"/>
      <c r="B5" s="28"/>
      <c r="C5" s="27"/>
      <c r="D5" s="29"/>
      <c r="E5" s="228" t="s">
        <v>49</v>
      </c>
      <c r="F5" s="228"/>
      <c r="G5" s="228"/>
      <c r="H5" s="228"/>
      <c r="I5" s="30">
        <f>K28</f>
        <v>0</v>
      </c>
      <c r="J5" s="31" t="s">
        <v>59</v>
      </c>
      <c r="K5" s="27"/>
      <c r="L5" s="24"/>
    </row>
    <row r="6" spans="1:12" ht="12">
      <c r="A6" s="32"/>
      <c r="B6" s="33" t="s">
        <v>38</v>
      </c>
      <c r="C6" s="34"/>
      <c r="D6" s="35"/>
      <c r="E6" s="222" t="s">
        <v>39</v>
      </c>
      <c r="F6" s="223"/>
      <c r="G6" s="223"/>
      <c r="H6" s="223"/>
      <c r="I6" s="223"/>
      <c r="J6" s="224"/>
      <c r="K6" s="36" t="s">
        <v>28</v>
      </c>
      <c r="L6" s="24"/>
    </row>
    <row r="7" spans="1:12" ht="29">
      <c r="A7" s="37" t="s">
        <v>0</v>
      </c>
      <c r="B7" s="144" t="s">
        <v>40</v>
      </c>
      <c r="C7" s="38" t="s">
        <v>41</v>
      </c>
      <c r="D7" s="38" t="s">
        <v>42</v>
      </c>
      <c r="E7" s="225" t="s">
        <v>58</v>
      </c>
      <c r="F7" s="226"/>
      <c r="G7" s="225" t="s">
        <v>51</v>
      </c>
      <c r="H7" s="226"/>
      <c r="I7" s="225" t="s">
        <v>52</v>
      </c>
      <c r="J7" s="226"/>
      <c r="K7" s="36"/>
      <c r="L7" s="24"/>
    </row>
    <row r="8" spans="1:12">
      <c r="A8" s="39"/>
      <c r="B8" s="145"/>
      <c r="C8" s="41"/>
      <c r="D8" s="41"/>
      <c r="E8" s="42" t="s">
        <v>43</v>
      </c>
      <c r="F8" s="42" t="s">
        <v>44</v>
      </c>
      <c r="G8" s="42" t="s">
        <v>43</v>
      </c>
      <c r="H8" s="42" t="s">
        <v>44</v>
      </c>
      <c r="I8" s="42" t="s">
        <v>43</v>
      </c>
      <c r="J8" s="42" t="s">
        <v>44</v>
      </c>
      <c r="K8" s="36"/>
      <c r="L8" s="24"/>
    </row>
    <row r="9" spans="1:12">
      <c r="A9" s="43"/>
      <c r="B9" s="146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s="1" customFormat="1">
      <c r="A10" s="194"/>
      <c r="B10" s="198" t="s">
        <v>221</v>
      </c>
      <c r="C10" s="199"/>
      <c r="D10" s="200"/>
      <c r="E10" s="139"/>
      <c r="F10" s="195"/>
      <c r="G10" s="139"/>
      <c r="H10" s="195"/>
      <c r="I10" s="139"/>
      <c r="J10" s="196"/>
      <c r="K10" s="197"/>
      <c r="L10" s="49"/>
    </row>
    <row r="11" spans="1:12" s="1" customFormat="1">
      <c r="A11" s="106">
        <v>1</v>
      </c>
      <c r="B11" s="207" t="s">
        <v>222</v>
      </c>
      <c r="C11" s="201" t="s">
        <v>112</v>
      </c>
      <c r="D11" s="201">
        <v>1</v>
      </c>
      <c r="E11" s="142">
        <v>0</v>
      </c>
      <c r="F11" s="156">
        <f t="shared" ref="F11:F21" si="0">E11*D11</f>
        <v>0</v>
      </c>
      <c r="G11" s="142">
        <v>0</v>
      </c>
      <c r="H11" s="156">
        <f t="shared" ref="H11:H16" si="1">G11*D11</f>
        <v>0</v>
      </c>
      <c r="I11" s="142">
        <v>0</v>
      </c>
      <c r="J11" s="157">
        <f t="shared" ref="J11:J16" si="2">I11*D11</f>
        <v>0</v>
      </c>
      <c r="K11" s="158">
        <f t="shared" ref="K11:K16" si="3">F11+H11+J11</f>
        <v>0</v>
      </c>
      <c r="L11" s="49"/>
    </row>
    <row r="12" spans="1:12" s="1" customFormat="1">
      <c r="A12" s="106">
        <v>2</v>
      </c>
      <c r="B12" s="207" t="s">
        <v>223</v>
      </c>
      <c r="C12" s="201" t="s">
        <v>24</v>
      </c>
      <c r="D12" s="201">
        <v>9</v>
      </c>
      <c r="E12" s="142">
        <v>0</v>
      </c>
      <c r="F12" s="156">
        <f t="shared" si="0"/>
        <v>0</v>
      </c>
      <c r="G12" s="142">
        <v>0</v>
      </c>
      <c r="H12" s="156">
        <f t="shared" si="1"/>
        <v>0</v>
      </c>
      <c r="I12" s="142">
        <v>0</v>
      </c>
      <c r="J12" s="157">
        <f t="shared" si="2"/>
        <v>0</v>
      </c>
      <c r="K12" s="158">
        <f t="shared" si="3"/>
        <v>0</v>
      </c>
      <c r="L12" s="49"/>
    </row>
    <row r="13" spans="1:12" s="1" customFormat="1">
      <c r="A13" s="106">
        <v>3</v>
      </c>
      <c r="B13" s="207" t="s">
        <v>224</v>
      </c>
      <c r="C13" s="201" t="s">
        <v>24</v>
      </c>
      <c r="D13" s="201">
        <v>12</v>
      </c>
      <c r="E13" s="142">
        <v>0</v>
      </c>
      <c r="F13" s="156">
        <f t="shared" si="0"/>
        <v>0</v>
      </c>
      <c r="G13" s="142">
        <v>0</v>
      </c>
      <c r="H13" s="156">
        <f t="shared" si="1"/>
        <v>0</v>
      </c>
      <c r="I13" s="142">
        <v>0</v>
      </c>
      <c r="J13" s="157">
        <f t="shared" si="2"/>
        <v>0</v>
      </c>
      <c r="K13" s="158">
        <f t="shared" si="3"/>
        <v>0</v>
      </c>
      <c r="L13" s="49"/>
    </row>
    <row r="14" spans="1:12" s="1" customFormat="1">
      <c r="A14" s="106">
        <v>4</v>
      </c>
      <c r="B14" s="207" t="s">
        <v>225</v>
      </c>
      <c r="C14" s="201" t="s">
        <v>24</v>
      </c>
      <c r="D14" s="201">
        <f>54+8</f>
        <v>62</v>
      </c>
      <c r="E14" s="142">
        <v>0</v>
      </c>
      <c r="F14" s="156">
        <f t="shared" si="0"/>
        <v>0</v>
      </c>
      <c r="G14" s="142">
        <v>0</v>
      </c>
      <c r="H14" s="156">
        <f t="shared" si="1"/>
        <v>0</v>
      </c>
      <c r="I14" s="142">
        <v>0</v>
      </c>
      <c r="J14" s="157">
        <f t="shared" si="2"/>
        <v>0</v>
      </c>
      <c r="K14" s="158">
        <f t="shared" si="3"/>
        <v>0</v>
      </c>
      <c r="L14" s="49"/>
    </row>
    <row r="15" spans="1:12" s="1" customFormat="1">
      <c r="A15" s="106">
        <v>5</v>
      </c>
      <c r="B15" s="207" t="s">
        <v>226</v>
      </c>
      <c r="C15" s="201" t="s">
        <v>24</v>
      </c>
      <c r="D15" s="208">
        <f>36.818+4</f>
        <v>40.817999999999998</v>
      </c>
      <c r="E15" s="142">
        <v>0</v>
      </c>
      <c r="F15" s="156">
        <f t="shared" si="0"/>
        <v>0</v>
      </c>
      <c r="G15" s="142">
        <v>0</v>
      </c>
      <c r="H15" s="156">
        <f t="shared" si="1"/>
        <v>0</v>
      </c>
      <c r="I15" s="142">
        <v>0</v>
      </c>
      <c r="J15" s="157">
        <f t="shared" si="2"/>
        <v>0</v>
      </c>
      <c r="K15" s="158">
        <f t="shared" si="3"/>
        <v>0</v>
      </c>
      <c r="L15" s="49"/>
    </row>
    <row r="16" spans="1:12" s="1" customFormat="1">
      <c r="A16" s="106">
        <v>6</v>
      </c>
      <c r="B16" s="207" t="s">
        <v>227</v>
      </c>
      <c r="C16" s="201" t="s">
        <v>24</v>
      </c>
      <c r="D16" s="208">
        <v>2</v>
      </c>
      <c r="E16" s="142">
        <v>0</v>
      </c>
      <c r="F16" s="156">
        <f t="shared" si="0"/>
        <v>0</v>
      </c>
      <c r="G16" s="142">
        <v>0</v>
      </c>
      <c r="H16" s="156">
        <f t="shared" si="1"/>
        <v>0</v>
      </c>
      <c r="I16" s="142">
        <v>0</v>
      </c>
      <c r="J16" s="157">
        <f t="shared" si="2"/>
        <v>0</v>
      </c>
      <c r="K16" s="158">
        <f t="shared" si="3"/>
        <v>0</v>
      </c>
      <c r="L16" s="49"/>
    </row>
    <row r="17" spans="1:12" s="1" customFormat="1">
      <c r="A17" s="106">
        <v>7</v>
      </c>
      <c r="B17" s="132" t="s">
        <v>228</v>
      </c>
      <c r="C17" s="132" t="s">
        <v>15</v>
      </c>
      <c r="D17" s="202">
        <v>14</v>
      </c>
      <c r="E17" s="142">
        <v>0</v>
      </c>
      <c r="F17" s="156">
        <f t="shared" si="0"/>
        <v>0</v>
      </c>
      <c r="G17" s="142">
        <v>0</v>
      </c>
      <c r="H17" s="156">
        <f t="shared" ref="H17" si="4">G17*D17</f>
        <v>0</v>
      </c>
      <c r="I17" s="142">
        <v>0</v>
      </c>
      <c r="J17" s="157">
        <f t="shared" ref="J17" si="5">I17*D17</f>
        <v>0</v>
      </c>
      <c r="K17" s="158">
        <f t="shared" ref="K17" si="6">F17+H17+J17</f>
        <v>0</v>
      </c>
      <c r="L17" s="49"/>
    </row>
    <row r="18" spans="1:12" s="1" customFormat="1">
      <c r="A18" s="106">
        <v>8</v>
      </c>
      <c r="B18" s="202" t="s">
        <v>240</v>
      </c>
      <c r="C18" s="201" t="s">
        <v>112</v>
      </c>
      <c r="D18" s="202">
        <v>2</v>
      </c>
      <c r="E18" s="142">
        <v>0</v>
      </c>
      <c r="F18" s="156">
        <f t="shared" si="0"/>
        <v>0</v>
      </c>
      <c r="G18" s="142">
        <v>0</v>
      </c>
      <c r="H18" s="156">
        <f t="shared" ref="H18:H21" si="7">G18*D18</f>
        <v>0</v>
      </c>
      <c r="I18" s="142">
        <v>0</v>
      </c>
      <c r="J18" s="157">
        <f t="shared" ref="J18:J21" si="8">I18*D18</f>
        <v>0</v>
      </c>
      <c r="K18" s="158">
        <f t="shared" ref="K18:K21" si="9">F18+H18+J18</f>
        <v>0</v>
      </c>
      <c r="L18" s="49"/>
    </row>
    <row r="19" spans="1:12" s="1" customFormat="1">
      <c r="A19" s="106">
        <v>9</v>
      </c>
      <c r="B19" s="202" t="s">
        <v>241</v>
      </c>
      <c r="C19" s="201" t="s">
        <v>112</v>
      </c>
      <c r="D19" s="202">
        <v>3</v>
      </c>
      <c r="E19" s="142">
        <v>0</v>
      </c>
      <c r="F19" s="156">
        <f t="shared" si="0"/>
        <v>0</v>
      </c>
      <c r="G19" s="142">
        <v>0</v>
      </c>
      <c r="H19" s="156">
        <f t="shared" si="7"/>
        <v>0</v>
      </c>
      <c r="I19" s="142">
        <v>0</v>
      </c>
      <c r="J19" s="157">
        <f t="shared" si="8"/>
        <v>0</v>
      </c>
      <c r="K19" s="158">
        <f t="shared" si="9"/>
        <v>0</v>
      </c>
      <c r="L19" s="49"/>
    </row>
    <row r="20" spans="1:12" s="1" customFormat="1">
      <c r="A20" s="106">
        <v>10</v>
      </c>
      <c r="B20" s="209" t="s">
        <v>219</v>
      </c>
      <c r="C20" s="132" t="s">
        <v>73</v>
      </c>
      <c r="D20" s="202">
        <v>1</v>
      </c>
      <c r="E20" s="142">
        <v>0</v>
      </c>
      <c r="F20" s="156">
        <f t="shared" si="0"/>
        <v>0</v>
      </c>
      <c r="G20" s="142">
        <v>0</v>
      </c>
      <c r="H20" s="156">
        <f t="shared" si="7"/>
        <v>0</v>
      </c>
      <c r="I20" s="142">
        <v>0</v>
      </c>
      <c r="J20" s="157">
        <f t="shared" si="8"/>
        <v>0</v>
      </c>
      <c r="K20" s="158">
        <f t="shared" si="9"/>
        <v>0</v>
      </c>
      <c r="L20" s="49"/>
    </row>
    <row r="21" spans="1:12" s="1" customFormat="1" ht="24">
      <c r="A21" s="106">
        <v>11</v>
      </c>
      <c r="B21" s="204" t="s">
        <v>220</v>
      </c>
      <c r="C21" s="132" t="s">
        <v>112</v>
      </c>
      <c r="D21" s="202">
        <v>1</v>
      </c>
      <c r="E21" s="142">
        <v>0</v>
      </c>
      <c r="F21" s="156">
        <f t="shared" si="0"/>
        <v>0</v>
      </c>
      <c r="G21" s="142">
        <v>0</v>
      </c>
      <c r="H21" s="156">
        <f t="shared" si="7"/>
        <v>0</v>
      </c>
      <c r="I21" s="142">
        <v>0</v>
      </c>
      <c r="J21" s="157">
        <f t="shared" si="8"/>
        <v>0</v>
      </c>
      <c r="K21" s="158">
        <f t="shared" si="9"/>
        <v>0</v>
      </c>
      <c r="L21" s="49"/>
    </row>
    <row r="22" spans="1:12" s="1" customFormat="1">
      <c r="A22" s="52"/>
      <c r="B22" s="53" t="s">
        <v>9</v>
      </c>
      <c r="C22" s="54"/>
      <c r="D22" s="55"/>
      <c r="E22" s="56"/>
      <c r="F22" s="9">
        <f>SUM(F10:F21)</f>
        <v>0</v>
      </c>
      <c r="G22" s="57"/>
      <c r="H22" s="58">
        <f>SUM(H10:H21)</f>
        <v>0</v>
      </c>
      <c r="I22" s="57"/>
      <c r="J22" s="58">
        <f>SUM(J10:J21)</f>
        <v>0</v>
      </c>
      <c r="K22" s="9">
        <f>F22+H22+J22</f>
        <v>0</v>
      </c>
      <c r="L22" s="49"/>
    </row>
    <row r="23" spans="1:12" s="1" customFormat="1">
      <c r="A23" s="52"/>
      <c r="B23" s="59" t="s">
        <v>10</v>
      </c>
      <c r="C23" s="60">
        <v>0</v>
      </c>
      <c r="D23" s="55"/>
      <c r="E23" s="56"/>
      <c r="F23" s="46"/>
      <c r="G23" s="56"/>
      <c r="H23" s="9"/>
      <c r="I23" s="56"/>
      <c r="J23" s="47"/>
      <c r="K23" s="9">
        <f>K22*C23</f>
        <v>0</v>
      </c>
      <c r="L23" s="49"/>
    </row>
    <row r="24" spans="1:12" s="1" customFormat="1">
      <c r="A24" s="52"/>
      <c r="B24" s="59" t="s">
        <v>11</v>
      </c>
      <c r="C24" s="54"/>
      <c r="D24" s="55"/>
      <c r="E24" s="56"/>
      <c r="F24" s="46"/>
      <c r="G24" s="56"/>
      <c r="H24" s="9"/>
      <c r="I24" s="56"/>
      <c r="J24" s="47"/>
      <c r="K24" s="9">
        <f>K22+K23</f>
        <v>0</v>
      </c>
      <c r="L24" s="49"/>
    </row>
    <row r="25" spans="1:12" s="1" customFormat="1">
      <c r="A25" s="52"/>
      <c r="B25" s="59" t="s">
        <v>12</v>
      </c>
      <c r="C25" s="60">
        <v>0</v>
      </c>
      <c r="D25" s="55"/>
      <c r="E25" s="56"/>
      <c r="F25" s="46"/>
      <c r="G25" s="56"/>
      <c r="H25" s="9"/>
      <c r="I25" s="56"/>
      <c r="J25" s="47"/>
      <c r="K25" s="9">
        <f>K24*C25</f>
        <v>0</v>
      </c>
      <c r="L25" s="49"/>
    </row>
    <row r="26" spans="1:12" s="1" customFormat="1">
      <c r="A26" s="52"/>
      <c r="B26" s="53" t="s">
        <v>11</v>
      </c>
      <c r="C26" s="54"/>
      <c r="D26" s="55"/>
      <c r="E26" s="56"/>
      <c r="F26" s="46"/>
      <c r="G26" s="56"/>
      <c r="H26" s="9"/>
      <c r="I26" s="56"/>
      <c r="J26" s="47"/>
      <c r="K26" s="9">
        <f>K25+K24</f>
        <v>0</v>
      </c>
      <c r="L26" s="49"/>
    </row>
    <row r="27" spans="1:12" s="1" customFormat="1">
      <c r="A27" s="52"/>
      <c r="B27" s="53" t="s">
        <v>13</v>
      </c>
      <c r="C27" s="61">
        <v>0.18</v>
      </c>
      <c r="D27" s="62"/>
      <c r="E27" s="56"/>
      <c r="F27" s="46"/>
      <c r="G27" s="56"/>
      <c r="H27" s="9"/>
      <c r="I27" s="56"/>
      <c r="J27" s="47"/>
      <c r="K27" s="9">
        <f>K26*C27</f>
        <v>0</v>
      </c>
      <c r="L27" s="49"/>
    </row>
    <row r="28" spans="1:12" s="1" customFormat="1">
      <c r="A28" s="32"/>
      <c r="B28" s="63" t="s">
        <v>14</v>
      </c>
      <c r="C28" s="32"/>
      <c r="D28" s="64"/>
      <c r="E28" s="65"/>
      <c r="F28" s="66"/>
      <c r="G28" s="65"/>
      <c r="H28" s="67"/>
      <c r="I28" s="65"/>
      <c r="J28" s="68"/>
      <c r="K28" s="67">
        <f>K26+K27</f>
        <v>0</v>
      </c>
      <c r="L28" s="49"/>
    </row>
    <row r="29" spans="1:12" s="1" customFormat="1">
      <c r="A29" s="15"/>
      <c r="B29" s="69"/>
      <c r="C29" s="15"/>
      <c r="D29" s="70"/>
      <c r="E29" s="15"/>
      <c r="F29" s="15"/>
      <c r="G29" s="15"/>
      <c r="H29" s="15"/>
      <c r="I29" s="15"/>
      <c r="J29" s="15"/>
      <c r="K29" s="15"/>
      <c r="L29" s="49"/>
    </row>
    <row r="30" spans="1:12" s="1" customFormat="1">
      <c r="A30" s="15"/>
      <c r="B30" s="69"/>
      <c r="C30" s="15"/>
      <c r="D30" s="70"/>
      <c r="E30" s="15"/>
      <c r="F30" s="15"/>
      <c r="G30" s="15"/>
      <c r="H30" s="15"/>
      <c r="I30" s="15"/>
      <c r="J30" s="15"/>
      <c r="K30" s="15"/>
      <c r="L30" s="49"/>
    </row>
    <row r="31" spans="1:12" s="1" customFormat="1">
      <c r="A31" s="15"/>
      <c r="B31" s="71"/>
      <c r="C31" s="15"/>
      <c r="D31" s="70"/>
      <c r="E31" s="13"/>
      <c r="F31" s="15"/>
      <c r="G31" s="15"/>
      <c r="H31" s="15"/>
      <c r="I31" s="15"/>
      <c r="J31" s="15"/>
      <c r="K31" s="15"/>
      <c r="L31" s="49"/>
    </row>
    <row r="32" spans="1:12" s="1" customFormat="1">
      <c r="B32" s="72"/>
      <c r="D32" s="73"/>
      <c r="L32" s="49"/>
    </row>
    <row r="33" spans="2:12" s="1" customFormat="1">
      <c r="B33" s="72"/>
      <c r="D33" s="73"/>
      <c r="L33" s="49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4"/>
  <sheetViews>
    <sheetView topLeftCell="A17" workbookViewId="0">
      <selection activeCell="R55" sqref="R55"/>
    </sheetView>
  </sheetViews>
  <sheetFormatPr defaultColWidth="9.1796875" defaultRowHeight="14.5"/>
  <cols>
    <col min="1" max="1" width="3.81640625" style="82" bestFit="1" customWidth="1"/>
    <col min="2" max="2" width="68.26953125" style="83" customWidth="1"/>
    <col min="3" max="3" width="9.1796875" style="82" customWidth="1"/>
    <col min="4" max="4" width="9.81640625" style="82" customWidth="1"/>
    <col min="5" max="5" width="15.26953125" style="83" customWidth="1"/>
    <col min="6" max="6" width="8.1796875" style="82" customWidth="1"/>
    <col min="7" max="7" width="13.81640625" style="105" customWidth="1"/>
    <col min="8" max="8" width="5.81640625" style="82" customWidth="1"/>
    <col min="9" max="9" width="12.453125" style="82" customWidth="1"/>
    <col min="10" max="10" width="8.453125" style="82" customWidth="1"/>
    <col min="11" max="11" width="11.453125" style="82" customWidth="1"/>
    <col min="12" max="16384" width="9.1796875" style="82"/>
  </cols>
  <sheetData>
    <row r="1" spans="1:11" s="80" customFormat="1" ht="13.5">
      <c r="A1" s="76"/>
      <c r="B1" s="155" t="s">
        <v>47</v>
      </c>
      <c r="C1" s="76"/>
      <c r="D1" s="76"/>
      <c r="E1" s="77"/>
      <c r="F1" s="76"/>
      <c r="G1" s="76"/>
      <c r="H1" s="78"/>
      <c r="I1" s="78"/>
      <c r="J1" s="79"/>
      <c r="K1" s="79"/>
    </row>
    <row r="2" spans="1:11" s="80" customFormat="1" ht="15" customHeight="1">
      <c r="A2" s="76"/>
      <c r="B2" s="219" t="s">
        <v>132</v>
      </c>
      <c r="C2" s="220"/>
      <c r="D2" s="220"/>
      <c r="E2" s="220"/>
      <c r="F2" s="220"/>
      <c r="G2" s="220"/>
      <c r="H2" s="220"/>
      <c r="I2" s="220"/>
      <c r="J2" s="220"/>
      <c r="K2" s="220"/>
    </row>
    <row r="3" spans="1:11" s="80" customFormat="1" ht="13.5">
      <c r="A3" s="76"/>
      <c r="B3" s="76"/>
      <c r="C3" s="76"/>
      <c r="D3" s="76"/>
      <c r="E3" s="77"/>
      <c r="F3" s="76"/>
      <c r="G3" s="76"/>
      <c r="H3" s="76"/>
      <c r="I3" s="78"/>
      <c r="J3" s="79"/>
      <c r="K3" s="79"/>
    </row>
    <row r="4" spans="1:11" s="80" customFormat="1" ht="13.5">
      <c r="A4" s="232" t="s">
        <v>48</v>
      </c>
      <c r="B4" s="232"/>
      <c r="C4" s="76"/>
      <c r="D4" s="76"/>
      <c r="E4" s="77"/>
      <c r="F4" s="76"/>
      <c r="G4" s="76"/>
      <c r="H4" s="76"/>
      <c r="I4" s="78"/>
      <c r="J4" s="79"/>
      <c r="K4" s="79"/>
    </row>
    <row r="5" spans="1:11" s="80" customFormat="1" ht="13.5">
      <c r="A5" s="76"/>
      <c r="B5" s="76" t="s">
        <v>23</v>
      </c>
      <c r="C5" s="76" t="s">
        <v>49</v>
      </c>
      <c r="D5" s="76"/>
      <c r="E5" s="77"/>
      <c r="F5" s="76"/>
      <c r="G5" s="76"/>
      <c r="H5" s="81">
        <f>K73</f>
        <v>0</v>
      </c>
      <c r="I5" s="78" t="s">
        <v>59</v>
      </c>
      <c r="J5" s="79"/>
      <c r="K5" s="79"/>
    </row>
    <row r="6" spans="1:11" s="80" customFormat="1">
      <c r="A6" s="82"/>
      <c r="B6" s="82"/>
      <c r="C6" s="82"/>
      <c r="D6" s="82"/>
      <c r="E6" s="83"/>
      <c r="F6" s="82"/>
      <c r="G6" s="82"/>
      <c r="H6" s="76"/>
      <c r="I6" s="79"/>
      <c r="J6" s="79"/>
      <c r="K6" s="79"/>
    </row>
    <row r="7" spans="1:11">
      <c r="A7" s="32"/>
      <c r="B7" s="33" t="s">
        <v>38</v>
      </c>
      <c r="C7" s="34"/>
      <c r="D7" s="35"/>
      <c r="E7" s="222" t="s">
        <v>39</v>
      </c>
      <c r="F7" s="223"/>
      <c r="G7" s="223"/>
      <c r="H7" s="223"/>
      <c r="I7" s="223"/>
      <c r="J7" s="224"/>
      <c r="K7" s="36" t="s">
        <v>28</v>
      </c>
    </row>
    <row r="8" spans="1:11" ht="43.5">
      <c r="A8" s="37" t="s">
        <v>0</v>
      </c>
      <c r="B8" s="38" t="s">
        <v>40</v>
      </c>
      <c r="C8" s="38" t="s">
        <v>41</v>
      </c>
      <c r="D8" s="38" t="s">
        <v>42</v>
      </c>
      <c r="E8" s="225" t="s">
        <v>58</v>
      </c>
      <c r="F8" s="226"/>
      <c r="G8" s="225" t="s">
        <v>51</v>
      </c>
      <c r="H8" s="226"/>
      <c r="I8" s="225" t="s">
        <v>52</v>
      </c>
      <c r="J8" s="226"/>
      <c r="K8" s="36"/>
    </row>
    <row r="9" spans="1:11">
      <c r="A9" s="39"/>
      <c r="B9" s="40"/>
      <c r="C9" s="41"/>
      <c r="D9" s="41"/>
      <c r="E9" s="42" t="s">
        <v>43</v>
      </c>
      <c r="F9" s="42" t="s">
        <v>44</v>
      </c>
      <c r="G9" s="42" t="s">
        <v>43</v>
      </c>
      <c r="H9" s="42" t="s">
        <v>44</v>
      </c>
      <c r="I9" s="42" t="s">
        <v>43</v>
      </c>
      <c r="J9" s="42" t="s">
        <v>44</v>
      </c>
      <c r="K9" s="36"/>
    </row>
    <row r="10" spans="1:11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</row>
    <row r="11" spans="1:11" ht="15" customHeight="1">
      <c r="A11" s="235" t="s">
        <v>37</v>
      </c>
      <c r="B11" s="235"/>
      <c r="C11" s="235"/>
      <c r="D11" s="154"/>
      <c r="E11" s="129"/>
      <c r="F11" s="130"/>
      <c r="G11" s="133"/>
      <c r="H11" s="130"/>
      <c r="I11" s="129"/>
      <c r="J11" s="131"/>
      <c r="K11" s="122"/>
    </row>
    <row r="12" spans="1:11" s="84" customFormat="1" ht="12.75" customHeight="1">
      <c r="A12" s="134">
        <v>1</v>
      </c>
      <c r="B12" s="179" t="s">
        <v>82</v>
      </c>
      <c r="C12" s="135" t="s">
        <v>24</v>
      </c>
      <c r="D12" s="180">
        <v>800</v>
      </c>
      <c r="E12" s="181">
        <v>0</v>
      </c>
      <c r="F12" s="136">
        <f t="shared" ref="F12:F66" si="0">E12*D12</f>
        <v>0</v>
      </c>
      <c r="G12" s="181">
        <v>0</v>
      </c>
      <c r="H12" s="136">
        <f t="shared" ref="H12:H66" si="1">G12*D12</f>
        <v>0</v>
      </c>
      <c r="I12" s="181">
        <v>0</v>
      </c>
      <c r="J12" s="137">
        <f t="shared" ref="J12:J66" si="2">I12*D12</f>
        <v>0</v>
      </c>
      <c r="K12" s="138">
        <f t="shared" ref="K12:K66" si="3">F12+H12+J12</f>
        <v>0</v>
      </c>
    </row>
    <row r="13" spans="1:11" s="84" customFormat="1" ht="12.75" customHeight="1">
      <c r="A13" s="134">
        <v>2</v>
      </c>
      <c r="B13" s="179" t="s">
        <v>30</v>
      </c>
      <c r="C13" s="135" t="s">
        <v>24</v>
      </c>
      <c r="D13" s="180">
        <v>1000</v>
      </c>
      <c r="E13" s="181">
        <v>0</v>
      </c>
      <c r="F13" s="136">
        <f t="shared" si="0"/>
        <v>0</v>
      </c>
      <c r="G13" s="181">
        <v>0</v>
      </c>
      <c r="H13" s="136">
        <f t="shared" si="1"/>
        <v>0</v>
      </c>
      <c r="I13" s="181">
        <v>0</v>
      </c>
      <c r="J13" s="137">
        <f t="shared" si="2"/>
        <v>0</v>
      </c>
      <c r="K13" s="138">
        <f t="shared" si="3"/>
        <v>0</v>
      </c>
    </row>
    <row r="14" spans="1:11" s="84" customFormat="1" ht="12.75" customHeight="1">
      <c r="A14" s="134">
        <v>3</v>
      </c>
      <c r="B14" s="179" t="s">
        <v>151</v>
      </c>
      <c r="C14" s="135" t="s">
        <v>24</v>
      </c>
      <c r="D14" s="180">
        <v>35</v>
      </c>
      <c r="E14" s="181">
        <v>0</v>
      </c>
      <c r="F14" s="136">
        <f t="shared" si="0"/>
        <v>0</v>
      </c>
      <c r="G14" s="181">
        <v>0</v>
      </c>
      <c r="H14" s="136">
        <f t="shared" si="1"/>
        <v>0</v>
      </c>
      <c r="I14" s="181">
        <v>0</v>
      </c>
      <c r="J14" s="137">
        <f t="shared" si="2"/>
        <v>0</v>
      </c>
      <c r="K14" s="138">
        <f t="shared" si="3"/>
        <v>0</v>
      </c>
    </row>
    <row r="15" spans="1:11" s="84" customFormat="1" ht="13.5">
      <c r="A15" s="134">
        <v>4</v>
      </c>
      <c r="B15" s="179" t="s">
        <v>152</v>
      </c>
      <c r="C15" s="135" t="s">
        <v>24</v>
      </c>
      <c r="D15" s="180">
        <v>30</v>
      </c>
      <c r="E15" s="181">
        <v>0</v>
      </c>
      <c r="F15" s="136">
        <f t="shared" si="0"/>
        <v>0</v>
      </c>
      <c r="G15" s="181">
        <v>0</v>
      </c>
      <c r="H15" s="136">
        <f t="shared" si="1"/>
        <v>0</v>
      </c>
      <c r="I15" s="181">
        <v>0</v>
      </c>
      <c r="J15" s="137">
        <f t="shared" si="2"/>
        <v>0</v>
      </c>
      <c r="K15" s="138">
        <f t="shared" si="3"/>
        <v>0</v>
      </c>
    </row>
    <row r="16" spans="1:11" s="84" customFormat="1" ht="13.5">
      <c r="A16" s="134">
        <v>5</v>
      </c>
      <c r="B16" s="179" t="s">
        <v>121</v>
      </c>
      <c r="C16" s="135" t="s">
        <v>24</v>
      </c>
      <c r="D16" s="180">
        <v>30</v>
      </c>
      <c r="E16" s="181">
        <v>0</v>
      </c>
      <c r="F16" s="136">
        <f t="shared" si="0"/>
        <v>0</v>
      </c>
      <c r="G16" s="181">
        <v>0</v>
      </c>
      <c r="H16" s="136">
        <f t="shared" si="1"/>
        <v>0</v>
      </c>
      <c r="I16" s="181">
        <v>0</v>
      </c>
      <c r="J16" s="137">
        <f t="shared" si="2"/>
        <v>0</v>
      </c>
      <c r="K16" s="138">
        <f t="shared" si="3"/>
        <v>0</v>
      </c>
    </row>
    <row r="17" spans="1:11" s="84" customFormat="1" ht="12.75" customHeight="1">
      <c r="A17" s="233" t="s">
        <v>83</v>
      </c>
      <c r="B17" s="234"/>
      <c r="C17" s="234"/>
      <c r="D17" s="234"/>
      <c r="E17" s="181"/>
      <c r="F17" s="136"/>
      <c r="G17" s="181"/>
      <c r="H17" s="136"/>
      <c r="I17" s="181"/>
      <c r="J17" s="137"/>
      <c r="K17" s="138"/>
    </row>
    <row r="18" spans="1:11" s="84" customFormat="1" ht="12.75" customHeight="1">
      <c r="A18" s="134">
        <v>1</v>
      </c>
      <c r="B18" s="182" t="s">
        <v>84</v>
      </c>
      <c r="C18" s="135" t="s">
        <v>24</v>
      </c>
      <c r="D18" s="180">
        <v>1000</v>
      </c>
      <c r="E18" s="181">
        <v>0</v>
      </c>
      <c r="F18" s="136">
        <f t="shared" si="0"/>
        <v>0</v>
      </c>
      <c r="G18" s="181">
        <v>0</v>
      </c>
      <c r="H18" s="136">
        <f t="shared" si="1"/>
        <v>0</v>
      </c>
      <c r="I18" s="181">
        <v>0</v>
      </c>
      <c r="J18" s="137">
        <f t="shared" si="2"/>
        <v>0</v>
      </c>
      <c r="K18" s="138">
        <f t="shared" si="3"/>
        <v>0</v>
      </c>
    </row>
    <row r="19" spans="1:11" s="84" customFormat="1" ht="13.5">
      <c r="A19" s="134">
        <v>2</v>
      </c>
      <c r="B19" s="182" t="s">
        <v>153</v>
      </c>
      <c r="C19" s="135" t="s">
        <v>24</v>
      </c>
      <c r="D19" s="180">
        <v>300</v>
      </c>
      <c r="E19" s="181">
        <v>0</v>
      </c>
      <c r="F19" s="136">
        <f t="shared" si="0"/>
        <v>0</v>
      </c>
      <c r="G19" s="181">
        <v>0</v>
      </c>
      <c r="H19" s="136">
        <f t="shared" si="1"/>
        <v>0</v>
      </c>
      <c r="I19" s="181">
        <v>0</v>
      </c>
      <c r="J19" s="137">
        <f t="shared" si="2"/>
        <v>0</v>
      </c>
      <c r="K19" s="138">
        <f t="shared" si="3"/>
        <v>0</v>
      </c>
    </row>
    <row r="20" spans="1:11" s="84" customFormat="1" ht="13.5">
      <c r="A20" s="134">
        <v>3</v>
      </c>
      <c r="B20" s="182" t="s">
        <v>98</v>
      </c>
      <c r="C20" s="140" t="s">
        <v>15</v>
      </c>
      <c r="D20" s="180">
        <v>30</v>
      </c>
      <c r="E20" s="181">
        <v>0</v>
      </c>
      <c r="F20" s="136">
        <f t="shared" si="0"/>
        <v>0</v>
      </c>
      <c r="G20" s="181">
        <v>0</v>
      </c>
      <c r="H20" s="136">
        <f t="shared" si="1"/>
        <v>0</v>
      </c>
      <c r="I20" s="181">
        <v>0</v>
      </c>
      <c r="J20" s="137">
        <f t="shared" si="2"/>
        <v>0</v>
      </c>
      <c r="K20" s="138">
        <f t="shared" si="3"/>
        <v>0</v>
      </c>
    </row>
    <row r="21" spans="1:11" s="84" customFormat="1" ht="13.5">
      <c r="A21" s="134">
        <v>4</v>
      </c>
      <c r="B21" s="182" t="s">
        <v>154</v>
      </c>
      <c r="C21" s="140" t="s">
        <v>15</v>
      </c>
      <c r="D21" s="180">
        <v>550</v>
      </c>
      <c r="E21" s="181">
        <v>0</v>
      </c>
      <c r="F21" s="136">
        <f t="shared" si="0"/>
        <v>0</v>
      </c>
      <c r="G21" s="181">
        <v>0</v>
      </c>
      <c r="H21" s="136">
        <f t="shared" si="1"/>
        <v>0</v>
      </c>
      <c r="I21" s="181">
        <v>0</v>
      </c>
      <c r="J21" s="137">
        <f t="shared" si="2"/>
        <v>0</v>
      </c>
      <c r="K21" s="138">
        <f t="shared" si="3"/>
        <v>0</v>
      </c>
    </row>
    <row r="22" spans="1:11" s="84" customFormat="1" ht="13.5">
      <c r="A22" s="134">
        <v>5</v>
      </c>
      <c r="B22" s="182" t="s">
        <v>155</v>
      </c>
      <c r="C22" s="140" t="s">
        <v>15</v>
      </c>
      <c r="D22" s="180">
        <v>350</v>
      </c>
      <c r="E22" s="181">
        <v>0</v>
      </c>
      <c r="F22" s="136">
        <f t="shared" si="0"/>
        <v>0</v>
      </c>
      <c r="G22" s="181">
        <v>0</v>
      </c>
      <c r="H22" s="136">
        <f t="shared" si="1"/>
        <v>0</v>
      </c>
      <c r="I22" s="181">
        <v>0</v>
      </c>
      <c r="J22" s="137">
        <f t="shared" si="2"/>
        <v>0</v>
      </c>
      <c r="K22" s="138">
        <f t="shared" si="3"/>
        <v>0</v>
      </c>
    </row>
    <row r="23" spans="1:11" s="84" customFormat="1" ht="13.5">
      <c r="A23" s="134">
        <v>6</v>
      </c>
      <c r="B23" s="182" t="s">
        <v>156</v>
      </c>
      <c r="C23" s="140" t="s">
        <v>15</v>
      </c>
      <c r="D23" s="180">
        <v>130</v>
      </c>
      <c r="E23" s="181">
        <v>0</v>
      </c>
      <c r="F23" s="136">
        <f t="shared" si="0"/>
        <v>0</v>
      </c>
      <c r="G23" s="181">
        <v>0</v>
      </c>
      <c r="H23" s="136">
        <f t="shared" si="1"/>
        <v>0</v>
      </c>
      <c r="I23" s="181">
        <v>0</v>
      </c>
      <c r="J23" s="137">
        <f t="shared" si="2"/>
        <v>0</v>
      </c>
      <c r="K23" s="138">
        <f t="shared" si="3"/>
        <v>0</v>
      </c>
    </row>
    <row r="24" spans="1:11" s="84" customFormat="1" ht="13.5">
      <c r="A24" s="134">
        <v>7</v>
      </c>
      <c r="B24" s="182" t="s">
        <v>85</v>
      </c>
      <c r="C24" s="140" t="s">
        <v>15</v>
      </c>
      <c r="D24" s="180">
        <v>800</v>
      </c>
      <c r="E24" s="181">
        <v>0</v>
      </c>
      <c r="F24" s="136">
        <f t="shared" si="0"/>
        <v>0</v>
      </c>
      <c r="G24" s="181">
        <v>0</v>
      </c>
      <c r="H24" s="136">
        <f t="shared" si="1"/>
        <v>0</v>
      </c>
      <c r="I24" s="181">
        <v>0</v>
      </c>
      <c r="J24" s="137">
        <f t="shared" si="2"/>
        <v>0</v>
      </c>
      <c r="K24" s="138">
        <f t="shared" si="3"/>
        <v>0</v>
      </c>
    </row>
    <row r="25" spans="1:11" s="84" customFormat="1" ht="13.5">
      <c r="A25" s="134">
        <v>8</v>
      </c>
      <c r="B25" s="182" t="s">
        <v>86</v>
      </c>
      <c r="C25" s="140" t="s">
        <v>15</v>
      </c>
      <c r="D25" s="180">
        <v>500</v>
      </c>
      <c r="E25" s="181">
        <v>0</v>
      </c>
      <c r="F25" s="136">
        <f t="shared" si="0"/>
        <v>0</v>
      </c>
      <c r="G25" s="181">
        <v>0</v>
      </c>
      <c r="H25" s="136">
        <f t="shared" si="1"/>
        <v>0</v>
      </c>
      <c r="I25" s="181">
        <v>0</v>
      </c>
      <c r="J25" s="137">
        <f t="shared" si="2"/>
        <v>0</v>
      </c>
      <c r="K25" s="138">
        <f t="shared" si="3"/>
        <v>0</v>
      </c>
    </row>
    <row r="26" spans="1:11" s="84" customFormat="1" ht="13.5">
      <c r="A26" s="134">
        <v>9</v>
      </c>
      <c r="B26" s="182" t="s">
        <v>157</v>
      </c>
      <c r="C26" s="140" t="s">
        <v>24</v>
      </c>
      <c r="D26" s="180">
        <v>60</v>
      </c>
      <c r="E26" s="181">
        <v>0</v>
      </c>
      <c r="F26" s="136">
        <f t="shared" si="0"/>
        <v>0</v>
      </c>
      <c r="G26" s="181">
        <v>0</v>
      </c>
      <c r="H26" s="136">
        <f t="shared" si="1"/>
        <v>0</v>
      </c>
      <c r="I26" s="181">
        <v>0</v>
      </c>
      <c r="J26" s="137">
        <f t="shared" si="2"/>
        <v>0</v>
      </c>
      <c r="K26" s="138">
        <f t="shared" si="3"/>
        <v>0</v>
      </c>
    </row>
    <row r="27" spans="1:11" s="84" customFormat="1" ht="13.5">
      <c r="A27" s="134">
        <v>10</v>
      </c>
      <c r="B27" s="182" t="s">
        <v>158</v>
      </c>
      <c r="C27" s="140" t="s">
        <v>15</v>
      </c>
      <c r="D27" s="180">
        <v>150</v>
      </c>
      <c r="E27" s="181">
        <v>0</v>
      </c>
      <c r="F27" s="136">
        <f t="shared" si="0"/>
        <v>0</v>
      </c>
      <c r="G27" s="181">
        <v>0</v>
      </c>
      <c r="H27" s="136">
        <f t="shared" si="1"/>
        <v>0</v>
      </c>
      <c r="I27" s="181">
        <v>0</v>
      </c>
      <c r="J27" s="137">
        <f t="shared" si="2"/>
        <v>0</v>
      </c>
      <c r="K27" s="138">
        <f t="shared" si="3"/>
        <v>0</v>
      </c>
    </row>
    <row r="28" spans="1:11" s="84" customFormat="1" ht="13.5">
      <c r="A28" s="134">
        <v>11</v>
      </c>
      <c r="B28" s="182" t="s">
        <v>159</v>
      </c>
      <c r="C28" s="140" t="s">
        <v>112</v>
      </c>
      <c r="D28" s="180">
        <v>2</v>
      </c>
      <c r="E28" s="181">
        <v>0</v>
      </c>
      <c r="F28" s="136">
        <f t="shared" si="0"/>
        <v>0</v>
      </c>
      <c r="G28" s="181">
        <v>0</v>
      </c>
      <c r="H28" s="136">
        <f t="shared" si="1"/>
        <v>0</v>
      </c>
      <c r="I28" s="181">
        <v>0</v>
      </c>
      <c r="J28" s="137">
        <f t="shared" si="2"/>
        <v>0</v>
      </c>
      <c r="K28" s="138">
        <f t="shared" si="3"/>
        <v>0</v>
      </c>
    </row>
    <row r="29" spans="1:11" s="84" customFormat="1" ht="13.5">
      <c r="A29" s="134">
        <v>12</v>
      </c>
      <c r="B29" s="182" t="s">
        <v>122</v>
      </c>
      <c r="C29" s="140" t="s">
        <v>112</v>
      </c>
      <c r="D29" s="180">
        <v>4</v>
      </c>
      <c r="E29" s="181">
        <v>0</v>
      </c>
      <c r="F29" s="136">
        <f t="shared" si="0"/>
        <v>0</v>
      </c>
      <c r="G29" s="181">
        <v>0</v>
      </c>
      <c r="H29" s="136">
        <f t="shared" si="1"/>
        <v>0</v>
      </c>
      <c r="I29" s="181">
        <v>0</v>
      </c>
      <c r="J29" s="137">
        <f t="shared" si="2"/>
        <v>0</v>
      </c>
      <c r="K29" s="138">
        <f t="shared" si="3"/>
        <v>0</v>
      </c>
    </row>
    <row r="30" spans="1:11" s="84" customFormat="1" ht="12">
      <c r="A30" s="229" t="s">
        <v>160</v>
      </c>
      <c r="B30" s="230"/>
      <c r="C30" s="230"/>
      <c r="D30" s="231"/>
      <c r="E30" s="181"/>
      <c r="F30" s="136"/>
      <c r="G30" s="181"/>
      <c r="H30" s="136"/>
      <c r="I30" s="181"/>
      <c r="J30" s="137"/>
      <c r="K30" s="138"/>
    </row>
    <row r="31" spans="1:11" s="84" customFormat="1" ht="13.5">
      <c r="A31" s="134">
        <v>1</v>
      </c>
      <c r="B31" s="182" t="s">
        <v>123</v>
      </c>
      <c r="C31" s="140" t="s">
        <v>15</v>
      </c>
      <c r="D31" s="180">
        <v>1</v>
      </c>
      <c r="E31" s="181">
        <v>0</v>
      </c>
      <c r="F31" s="136">
        <f t="shared" ref="F31:F33" si="4">E31*D31</f>
        <v>0</v>
      </c>
      <c r="G31" s="181">
        <v>0</v>
      </c>
      <c r="H31" s="136">
        <f t="shared" ref="H31:H33" si="5">G31*D31</f>
        <v>0</v>
      </c>
      <c r="I31" s="181">
        <v>0</v>
      </c>
      <c r="J31" s="137">
        <f t="shared" ref="J31:J33" si="6">I31*D31</f>
        <v>0</v>
      </c>
      <c r="K31" s="138">
        <f t="shared" ref="K31:K33" si="7">F31+H31+J31</f>
        <v>0</v>
      </c>
    </row>
    <row r="32" spans="1:11" s="84" customFormat="1" ht="13.5">
      <c r="A32" s="134">
        <v>2</v>
      </c>
      <c r="B32" s="182" t="s">
        <v>161</v>
      </c>
      <c r="C32" s="140" t="s">
        <v>15</v>
      </c>
      <c r="D32" s="180">
        <v>1</v>
      </c>
      <c r="E32" s="181">
        <v>0</v>
      </c>
      <c r="F32" s="136">
        <f t="shared" si="4"/>
        <v>0</v>
      </c>
      <c r="G32" s="181">
        <v>0</v>
      </c>
      <c r="H32" s="136">
        <f t="shared" si="5"/>
        <v>0</v>
      </c>
      <c r="I32" s="181">
        <v>0</v>
      </c>
      <c r="J32" s="137">
        <f t="shared" si="6"/>
        <v>0</v>
      </c>
      <c r="K32" s="138">
        <f t="shared" si="7"/>
        <v>0</v>
      </c>
    </row>
    <row r="33" spans="1:11" s="84" customFormat="1" ht="13.5">
      <c r="A33" s="134">
        <v>3</v>
      </c>
      <c r="B33" s="182" t="s">
        <v>124</v>
      </c>
      <c r="C33" s="140" t="s">
        <v>15</v>
      </c>
      <c r="D33" s="180">
        <v>1</v>
      </c>
      <c r="E33" s="181">
        <v>0</v>
      </c>
      <c r="F33" s="136">
        <f t="shared" si="4"/>
        <v>0</v>
      </c>
      <c r="G33" s="181">
        <v>0</v>
      </c>
      <c r="H33" s="136">
        <f t="shared" si="5"/>
        <v>0</v>
      </c>
      <c r="I33" s="181">
        <v>0</v>
      </c>
      <c r="J33" s="137">
        <f t="shared" si="6"/>
        <v>0</v>
      </c>
      <c r="K33" s="138">
        <f t="shared" si="7"/>
        <v>0</v>
      </c>
    </row>
    <row r="34" spans="1:11" s="84" customFormat="1" ht="13.5">
      <c r="A34" s="134">
        <v>4</v>
      </c>
      <c r="B34" s="182" t="s">
        <v>162</v>
      </c>
      <c r="C34" s="140" t="s">
        <v>15</v>
      </c>
      <c r="D34" s="180">
        <v>20</v>
      </c>
      <c r="E34" s="181">
        <v>0</v>
      </c>
      <c r="F34" s="136">
        <f t="shared" si="0"/>
        <v>0</v>
      </c>
      <c r="G34" s="181">
        <v>0</v>
      </c>
      <c r="H34" s="136">
        <f t="shared" si="1"/>
        <v>0</v>
      </c>
      <c r="I34" s="181">
        <v>0</v>
      </c>
      <c r="J34" s="137">
        <f t="shared" si="2"/>
        <v>0</v>
      </c>
      <c r="K34" s="138">
        <f t="shared" si="3"/>
        <v>0</v>
      </c>
    </row>
    <row r="35" spans="1:11" s="84" customFormat="1" ht="13.5">
      <c r="A35" s="134">
        <v>5</v>
      </c>
      <c r="B35" s="182" t="s">
        <v>163</v>
      </c>
      <c r="C35" s="140" t="s">
        <v>15</v>
      </c>
      <c r="D35" s="180">
        <v>4</v>
      </c>
      <c r="E35" s="181">
        <v>0</v>
      </c>
      <c r="F35" s="136">
        <f t="shared" si="0"/>
        <v>0</v>
      </c>
      <c r="G35" s="181">
        <v>0</v>
      </c>
      <c r="H35" s="136">
        <f t="shared" si="1"/>
        <v>0</v>
      </c>
      <c r="I35" s="181">
        <v>0</v>
      </c>
      <c r="J35" s="137">
        <f t="shared" si="2"/>
        <v>0</v>
      </c>
      <c r="K35" s="138">
        <f t="shared" si="3"/>
        <v>0</v>
      </c>
    </row>
    <row r="36" spans="1:11" s="84" customFormat="1" ht="13.5">
      <c r="A36" s="134">
        <v>6</v>
      </c>
      <c r="B36" s="182" t="s">
        <v>164</v>
      </c>
      <c r="C36" s="140" t="s">
        <v>15</v>
      </c>
      <c r="D36" s="180">
        <v>2</v>
      </c>
      <c r="E36" s="181">
        <v>0</v>
      </c>
      <c r="F36" s="136">
        <f t="shared" si="0"/>
        <v>0</v>
      </c>
      <c r="G36" s="181">
        <v>0</v>
      </c>
      <c r="H36" s="136">
        <f t="shared" si="1"/>
        <v>0</v>
      </c>
      <c r="I36" s="181">
        <v>0</v>
      </c>
      <c r="J36" s="137">
        <f t="shared" si="2"/>
        <v>0</v>
      </c>
      <c r="K36" s="138">
        <f t="shared" si="3"/>
        <v>0</v>
      </c>
    </row>
    <row r="37" spans="1:11" s="84" customFormat="1" ht="13.5">
      <c r="A37" s="134">
        <v>7</v>
      </c>
      <c r="B37" s="182" t="s">
        <v>165</v>
      </c>
      <c r="C37" s="140" t="s">
        <v>15</v>
      </c>
      <c r="D37" s="180">
        <v>2</v>
      </c>
      <c r="E37" s="181">
        <v>0</v>
      </c>
      <c r="F37" s="136">
        <f t="shared" si="0"/>
        <v>0</v>
      </c>
      <c r="G37" s="181">
        <v>0</v>
      </c>
      <c r="H37" s="136">
        <f t="shared" si="1"/>
        <v>0</v>
      </c>
      <c r="I37" s="181">
        <v>0</v>
      </c>
      <c r="J37" s="137">
        <f t="shared" si="2"/>
        <v>0</v>
      </c>
      <c r="K37" s="138">
        <f t="shared" si="3"/>
        <v>0</v>
      </c>
    </row>
    <row r="38" spans="1:11" s="84" customFormat="1" ht="13.5">
      <c r="A38" s="134">
        <v>8</v>
      </c>
      <c r="B38" s="182" t="s">
        <v>166</v>
      </c>
      <c r="C38" s="140" t="s">
        <v>15</v>
      </c>
      <c r="D38" s="180">
        <v>1</v>
      </c>
      <c r="E38" s="181">
        <v>0</v>
      </c>
      <c r="F38" s="136">
        <f t="shared" si="0"/>
        <v>0</v>
      </c>
      <c r="G38" s="181">
        <v>0</v>
      </c>
      <c r="H38" s="136">
        <f t="shared" si="1"/>
        <v>0</v>
      </c>
      <c r="I38" s="181">
        <v>0</v>
      </c>
      <c r="J38" s="137">
        <f t="shared" si="2"/>
        <v>0</v>
      </c>
      <c r="K38" s="138">
        <f t="shared" si="3"/>
        <v>0</v>
      </c>
    </row>
    <row r="39" spans="1:11" s="84" customFormat="1" ht="13.5">
      <c r="A39" s="134">
        <v>9</v>
      </c>
      <c r="B39" s="182" t="s">
        <v>167</v>
      </c>
      <c r="C39" s="140" t="s">
        <v>112</v>
      </c>
      <c r="D39" s="180">
        <v>1</v>
      </c>
      <c r="E39" s="181">
        <v>0</v>
      </c>
      <c r="F39" s="136">
        <f t="shared" si="0"/>
        <v>0</v>
      </c>
      <c r="G39" s="181">
        <v>0</v>
      </c>
      <c r="H39" s="136">
        <f t="shared" si="1"/>
        <v>0</v>
      </c>
      <c r="I39" s="181">
        <v>0</v>
      </c>
      <c r="J39" s="137">
        <f t="shared" si="2"/>
        <v>0</v>
      </c>
      <c r="K39" s="138">
        <f t="shared" si="3"/>
        <v>0</v>
      </c>
    </row>
    <row r="40" spans="1:11" s="84" customFormat="1" ht="13.5">
      <c r="A40" s="134">
        <v>10</v>
      </c>
      <c r="B40" s="182" t="s">
        <v>125</v>
      </c>
      <c r="C40" s="140" t="s">
        <v>112</v>
      </c>
      <c r="D40" s="180">
        <v>1</v>
      </c>
      <c r="E40" s="181">
        <v>0</v>
      </c>
      <c r="F40" s="136">
        <f t="shared" si="0"/>
        <v>0</v>
      </c>
      <c r="G40" s="181">
        <v>0</v>
      </c>
      <c r="H40" s="136">
        <f t="shared" si="1"/>
        <v>0</v>
      </c>
      <c r="I40" s="181">
        <v>0</v>
      </c>
      <c r="J40" s="137">
        <f t="shared" si="2"/>
        <v>0</v>
      </c>
      <c r="K40" s="138">
        <f t="shared" si="3"/>
        <v>0</v>
      </c>
    </row>
    <row r="41" spans="1:11" s="84" customFormat="1" ht="12.75" customHeight="1">
      <c r="A41" s="234" t="s">
        <v>168</v>
      </c>
      <c r="B41" s="234"/>
      <c r="C41" s="234"/>
      <c r="D41" s="234"/>
      <c r="E41" s="181"/>
      <c r="F41" s="136"/>
      <c r="G41" s="181"/>
      <c r="H41" s="136"/>
      <c r="I41" s="181"/>
      <c r="J41" s="137"/>
      <c r="K41" s="138"/>
    </row>
    <row r="42" spans="1:11" s="84" customFormat="1" ht="12.75" customHeight="1">
      <c r="A42" s="141">
        <v>1</v>
      </c>
      <c r="B42" s="182" t="s">
        <v>169</v>
      </c>
      <c r="C42" s="140" t="s">
        <v>15</v>
      </c>
      <c r="D42" s="180">
        <v>103</v>
      </c>
      <c r="E42" s="181">
        <v>0</v>
      </c>
      <c r="F42" s="136">
        <f t="shared" si="0"/>
        <v>0</v>
      </c>
      <c r="G42" s="181">
        <v>0</v>
      </c>
      <c r="H42" s="136">
        <f t="shared" si="1"/>
        <v>0</v>
      </c>
      <c r="I42" s="181">
        <v>0</v>
      </c>
      <c r="J42" s="137">
        <f t="shared" si="2"/>
        <v>0</v>
      </c>
      <c r="K42" s="138">
        <f t="shared" si="3"/>
        <v>0</v>
      </c>
    </row>
    <row r="43" spans="1:11" s="84" customFormat="1" ht="12.75" customHeight="1">
      <c r="A43" s="141">
        <v>2</v>
      </c>
      <c r="B43" s="182" t="s">
        <v>170</v>
      </c>
      <c r="C43" s="140" t="s">
        <v>15</v>
      </c>
      <c r="D43" s="180">
        <v>16</v>
      </c>
      <c r="E43" s="181">
        <v>0</v>
      </c>
      <c r="F43" s="136">
        <f t="shared" si="0"/>
        <v>0</v>
      </c>
      <c r="G43" s="181">
        <v>0</v>
      </c>
      <c r="H43" s="136">
        <f t="shared" si="1"/>
        <v>0</v>
      </c>
      <c r="I43" s="181">
        <v>0</v>
      </c>
      <c r="J43" s="137">
        <f t="shared" si="2"/>
        <v>0</v>
      </c>
      <c r="K43" s="138">
        <f t="shared" si="3"/>
        <v>0</v>
      </c>
    </row>
    <row r="44" spans="1:11" s="84" customFormat="1" ht="12.75" customHeight="1">
      <c r="A44" s="141">
        <v>3</v>
      </c>
      <c r="B44" s="182" t="s">
        <v>126</v>
      </c>
      <c r="C44" s="140" t="s">
        <v>15</v>
      </c>
      <c r="D44" s="180">
        <v>5</v>
      </c>
      <c r="E44" s="181">
        <v>0</v>
      </c>
      <c r="F44" s="136">
        <f t="shared" si="0"/>
        <v>0</v>
      </c>
      <c r="G44" s="181">
        <v>0</v>
      </c>
      <c r="H44" s="136">
        <f t="shared" si="1"/>
        <v>0</v>
      </c>
      <c r="I44" s="181">
        <v>0</v>
      </c>
      <c r="J44" s="137">
        <f t="shared" si="2"/>
        <v>0</v>
      </c>
      <c r="K44" s="138">
        <f t="shared" si="3"/>
        <v>0</v>
      </c>
    </row>
    <row r="45" spans="1:11" s="84" customFormat="1" ht="12.75" customHeight="1">
      <c r="A45" s="141">
        <v>4</v>
      </c>
      <c r="B45" s="182" t="s">
        <v>127</v>
      </c>
      <c r="C45" s="140" t="s">
        <v>15</v>
      </c>
      <c r="D45" s="180">
        <v>3</v>
      </c>
      <c r="E45" s="181">
        <v>0</v>
      </c>
      <c r="F45" s="136">
        <f t="shared" si="0"/>
        <v>0</v>
      </c>
      <c r="G45" s="181">
        <v>0</v>
      </c>
      <c r="H45" s="136">
        <f t="shared" si="1"/>
        <v>0</v>
      </c>
      <c r="I45" s="181">
        <v>0</v>
      </c>
      <c r="J45" s="137">
        <f t="shared" si="2"/>
        <v>0</v>
      </c>
      <c r="K45" s="138">
        <f t="shared" si="3"/>
        <v>0</v>
      </c>
    </row>
    <row r="46" spans="1:11" s="84" customFormat="1" ht="12.75" customHeight="1">
      <c r="A46" s="141">
        <v>5</v>
      </c>
      <c r="B46" s="182" t="s">
        <v>128</v>
      </c>
      <c r="C46" s="140" t="s">
        <v>15</v>
      </c>
      <c r="D46" s="180">
        <v>6</v>
      </c>
      <c r="E46" s="181">
        <v>0</v>
      </c>
      <c r="F46" s="136">
        <f t="shared" si="0"/>
        <v>0</v>
      </c>
      <c r="G46" s="181">
        <v>0</v>
      </c>
      <c r="H46" s="136">
        <f t="shared" si="1"/>
        <v>0</v>
      </c>
      <c r="I46" s="181">
        <v>0</v>
      </c>
      <c r="J46" s="137">
        <f t="shared" si="2"/>
        <v>0</v>
      </c>
      <c r="K46" s="138">
        <f t="shared" si="3"/>
        <v>0</v>
      </c>
    </row>
    <row r="47" spans="1:11" s="84" customFormat="1" ht="12.75" customHeight="1">
      <c r="A47" s="229" t="s">
        <v>171</v>
      </c>
      <c r="B47" s="230"/>
      <c r="C47" s="230"/>
      <c r="D47" s="231"/>
      <c r="E47" s="181"/>
      <c r="F47" s="136"/>
      <c r="G47" s="181"/>
      <c r="H47" s="136"/>
      <c r="I47" s="181"/>
      <c r="J47" s="137"/>
      <c r="K47" s="138"/>
    </row>
    <row r="48" spans="1:11" s="84" customFormat="1" ht="12.75" customHeight="1">
      <c r="A48" s="134">
        <v>1</v>
      </c>
      <c r="B48" s="182" t="s">
        <v>172</v>
      </c>
      <c r="C48" s="140" t="s">
        <v>15</v>
      </c>
      <c r="D48" s="180">
        <v>10</v>
      </c>
      <c r="E48" s="181">
        <v>0</v>
      </c>
      <c r="F48" s="136">
        <f t="shared" si="0"/>
        <v>0</v>
      </c>
      <c r="G48" s="181">
        <v>0</v>
      </c>
      <c r="H48" s="136">
        <f t="shared" si="1"/>
        <v>0</v>
      </c>
      <c r="I48" s="181">
        <v>0</v>
      </c>
      <c r="J48" s="137">
        <f t="shared" si="2"/>
        <v>0</v>
      </c>
      <c r="K48" s="138">
        <f t="shared" si="3"/>
        <v>0</v>
      </c>
    </row>
    <row r="49" spans="1:11" s="84" customFormat="1" ht="28.5" customHeight="1">
      <c r="A49" s="134">
        <v>2</v>
      </c>
      <c r="B49" s="183" t="s">
        <v>173</v>
      </c>
      <c r="C49" s="140" t="s">
        <v>15</v>
      </c>
      <c r="D49" s="180">
        <v>61</v>
      </c>
      <c r="E49" s="181">
        <v>0</v>
      </c>
      <c r="F49" s="136">
        <f t="shared" si="0"/>
        <v>0</v>
      </c>
      <c r="G49" s="181">
        <v>0</v>
      </c>
      <c r="H49" s="136">
        <f t="shared" si="1"/>
        <v>0</v>
      </c>
      <c r="I49" s="181">
        <v>0</v>
      </c>
      <c r="J49" s="137">
        <f t="shared" si="2"/>
        <v>0</v>
      </c>
      <c r="K49" s="138">
        <f t="shared" si="3"/>
        <v>0</v>
      </c>
    </row>
    <row r="50" spans="1:11" s="84" customFormat="1" ht="12.75" customHeight="1">
      <c r="A50" s="134">
        <v>3</v>
      </c>
      <c r="B50" s="183" t="s">
        <v>174</v>
      </c>
      <c r="C50" s="140" t="s">
        <v>15</v>
      </c>
      <c r="D50" s="180">
        <v>15</v>
      </c>
      <c r="E50" s="181">
        <v>0</v>
      </c>
      <c r="F50" s="136">
        <f t="shared" si="0"/>
        <v>0</v>
      </c>
      <c r="G50" s="181">
        <v>0</v>
      </c>
      <c r="H50" s="136">
        <f t="shared" si="1"/>
        <v>0</v>
      </c>
      <c r="I50" s="181">
        <v>0</v>
      </c>
      <c r="J50" s="137">
        <f t="shared" si="2"/>
        <v>0</v>
      </c>
      <c r="K50" s="138">
        <f t="shared" si="3"/>
        <v>0</v>
      </c>
    </row>
    <row r="51" spans="1:11" s="84" customFormat="1" ht="12.75" customHeight="1">
      <c r="A51" s="134">
        <v>4</v>
      </c>
      <c r="B51" s="182" t="s">
        <v>175</v>
      </c>
      <c r="C51" s="140" t="s">
        <v>15</v>
      </c>
      <c r="D51" s="180">
        <v>1</v>
      </c>
      <c r="E51" s="181">
        <v>0</v>
      </c>
      <c r="F51" s="136">
        <f t="shared" si="0"/>
        <v>0</v>
      </c>
      <c r="G51" s="181">
        <v>0</v>
      </c>
      <c r="H51" s="136">
        <f t="shared" si="1"/>
        <v>0</v>
      </c>
      <c r="I51" s="181">
        <v>0</v>
      </c>
      <c r="J51" s="137">
        <f t="shared" si="2"/>
        <v>0</v>
      </c>
      <c r="K51" s="138">
        <f t="shared" si="3"/>
        <v>0</v>
      </c>
    </row>
    <row r="52" spans="1:11" s="84" customFormat="1" ht="12">
      <c r="A52" s="229" t="s">
        <v>25</v>
      </c>
      <c r="B52" s="230"/>
      <c r="C52" s="230"/>
      <c r="D52" s="231"/>
      <c r="E52" s="181"/>
      <c r="F52" s="136"/>
      <c r="G52" s="181"/>
      <c r="H52" s="136"/>
      <c r="I52" s="181"/>
      <c r="J52" s="137"/>
      <c r="K52" s="138"/>
    </row>
    <row r="53" spans="1:11" s="84" customFormat="1" ht="12">
      <c r="A53" s="134">
        <v>1</v>
      </c>
      <c r="B53" s="184" t="s">
        <v>176</v>
      </c>
      <c r="C53" s="135" t="s">
        <v>24</v>
      </c>
      <c r="D53" s="185">
        <v>2300</v>
      </c>
      <c r="E53" s="181">
        <v>0</v>
      </c>
      <c r="F53" s="136">
        <f t="shared" si="0"/>
        <v>0</v>
      </c>
      <c r="G53" s="181">
        <v>0</v>
      </c>
      <c r="H53" s="136">
        <f t="shared" si="1"/>
        <v>0</v>
      </c>
      <c r="I53" s="181">
        <v>0</v>
      </c>
      <c r="J53" s="137">
        <f t="shared" si="2"/>
        <v>0</v>
      </c>
      <c r="K53" s="138">
        <f t="shared" si="3"/>
        <v>0</v>
      </c>
    </row>
    <row r="54" spans="1:11" s="84" customFormat="1" ht="12">
      <c r="A54" s="134">
        <v>2</v>
      </c>
      <c r="B54" s="184" t="s">
        <v>177</v>
      </c>
      <c r="C54" s="140" t="s">
        <v>15</v>
      </c>
      <c r="D54" s="185">
        <v>1</v>
      </c>
      <c r="E54" s="181">
        <v>0</v>
      </c>
      <c r="F54" s="136">
        <f t="shared" si="0"/>
        <v>0</v>
      </c>
      <c r="G54" s="181">
        <v>0</v>
      </c>
      <c r="H54" s="136">
        <f t="shared" si="1"/>
        <v>0</v>
      </c>
      <c r="I54" s="181">
        <v>0</v>
      </c>
      <c r="J54" s="137">
        <f t="shared" si="2"/>
        <v>0</v>
      </c>
      <c r="K54" s="138">
        <f t="shared" si="3"/>
        <v>0</v>
      </c>
    </row>
    <row r="55" spans="1:11" s="84" customFormat="1" ht="12">
      <c r="A55" s="134">
        <v>3</v>
      </c>
      <c r="B55" s="184" t="s">
        <v>129</v>
      </c>
      <c r="C55" s="140" t="s">
        <v>15</v>
      </c>
      <c r="D55" s="185">
        <v>3</v>
      </c>
      <c r="E55" s="181">
        <v>0</v>
      </c>
      <c r="F55" s="136">
        <f t="shared" si="0"/>
        <v>0</v>
      </c>
      <c r="G55" s="181">
        <v>0</v>
      </c>
      <c r="H55" s="136">
        <f t="shared" si="1"/>
        <v>0</v>
      </c>
      <c r="I55" s="181">
        <v>0</v>
      </c>
      <c r="J55" s="137">
        <f t="shared" si="2"/>
        <v>0</v>
      </c>
      <c r="K55" s="138">
        <f t="shared" si="3"/>
        <v>0</v>
      </c>
    </row>
    <row r="56" spans="1:11" s="84" customFormat="1" ht="12">
      <c r="A56" s="134">
        <v>4</v>
      </c>
      <c r="B56" s="184" t="s">
        <v>130</v>
      </c>
      <c r="C56" s="140" t="s">
        <v>15</v>
      </c>
      <c r="D56" s="185">
        <v>1</v>
      </c>
      <c r="E56" s="181">
        <v>0</v>
      </c>
      <c r="F56" s="136">
        <f t="shared" si="0"/>
        <v>0</v>
      </c>
      <c r="G56" s="181">
        <v>0</v>
      </c>
      <c r="H56" s="136">
        <f t="shared" si="1"/>
        <v>0</v>
      </c>
      <c r="I56" s="181">
        <v>0</v>
      </c>
      <c r="J56" s="137">
        <f t="shared" si="2"/>
        <v>0</v>
      </c>
      <c r="K56" s="138">
        <f t="shared" si="3"/>
        <v>0</v>
      </c>
    </row>
    <row r="57" spans="1:11" s="84" customFormat="1" ht="12">
      <c r="A57" s="134">
        <v>5</v>
      </c>
      <c r="B57" s="184" t="s">
        <v>178</v>
      </c>
      <c r="C57" s="140" t="s">
        <v>15</v>
      </c>
      <c r="D57" s="185">
        <v>3</v>
      </c>
      <c r="E57" s="181">
        <v>0</v>
      </c>
      <c r="F57" s="136">
        <f t="shared" si="0"/>
        <v>0</v>
      </c>
      <c r="G57" s="181">
        <v>0</v>
      </c>
      <c r="H57" s="136">
        <f t="shared" si="1"/>
        <v>0</v>
      </c>
      <c r="I57" s="181">
        <v>0</v>
      </c>
      <c r="J57" s="137">
        <f t="shared" si="2"/>
        <v>0</v>
      </c>
      <c r="K57" s="138">
        <f t="shared" si="3"/>
        <v>0</v>
      </c>
    </row>
    <row r="58" spans="1:11" s="84" customFormat="1" ht="12">
      <c r="A58" s="134">
        <v>7</v>
      </c>
      <c r="B58" s="184" t="s">
        <v>131</v>
      </c>
      <c r="C58" s="140" t="s">
        <v>15</v>
      </c>
      <c r="D58" s="185">
        <v>63</v>
      </c>
      <c r="E58" s="181">
        <v>0</v>
      </c>
      <c r="F58" s="136">
        <f t="shared" si="0"/>
        <v>0</v>
      </c>
      <c r="G58" s="181">
        <v>0</v>
      </c>
      <c r="H58" s="136">
        <f t="shared" si="1"/>
        <v>0</v>
      </c>
      <c r="I58" s="181">
        <v>0</v>
      </c>
      <c r="J58" s="137">
        <f t="shared" si="2"/>
        <v>0</v>
      </c>
      <c r="K58" s="138">
        <f t="shared" si="3"/>
        <v>0</v>
      </c>
    </row>
    <row r="59" spans="1:11" s="84" customFormat="1" ht="13.5">
      <c r="A59" s="134">
        <v>8</v>
      </c>
      <c r="B59" s="182" t="s">
        <v>179</v>
      </c>
      <c r="C59" s="140" t="s">
        <v>15</v>
      </c>
      <c r="D59" s="180">
        <v>16</v>
      </c>
      <c r="E59" s="181">
        <v>0</v>
      </c>
      <c r="F59" s="136">
        <f>E59*D59</f>
        <v>0</v>
      </c>
      <c r="G59" s="181">
        <v>0</v>
      </c>
      <c r="H59" s="136">
        <f>G59*D59</f>
        <v>0</v>
      </c>
      <c r="I59" s="181">
        <v>0</v>
      </c>
      <c r="J59" s="137">
        <f>I59*D59</f>
        <v>0</v>
      </c>
      <c r="K59" s="138">
        <f>F59+H59+J59</f>
        <v>0</v>
      </c>
    </row>
    <row r="60" spans="1:11" s="84" customFormat="1" ht="13.5">
      <c r="A60" s="134">
        <v>9</v>
      </c>
      <c r="B60" s="182" t="s">
        <v>99</v>
      </c>
      <c r="C60" s="140" t="s">
        <v>15</v>
      </c>
      <c r="D60" s="180">
        <v>17</v>
      </c>
      <c r="E60" s="181">
        <v>0</v>
      </c>
      <c r="F60" s="136">
        <f>E60*D60</f>
        <v>0</v>
      </c>
      <c r="G60" s="181">
        <v>0</v>
      </c>
      <c r="H60" s="136">
        <f>G60*D60</f>
        <v>0</v>
      </c>
      <c r="I60" s="181">
        <v>0</v>
      </c>
      <c r="J60" s="137">
        <f>I60*D60</f>
        <v>0</v>
      </c>
      <c r="K60" s="138">
        <f>F60+H60+J60</f>
        <v>0</v>
      </c>
    </row>
    <row r="61" spans="1:11" s="84" customFormat="1" ht="13.5">
      <c r="A61" s="134">
        <v>10</v>
      </c>
      <c r="B61" s="182" t="s">
        <v>180</v>
      </c>
      <c r="C61" s="140" t="s">
        <v>15</v>
      </c>
      <c r="D61" s="180">
        <v>12</v>
      </c>
      <c r="E61" s="181">
        <v>0</v>
      </c>
      <c r="F61" s="136">
        <f>E61*D61</f>
        <v>0</v>
      </c>
      <c r="G61" s="181">
        <v>0</v>
      </c>
      <c r="H61" s="136">
        <f>G61*D61</f>
        <v>0</v>
      </c>
      <c r="I61" s="181">
        <v>0</v>
      </c>
      <c r="J61" s="137">
        <f>I61*D61</f>
        <v>0</v>
      </c>
      <c r="K61" s="138">
        <f>F61+H61+J61</f>
        <v>0</v>
      </c>
    </row>
    <row r="62" spans="1:11" s="84" customFormat="1" ht="12">
      <c r="A62" s="229" t="s">
        <v>83</v>
      </c>
      <c r="B62" s="230" t="s">
        <v>83</v>
      </c>
      <c r="C62" s="230"/>
      <c r="D62" s="231"/>
      <c r="E62" s="181"/>
      <c r="F62" s="136"/>
      <c r="G62" s="181"/>
      <c r="H62" s="136"/>
      <c r="I62" s="181"/>
      <c r="J62" s="137"/>
      <c r="K62" s="138"/>
    </row>
    <row r="63" spans="1:11" s="84" customFormat="1" ht="12">
      <c r="A63" s="134">
        <v>1</v>
      </c>
      <c r="B63" s="184" t="s">
        <v>181</v>
      </c>
      <c r="C63" s="135" t="s">
        <v>24</v>
      </c>
      <c r="D63" s="134">
        <v>300</v>
      </c>
      <c r="E63" s="181">
        <v>0</v>
      </c>
      <c r="F63" s="136">
        <f t="shared" si="0"/>
        <v>0</v>
      </c>
      <c r="G63" s="181">
        <v>0</v>
      </c>
      <c r="H63" s="136">
        <f t="shared" si="1"/>
        <v>0</v>
      </c>
      <c r="I63" s="181">
        <v>0</v>
      </c>
      <c r="J63" s="137">
        <f t="shared" si="2"/>
        <v>0</v>
      </c>
      <c r="K63" s="138">
        <f t="shared" si="3"/>
        <v>0</v>
      </c>
    </row>
    <row r="64" spans="1:11" s="84" customFormat="1" ht="12">
      <c r="A64" s="134">
        <v>2</v>
      </c>
      <c r="B64" s="184" t="s">
        <v>85</v>
      </c>
      <c r="C64" s="140" t="s">
        <v>15</v>
      </c>
      <c r="D64" s="134">
        <v>600</v>
      </c>
      <c r="E64" s="181">
        <v>0</v>
      </c>
      <c r="F64" s="136">
        <f t="shared" si="0"/>
        <v>0</v>
      </c>
      <c r="G64" s="181">
        <v>0</v>
      </c>
      <c r="H64" s="136">
        <f t="shared" si="1"/>
        <v>0</v>
      </c>
      <c r="I64" s="181">
        <v>0</v>
      </c>
      <c r="J64" s="137">
        <f t="shared" si="2"/>
        <v>0</v>
      </c>
      <c r="K64" s="138">
        <f t="shared" si="3"/>
        <v>0</v>
      </c>
    </row>
    <row r="65" spans="1:11" s="84" customFormat="1" ht="12">
      <c r="A65" s="134">
        <v>3</v>
      </c>
      <c r="B65" s="184" t="s">
        <v>182</v>
      </c>
      <c r="C65" s="140" t="s">
        <v>15</v>
      </c>
      <c r="D65" s="134">
        <v>300</v>
      </c>
      <c r="E65" s="181">
        <v>0</v>
      </c>
      <c r="F65" s="136">
        <f t="shared" si="0"/>
        <v>0</v>
      </c>
      <c r="G65" s="181">
        <v>0</v>
      </c>
      <c r="H65" s="136">
        <f t="shared" si="1"/>
        <v>0</v>
      </c>
      <c r="I65" s="181">
        <v>0</v>
      </c>
      <c r="J65" s="137">
        <f t="shared" si="2"/>
        <v>0</v>
      </c>
      <c r="K65" s="138">
        <f t="shared" si="3"/>
        <v>0</v>
      </c>
    </row>
    <row r="66" spans="1:11" s="84" customFormat="1" ht="12">
      <c r="A66" s="186">
        <v>4</v>
      </c>
      <c r="B66" s="184" t="s">
        <v>183</v>
      </c>
      <c r="C66" s="140" t="s">
        <v>15</v>
      </c>
      <c r="D66" s="134">
        <v>300</v>
      </c>
      <c r="E66" s="181">
        <v>0</v>
      </c>
      <c r="F66" s="136">
        <f t="shared" si="0"/>
        <v>0</v>
      </c>
      <c r="G66" s="181">
        <v>0</v>
      </c>
      <c r="H66" s="136">
        <f t="shared" si="1"/>
        <v>0</v>
      </c>
      <c r="I66" s="181">
        <v>0</v>
      </c>
      <c r="J66" s="137">
        <f t="shared" si="2"/>
        <v>0</v>
      </c>
      <c r="K66" s="138">
        <f t="shared" si="3"/>
        <v>0</v>
      </c>
    </row>
    <row r="67" spans="1:11" s="90" customFormat="1" ht="12">
      <c r="A67" s="86"/>
      <c r="B67" s="87" t="s">
        <v>31</v>
      </c>
      <c r="C67" s="86"/>
      <c r="D67" s="85"/>
      <c r="E67" s="88"/>
      <c r="F67" s="9">
        <f>SUM(F11:F66)</f>
        <v>0</v>
      </c>
      <c r="G67" s="89"/>
      <c r="H67" s="9">
        <f>SUM(H11:H66)</f>
        <v>0</v>
      </c>
      <c r="I67" s="9"/>
      <c r="J67" s="9">
        <f>SUM(J11:J66)</f>
        <v>0</v>
      </c>
      <c r="K67" s="9">
        <f>F67+H67+J67</f>
        <v>0</v>
      </c>
    </row>
    <row r="68" spans="1:11" s="90" customFormat="1" ht="12">
      <c r="A68" s="86"/>
      <c r="B68" s="91" t="s">
        <v>32</v>
      </c>
      <c r="C68" s="86"/>
      <c r="D68" s="92">
        <v>0</v>
      </c>
      <c r="E68" s="88"/>
      <c r="F68" s="9"/>
      <c r="G68" s="89"/>
      <c r="H68" s="9"/>
      <c r="I68" s="9"/>
      <c r="J68" s="46"/>
      <c r="K68" s="46">
        <f>H67*D68</f>
        <v>0</v>
      </c>
    </row>
    <row r="69" spans="1:11" s="90" customFormat="1" ht="12">
      <c r="A69" s="86"/>
      <c r="B69" s="91" t="s">
        <v>33</v>
      </c>
      <c r="C69" s="86"/>
      <c r="D69" s="86"/>
      <c r="E69" s="88"/>
      <c r="F69" s="46"/>
      <c r="G69" s="93"/>
      <c r="H69" s="46"/>
      <c r="I69" s="46"/>
      <c r="J69" s="46"/>
      <c r="K69" s="9">
        <f>K68+K67</f>
        <v>0</v>
      </c>
    </row>
    <row r="70" spans="1:11" s="90" customFormat="1" ht="12">
      <c r="A70" s="86"/>
      <c r="B70" s="91" t="s">
        <v>34</v>
      </c>
      <c r="C70" s="86"/>
      <c r="D70" s="92">
        <v>0</v>
      </c>
      <c r="E70" s="88"/>
      <c r="F70" s="46"/>
      <c r="G70" s="93"/>
      <c r="H70" s="46"/>
      <c r="I70" s="46"/>
      <c r="J70" s="46"/>
      <c r="K70" s="46">
        <f>K69*D70</f>
        <v>0</v>
      </c>
    </row>
    <row r="71" spans="1:11" s="90" customFormat="1" ht="12">
      <c r="A71" s="86"/>
      <c r="B71" s="87" t="s">
        <v>33</v>
      </c>
      <c r="C71" s="86"/>
      <c r="D71" s="86"/>
      <c r="E71" s="88"/>
      <c r="F71" s="46"/>
      <c r="G71" s="93"/>
      <c r="H71" s="46"/>
      <c r="I71" s="46"/>
      <c r="J71" s="46"/>
      <c r="K71" s="9">
        <f>K69+K70</f>
        <v>0</v>
      </c>
    </row>
    <row r="72" spans="1:11" s="90" customFormat="1" ht="12">
      <c r="A72" s="94"/>
      <c r="B72" s="95" t="s">
        <v>35</v>
      </c>
      <c r="C72" s="51"/>
      <c r="D72" s="61">
        <v>0.18</v>
      </c>
      <c r="E72" s="88"/>
      <c r="F72" s="46"/>
      <c r="G72" s="93"/>
      <c r="H72" s="46"/>
      <c r="I72" s="46"/>
      <c r="J72" s="46"/>
      <c r="K72" s="46">
        <f>K71*D72</f>
        <v>0</v>
      </c>
    </row>
    <row r="73" spans="1:11" s="90" customFormat="1" ht="12">
      <c r="A73" s="96"/>
      <c r="B73" s="97" t="s">
        <v>36</v>
      </c>
      <c r="C73" s="42"/>
      <c r="D73" s="42"/>
      <c r="E73" s="98"/>
      <c r="F73" s="66"/>
      <c r="G73" s="66"/>
      <c r="H73" s="66"/>
      <c r="I73" s="66"/>
      <c r="J73" s="66"/>
      <c r="K73" s="67">
        <f>SUM(K71:K72)</f>
        <v>0</v>
      </c>
    </row>
    <row r="74" spans="1:11">
      <c r="G74" s="99"/>
    </row>
    <row r="75" spans="1:11">
      <c r="G75" s="99"/>
    </row>
    <row r="76" spans="1:11">
      <c r="G76" s="99"/>
    </row>
    <row r="77" spans="1:11">
      <c r="B77" s="49"/>
      <c r="G77" s="99"/>
    </row>
    <row r="78" spans="1:11" s="99" customFormat="1">
      <c r="A78" s="16"/>
      <c r="B78" s="17"/>
      <c r="C78" s="16"/>
      <c r="D78" s="100"/>
      <c r="E78" s="101"/>
      <c r="F78" s="16"/>
      <c r="H78" s="16"/>
      <c r="I78" s="16"/>
      <c r="J78" s="16"/>
      <c r="K78" s="16"/>
    </row>
    <row r="79" spans="1:11" s="99" customFormat="1">
      <c r="B79" s="103"/>
      <c r="D79" s="104"/>
      <c r="E79" s="102"/>
    </row>
    <row r="80" spans="1:11" s="99" customFormat="1">
      <c r="B80" s="103"/>
      <c r="D80" s="104"/>
      <c r="E80" s="102"/>
      <c r="G80" s="16"/>
    </row>
    <row r="81" spans="7:7">
      <c r="G81" s="16"/>
    </row>
    <row r="82" spans="7:7">
      <c r="G82" s="16"/>
    </row>
    <row r="83" spans="7:7">
      <c r="G83" s="16"/>
    </row>
    <row r="84" spans="7:7">
      <c r="G84" s="16"/>
    </row>
    <row r="85" spans="7:7">
      <c r="G85" s="16"/>
    </row>
    <row r="86" spans="7:7">
      <c r="G86" s="16"/>
    </row>
    <row r="87" spans="7:7">
      <c r="G87" s="16"/>
    </row>
    <row r="88" spans="7:7">
      <c r="G88" s="16"/>
    </row>
    <row r="89" spans="7:7">
      <c r="G89" s="16"/>
    </row>
    <row r="90" spans="7:7">
      <c r="G90" s="16"/>
    </row>
    <row r="91" spans="7:7">
      <c r="G91" s="16"/>
    </row>
    <row r="92" spans="7:7">
      <c r="G92" s="16"/>
    </row>
    <row r="93" spans="7:7">
      <c r="G93" s="16"/>
    </row>
    <row r="94" spans="7:7">
      <c r="G94" s="16"/>
    </row>
    <row r="95" spans="7:7">
      <c r="G95" s="16"/>
    </row>
    <row r="96" spans="7:7">
      <c r="G96" s="16"/>
    </row>
    <row r="97" spans="7:7">
      <c r="G97" s="16"/>
    </row>
    <row r="98" spans="7:7">
      <c r="G98" s="16"/>
    </row>
    <row r="99" spans="7:7">
      <c r="G99" s="16"/>
    </row>
    <row r="100" spans="7:7">
      <c r="G100" s="16"/>
    </row>
    <row r="101" spans="7:7">
      <c r="G101" s="16"/>
    </row>
    <row r="102" spans="7:7">
      <c r="G102" s="16"/>
    </row>
    <row r="103" spans="7:7">
      <c r="G103" s="16"/>
    </row>
    <row r="104" spans="7:7">
      <c r="G104" s="16"/>
    </row>
    <row r="105" spans="7:7">
      <c r="G105" s="16"/>
    </row>
    <row r="106" spans="7:7">
      <c r="G106" s="16"/>
    </row>
    <row r="107" spans="7:7">
      <c r="G107" s="16"/>
    </row>
    <row r="108" spans="7:7">
      <c r="G108" s="16"/>
    </row>
    <row r="109" spans="7:7">
      <c r="G109" s="16"/>
    </row>
    <row r="110" spans="7:7">
      <c r="G110" s="16"/>
    </row>
    <row r="111" spans="7:7">
      <c r="G111" s="16"/>
    </row>
    <row r="112" spans="7:7">
      <c r="G112" s="16"/>
    </row>
    <row r="113" spans="7:7">
      <c r="G113" s="16"/>
    </row>
    <row r="114" spans="7:7">
      <c r="G114" s="16"/>
    </row>
  </sheetData>
  <mergeCells count="13">
    <mergeCell ref="A62:D62"/>
    <mergeCell ref="A47:D47"/>
    <mergeCell ref="B2:K2"/>
    <mergeCell ref="E7:J7"/>
    <mergeCell ref="A4:B4"/>
    <mergeCell ref="E8:F8"/>
    <mergeCell ref="G8:H8"/>
    <mergeCell ref="I8:J8"/>
    <mergeCell ref="A17:D17"/>
    <mergeCell ref="A41:D41"/>
    <mergeCell ref="A52:D52"/>
    <mergeCell ref="A11:C11"/>
    <mergeCell ref="A30:D30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ნაკრები</vt:lpstr>
      <vt:lpstr>სამშენებლო</vt:lpstr>
      <vt:lpstr>გათბობა გაგრილება</vt:lpstr>
      <vt:lpstr>ვენტილაცია</vt:lpstr>
      <vt:lpstr>სანტექნიკა</vt:lpstr>
      <vt:lpstr>ცივი და ცხელი წყალი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2023-11-03T10:53:58Z</dcterms:modified>
</cp:coreProperties>
</file>