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D2262390-CDA3-4917-8619-C78288F1EF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8" r:id="rId3"/>
    <sheet name="წყალსადენ კანალიზაცია" sheetId="4" r:id="rId4"/>
    <sheet name="ელ.ქსელი" sheetId="5" r:id="rId5"/>
    <sheet name="გათბობა-გაგრილება-ვენტილაცია" sheetId="7" r:id="rId6"/>
  </sheets>
  <definedNames>
    <definedName name="_xlnm._FilterDatabase" localSheetId="2" hidden="1">ეზო!$A$6:$L$416</definedName>
    <definedName name="_xlnm._FilterDatabase" localSheetId="1" hidden="1">მაღაზია!$B$6:$L$305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3" i="8" l="1"/>
  <c r="E109" i="8"/>
  <c r="E108" i="8"/>
  <c r="E107" i="8"/>
  <c r="E163" i="8"/>
  <c r="E32" i="8"/>
  <c r="E336" i="8"/>
  <c r="E287" i="8" l="1"/>
  <c r="E250" i="8"/>
  <c r="E252" i="8" s="1"/>
  <c r="E249" i="1"/>
  <c r="E153" i="1"/>
  <c r="E158" i="1"/>
  <c r="E57" i="1" l="1"/>
  <c r="E65" i="8" l="1"/>
  <c r="E56" i="1"/>
  <c r="E64" i="8"/>
  <c r="E338" i="8"/>
  <c r="E339" i="8" s="1"/>
  <c r="E165" i="8"/>
  <c r="E79" i="1"/>
  <c r="E346" i="8" l="1"/>
  <c r="E349" i="8" s="1"/>
  <c r="E354" i="8" l="1"/>
  <c r="E356" i="8"/>
  <c r="E273" i="8" l="1"/>
  <c r="E278" i="8"/>
  <c r="E271" i="8"/>
  <c r="E270" i="8" s="1"/>
  <c r="E264" i="8"/>
  <c r="E263" i="8"/>
  <c r="E262" i="8"/>
  <c r="E261" i="8" s="1"/>
  <c r="E272" i="8"/>
  <c r="E283" i="8"/>
  <c r="E194" i="8"/>
  <c r="E193" i="8"/>
  <c r="E27" i="8"/>
  <c r="E29" i="8"/>
  <c r="E119" i="8"/>
  <c r="E118" i="8"/>
  <c r="E67" i="8"/>
  <c r="E70" i="8"/>
  <c r="E69" i="8"/>
  <c r="E68" i="8"/>
  <c r="E66" i="8"/>
  <c r="E62" i="8"/>
  <c r="E60" i="8"/>
  <c r="E59" i="8"/>
  <c r="E57" i="8"/>
  <c r="E56" i="8"/>
  <c r="E49" i="8"/>
  <c r="E48" i="8"/>
  <c r="E53" i="8"/>
  <c r="E47" i="8"/>
  <c r="E122" i="1"/>
  <c r="E121" i="1"/>
  <c r="E111" i="1"/>
  <c r="E110" i="1"/>
  <c r="E87" i="1"/>
  <c r="E86" i="1"/>
  <c r="E80" i="1"/>
  <c r="E69" i="1"/>
  <c r="E68" i="1"/>
  <c r="E65" i="1"/>
  <c r="E55" i="1"/>
  <c r="E42" i="1"/>
  <c r="E63" i="8" l="1"/>
  <c r="E143" i="8"/>
  <c r="E146" i="8"/>
  <c r="E145" i="8"/>
  <c r="E142" i="8"/>
  <c r="E39" i="8" l="1"/>
  <c r="E259" i="1" l="1"/>
  <c r="E258" i="1"/>
  <c r="E257" i="1"/>
  <c r="E256" i="1"/>
  <c r="E255" i="1"/>
  <c r="E254" i="1"/>
  <c r="E253" i="1"/>
  <c r="E247" i="1"/>
  <c r="E84" i="1"/>
  <c r="E282" i="1"/>
  <c r="E287" i="1" s="1"/>
  <c r="E284" i="1"/>
  <c r="E283" i="1" l="1"/>
  <c r="E285" i="1"/>
  <c r="E36" i="1" l="1"/>
  <c r="E267" i="1"/>
  <c r="E268" i="1"/>
  <c r="E266" i="1"/>
  <c r="E282" i="8" l="1"/>
  <c r="E173" i="8"/>
  <c r="E168" i="8"/>
  <c r="E92" i="1"/>
  <c r="E120" i="8" l="1"/>
  <c r="E131" i="8" l="1"/>
  <c r="E130" i="8"/>
  <c r="E129" i="8"/>
  <c r="E127" i="8"/>
  <c r="E125" i="8"/>
  <c r="E122" i="8"/>
  <c r="E117" i="8"/>
  <c r="E303" i="8"/>
  <c r="E114" i="8"/>
  <c r="E115" i="8" s="1"/>
  <c r="E112" i="8"/>
  <c r="E121" i="8" l="1"/>
  <c r="L52" i="7"/>
  <c r="L57" i="5"/>
  <c r="L65" i="4"/>
  <c r="E137" i="8" l="1"/>
  <c r="E175" i="1"/>
  <c r="E155" i="8" l="1"/>
  <c r="E153" i="8"/>
  <c r="E154" i="8" s="1"/>
  <c r="E124" i="8"/>
  <c r="E126" i="8" s="1"/>
  <c r="E246" i="8"/>
  <c r="E245" i="8"/>
  <c r="E247" i="8" s="1"/>
  <c r="L406" i="8" l="1"/>
  <c r="E26" i="5"/>
  <c r="E21" i="5"/>
  <c r="E16" i="5"/>
  <c r="E179" i="8" l="1"/>
  <c r="E177" i="8"/>
  <c r="E178" i="8" s="1"/>
  <c r="E175" i="8"/>
  <c r="E174" i="8"/>
  <c r="E172" i="8"/>
  <c r="E170" i="8"/>
  <c r="E169" i="8"/>
  <c r="E167" i="8"/>
  <c r="E164" i="8"/>
  <c r="E160" i="8"/>
  <c r="E158" i="8"/>
  <c r="E198" i="8"/>
  <c r="E199" i="8"/>
  <c r="E192" i="8"/>
  <c r="E309" i="8"/>
  <c r="E314" i="8"/>
  <c r="E313" i="8"/>
  <c r="E292" i="8"/>
  <c r="E312" i="8"/>
  <c r="E311" i="8"/>
  <c r="E306" i="8"/>
  <c r="E305" i="8"/>
  <c r="E308" i="8"/>
  <c r="E298" i="8"/>
  <c r="E297" i="8"/>
  <c r="E301" i="8"/>
  <c r="E295" i="8"/>
  <c r="E293" i="8"/>
  <c r="E205" i="8"/>
  <c r="E274" i="1"/>
  <c r="E275" i="1"/>
  <c r="E273" i="1"/>
  <c r="E272" i="1"/>
  <c r="E270" i="1"/>
  <c r="E269" i="1"/>
  <c r="E265" i="1"/>
  <c r="E299" i="8" l="1"/>
  <c r="E296" i="8"/>
  <c r="E307" i="8"/>
  <c r="E304" i="8"/>
  <c r="E161" i="8"/>
  <c r="E300" i="8"/>
  <c r="E246" i="1" l="1"/>
  <c r="E245" i="1"/>
  <c r="E244" i="1"/>
  <c r="E238" i="1"/>
  <c r="E237" i="1"/>
  <c r="E236" i="1"/>
  <c r="E97" i="8"/>
  <c r="E96" i="8"/>
  <c r="E95" i="8"/>
  <c r="E94" i="8"/>
  <c r="E93" i="8"/>
  <c r="E92" i="8"/>
  <c r="E90" i="8"/>
  <c r="E88" i="8"/>
  <c r="E86" i="8"/>
  <c r="E85" i="8"/>
  <c r="E87" i="8" s="1"/>
  <c r="E84" i="8"/>
  <c r="E77" i="8"/>
  <c r="E76" i="8"/>
  <c r="E74" i="8"/>
  <c r="E73" i="8"/>
  <c r="E75" i="8" s="1"/>
  <c r="E72" i="8"/>
  <c r="E54" i="8"/>
  <c r="E52" i="8"/>
  <c r="E50" i="8"/>
  <c r="E46" i="8"/>
  <c r="E44" i="8"/>
  <c r="E43" i="8"/>
  <c r="E38" i="8"/>
  <c r="E405" i="8"/>
  <c r="E404" i="8"/>
  <c r="E403" i="8"/>
  <c r="E402" i="8"/>
  <c r="E399" i="8"/>
  <c r="E398" i="8"/>
  <c r="E397" i="8"/>
  <c r="E389" i="8"/>
  <c r="E387" i="8"/>
  <c r="E383" i="8"/>
  <c r="E385" i="8" s="1"/>
  <c r="E381" i="8"/>
  <c r="E380" i="8"/>
  <c r="E377" i="8"/>
  <c r="E375" i="8"/>
  <c r="E374" i="8"/>
  <c r="E373" i="8"/>
  <c r="E371" i="8"/>
  <c r="E369" i="8"/>
  <c r="E367" i="8"/>
  <c r="E366" i="8"/>
  <c r="E364" i="8"/>
  <c r="E363" i="8"/>
  <c r="E361" i="8"/>
  <c r="E358" i="8"/>
  <c r="E355" i="8"/>
  <c r="E353" i="8"/>
  <c r="E352" i="8"/>
  <c r="E350" i="8"/>
  <c r="E348" i="8"/>
  <c r="E347" i="8"/>
  <c r="E345" i="8"/>
  <c r="E343" i="8"/>
  <c r="E337" i="8"/>
  <c r="E335" i="8"/>
  <c r="E334" i="8"/>
  <c r="E332" i="8"/>
  <c r="E329" i="8"/>
  <c r="E327" i="8"/>
  <c r="E325" i="8"/>
  <c r="E324" i="8"/>
  <c r="E323" i="8"/>
  <c r="E322" i="8"/>
  <c r="E320" i="8"/>
  <c r="E319" i="8"/>
  <c r="E318" i="8"/>
  <c r="E317" i="8"/>
  <c r="E316" i="8"/>
  <c r="E290" i="8"/>
  <c r="E281" i="8"/>
  <c r="E280" i="8"/>
  <c r="E277" i="8"/>
  <c r="E269" i="8"/>
  <c r="E267" i="8"/>
  <c r="E266" i="8"/>
  <c r="E260" i="8"/>
  <c r="E258" i="8"/>
  <c r="E257" i="8"/>
  <c r="E255" i="8"/>
  <c r="E254" i="8"/>
  <c r="E243" i="8"/>
  <c r="E240" i="8"/>
  <c r="E239" i="8"/>
  <c r="E238" i="8"/>
  <c r="E236" i="8"/>
  <c r="E235" i="8"/>
  <c r="E234" i="8"/>
  <c r="E233" i="8"/>
  <c r="E232" i="8"/>
  <c r="E231" i="8"/>
  <c r="E230" i="8"/>
  <c r="E228" i="8"/>
  <c r="E227" i="8"/>
  <c r="E226" i="8"/>
  <c r="E225" i="8"/>
  <c r="E215" i="8"/>
  <c r="E214" i="8"/>
  <c r="E213" i="8"/>
  <c r="E212" i="8"/>
  <c r="E211" i="8"/>
  <c r="E209" i="8"/>
  <c r="E208" i="8"/>
  <c r="E207" i="8"/>
  <c r="E203" i="8"/>
  <c r="E196" i="8"/>
  <c r="E201" i="8" s="1"/>
  <c r="E195" i="8"/>
  <c r="E191" i="8"/>
  <c r="E190" i="8"/>
  <c r="E189" i="8"/>
  <c r="E186" i="8"/>
  <c r="E185" i="8"/>
  <c r="E182" i="8"/>
  <c r="E151" i="8"/>
  <c r="E149" i="8"/>
  <c r="E147" i="8"/>
  <c r="E139" i="8"/>
  <c r="E138" i="8"/>
  <c r="E136" i="8"/>
  <c r="E135" i="8"/>
  <c r="E134" i="8"/>
  <c r="E105" i="8"/>
  <c r="E103" i="8"/>
  <c r="E101" i="8"/>
  <c r="E99" i="8"/>
  <c r="E82" i="8"/>
  <c r="E79" i="8"/>
  <c r="E35" i="8"/>
  <c r="E28" i="8"/>
  <c r="E26" i="8"/>
  <c r="E24" i="8"/>
  <c r="E22" i="8"/>
  <c r="E20" i="8"/>
  <c r="E17" i="8"/>
  <c r="E15" i="8"/>
  <c r="E11" i="8"/>
  <c r="E357" i="8" l="1"/>
  <c r="E51" i="8"/>
  <c r="E100" i="8"/>
  <c r="E223" i="8"/>
  <c r="E222" i="8"/>
  <c r="E216" i="8"/>
  <c r="E220" i="8"/>
  <c r="E200" i="8"/>
  <c r="E197" i="8"/>
  <c r="E218" i="8"/>
  <c r="E104" i="8"/>
  <c r="E150" i="8"/>
  <c r="E284" i="8"/>
  <c r="E340" i="8"/>
  <c r="E217" i="8"/>
  <c r="E219" i="8"/>
  <c r="E221" i="8"/>
  <c r="E265" i="8"/>
  <c r="E328" i="8"/>
  <c r="E204" i="8" l="1"/>
  <c r="G406" i="8" l="1"/>
  <c r="L407" i="8" s="1"/>
  <c r="L408" i="8" l="1"/>
  <c r="L409" i="8" s="1"/>
  <c r="L410" i="8" s="1"/>
  <c r="L411" i="8" s="1"/>
  <c r="L412" i="8" s="1"/>
  <c r="L413" i="8" s="1"/>
  <c r="L414" i="8" s="1"/>
  <c r="L415" i="8" s="1"/>
  <c r="L416" i="8" s="1"/>
  <c r="D11" i="3" s="1"/>
  <c r="E25" i="1" l="1"/>
  <c r="E83" i="1"/>
  <c r="E78" i="1"/>
  <c r="E77" i="1"/>
  <c r="E76" i="1"/>
  <c r="E72" i="1"/>
  <c r="E67" i="1"/>
  <c r="E66" i="1"/>
  <c r="E52" i="1"/>
  <c r="E51" i="1"/>
  <c r="E49" i="1"/>
  <c r="E48" i="1"/>
  <c r="E125" i="1"/>
  <c r="E120" i="1"/>
  <c r="E119" i="1"/>
  <c r="E118" i="1"/>
  <c r="E107" i="1"/>
  <c r="E114" i="1"/>
  <c r="E109" i="1"/>
  <c r="E108" i="1"/>
  <c r="E100" i="1"/>
  <c r="E99" i="1"/>
  <c r="E95" i="1"/>
  <c r="E90" i="1"/>
  <c r="E81" i="1" l="1"/>
  <c r="E75" i="1"/>
  <c r="E123" i="1"/>
  <c r="E117" i="1"/>
  <c r="E112" i="1"/>
  <c r="E106" i="1"/>
  <c r="E70" i="1"/>
  <c r="E64" i="1"/>
  <c r="E102" i="1"/>
  <c r="E103" i="1"/>
  <c r="E101" i="1"/>
  <c r="E82" i="1"/>
  <c r="E71" i="1"/>
  <c r="E124" i="1"/>
  <c r="E113" i="1"/>
  <c r="E23" i="1" l="1"/>
  <c r="E129" i="1"/>
  <c r="E131" i="1" s="1"/>
  <c r="E126" i="1"/>
  <c r="E21" i="1"/>
  <c r="E186" i="1"/>
  <c r="E196" i="1"/>
  <c r="E19" i="1" l="1"/>
  <c r="E191" i="1" l="1"/>
  <c r="E182" i="1"/>
  <c r="E195" i="1"/>
  <c r="E193" i="1"/>
  <c r="E194" i="1"/>
  <c r="E192" i="1"/>
  <c r="E210" i="1" l="1"/>
  <c r="E233" i="1" l="1"/>
  <c r="E12" i="7" l="1"/>
  <c r="E53" i="5" l="1"/>
  <c r="E47" i="5"/>
  <c r="E52" i="5"/>
  <c r="G65" i="4" l="1"/>
  <c r="E17" i="7"/>
  <c r="E18" i="7"/>
  <c r="E61" i="1"/>
  <c r="E59" i="1"/>
  <c r="E60" i="1" l="1"/>
  <c r="E11" i="7" l="1"/>
  <c r="G52" i="7"/>
  <c r="E51" i="5"/>
  <c r="E50" i="5"/>
  <c r="E39" i="5"/>
  <c r="E38" i="5"/>
  <c r="E37" i="5"/>
  <c r="E35" i="5"/>
  <c r="E34" i="5"/>
  <c r="E33" i="5"/>
  <c r="E45" i="4"/>
  <c r="E44" i="4"/>
  <c r="E42" i="4"/>
  <c r="E41" i="4"/>
  <c r="E40" i="4"/>
  <c r="E57" i="4"/>
  <c r="E288" i="1"/>
  <c r="E294" i="1" s="1"/>
  <c r="E276" i="1"/>
  <c r="E281" i="1" s="1"/>
  <c r="E277" i="1" l="1"/>
  <c r="E10" i="7"/>
  <c r="L53" i="7"/>
  <c r="E289" i="1"/>
  <c r="L54" i="7" l="1"/>
  <c r="L55" i="7" s="1"/>
  <c r="L56" i="7" s="1"/>
  <c r="L57" i="7" l="1"/>
  <c r="L58" i="7" s="1"/>
  <c r="L59" i="7" l="1"/>
  <c r="L60" i="7" s="1"/>
  <c r="L61" i="7" s="1"/>
  <c r="L62" i="7" s="1"/>
  <c r="D14" i="3" s="1"/>
  <c r="E263" i="1" l="1"/>
  <c r="E224" i="1"/>
  <c r="E223" i="1"/>
  <c r="E222" i="1"/>
  <c r="E261" i="1"/>
  <c r="E262" i="1" l="1"/>
  <c r="E201" i="1" l="1"/>
  <c r="E200" i="1"/>
  <c r="E199" i="1"/>
  <c r="E198" i="1"/>
  <c r="E177" i="1"/>
  <c r="E176" i="1"/>
  <c r="E174" i="1"/>
  <c r="E173" i="1"/>
  <c r="E172" i="1"/>
  <c r="E183" i="1"/>
  <c r="E185" i="1"/>
  <c r="E184" i="1"/>
  <c r="E209" i="1"/>
  <c r="E168" i="1"/>
  <c r="E169" i="1"/>
  <c r="E170" i="1"/>
  <c r="E149" i="1" l="1"/>
  <c r="E161" i="1"/>
  <c r="E165" i="1" s="1"/>
  <c r="E205" i="1"/>
  <c r="E204" i="1"/>
  <c r="E137" i="1"/>
  <c r="E136" i="1"/>
  <c r="E133" i="1"/>
  <c r="E132" i="1"/>
  <c r="E130" i="1"/>
  <c r="E128" i="1"/>
  <c r="E127" i="1"/>
  <c r="E155" i="1"/>
  <c r="E154" i="1"/>
  <c r="E152" i="1"/>
  <c r="E250" i="1"/>
  <c r="E251" i="1"/>
  <c r="E248" i="1"/>
  <c r="E88" i="1"/>
  <c r="E93" i="1"/>
  <c r="E91" i="1"/>
  <c r="E85" i="1"/>
  <c r="E164" i="1" l="1"/>
  <c r="E163" i="1"/>
  <c r="E54" i="1" l="1"/>
  <c r="E40" i="1" l="1"/>
  <c r="E31" i="1"/>
  <c r="E17" i="1"/>
  <c r="E15" i="1"/>
  <c r="E29" i="1"/>
  <c r="E37" i="4" l="1"/>
  <c r="E36" i="4"/>
  <c r="E34" i="4"/>
  <c r="E33" i="4"/>
  <c r="E31" i="4"/>
  <c r="E30" i="4"/>
  <c r="E28" i="4"/>
  <c r="E27" i="4"/>
  <c r="E25" i="4"/>
  <c r="E24" i="4"/>
  <c r="E23" i="4"/>
  <c r="E21" i="4"/>
  <c r="E20" i="4"/>
  <c r="E19" i="4"/>
  <c r="E17" i="4"/>
  <c r="E16" i="4"/>
  <c r="E15" i="4"/>
  <c r="E13" i="4"/>
  <c r="E12" i="4"/>
  <c r="E11" i="4"/>
  <c r="E33" i="1" l="1"/>
  <c r="E48" i="5" l="1"/>
  <c r="E27" i="5"/>
  <c r="E25" i="5"/>
  <c r="E24" i="5"/>
  <c r="E56" i="4"/>
  <c r="E55" i="4"/>
  <c r="E220" i="1"/>
  <c r="E230" i="1" l="1"/>
  <c r="E229" i="1"/>
  <c r="E142" i="1" l="1"/>
  <c r="E140" i="1"/>
  <c r="E139" i="1"/>
  <c r="E135" i="1"/>
  <c r="E141" i="1" l="1"/>
  <c r="E45" i="1" l="1"/>
  <c r="E146" i="1" l="1"/>
  <c r="E216" i="1"/>
  <c r="E13" i="1" l="1"/>
  <c r="E145" i="1" l="1"/>
  <c r="E150" i="1"/>
  <c r="E159" i="1"/>
  <c r="E160" i="1"/>
  <c r="E180" i="1"/>
  <c r="E181" i="1"/>
  <c r="E189" i="1"/>
  <c r="E190" i="1"/>
  <c r="E206" i="1"/>
  <c r="E211" i="1"/>
  <c r="E214" i="1"/>
  <c r="E215" i="1"/>
  <c r="E227" i="1"/>
  <c r="E234" i="1"/>
  <c r="E38" i="1"/>
  <c r="E27" i="1"/>
  <c r="E22" i="5"/>
  <c r="E20" i="5"/>
  <c r="E19" i="5"/>
  <c r="E11" i="1"/>
  <c r="E51" i="4"/>
  <c r="E52" i="4" s="1"/>
  <c r="E47" i="4"/>
  <c r="E232" i="1"/>
  <c r="E226" i="1"/>
  <c r="E144" i="1"/>
  <c r="E208" i="1"/>
  <c r="E157" i="1"/>
  <c r="E148" i="1"/>
  <c r="E213" i="1"/>
  <c r="E188" i="1"/>
  <c r="E179" i="1"/>
  <c r="E203" i="1"/>
  <c r="E241" i="1"/>
  <c r="E46" i="5"/>
  <c r="E56" i="5"/>
  <c r="E55" i="5"/>
  <c r="E12" i="5"/>
  <c r="E31" i="5"/>
  <c r="E30" i="5"/>
  <c r="E29" i="5"/>
  <c r="E64" i="4"/>
  <c r="E63" i="4"/>
  <c r="E61" i="4"/>
  <c r="E60" i="4"/>
  <c r="E59" i="4"/>
  <c r="E44" i="5"/>
  <c r="E43" i="5"/>
  <c r="E42" i="5"/>
  <c r="E41" i="5"/>
  <c r="E17" i="5"/>
  <c r="E15" i="5"/>
  <c r="E14" i="5"/>
  <c r="E48" i="4" l="1"/>
  <c r="E162" i="1"/>
  <c r="E53" i="4"/>
  <c r="E166" i="1"/>
  <c r="L295" i="1" l="1"/>
  <c r="G295" i="1"/>
  <c r="L296" i="1" s="1"/>
  <c r="E49" i="4"/>
  <c r="L297" i="1" l="1"/>
  <c r="L298" i="1" s="1"/>
  <c r="L66" i="4"/>
  <c r="L67" i="4" s="1"/>
  <c r="L68" i="4" s="1"/>
  <c r="L69" i="4" s="1"/>
  <c r="L70" i="4" s="1"/>
  <c r="L71" i="4" s="1"/>
  <c r="L299" i="1" l="1"/>
  <c r="L72" i="4"/>
  <c r="L73" i="4" s="1"/>
  <c r="L74" i="4" s="1"/>
  <c r="L75" i="4" s="1"/>
  <c r="D12" i="3" s="1"/>
  <c r="L300" i="1" l="1"/>
  <c r="L301" i="1" s="1"/>
  <c r="L302" i="1" l="1"/>
  <c r="L303" i="1" s="1"/>
  <c r="L304" i="1" s="1"/>
  <c r="L305" i="1" s="1"/>
  <c r="D10" i="3" s="1"/>
  <c r="G57" i="5" l="1"/>
  <c r="L58" i="5" s="1"/>
  <c r="L59" i="5" s="1"/>
  <c r="L60" i="5" s="1"/>
  <c r="L61" i="5" s="1"/>
  <c r="L62" i="5" l="1"/>
  <c r="L63" i="5" s="1"/>
  <c r="L64" i="5" l="1"/>
  <c r="L65" i="5" s="1"/>
  <c r="L66" i="5" s="1"/>
  <c r="L67" i="5" s="1"/>
  <c r="D13" i="3" s="1"/>
  <c r="D15" i="3" s="1"/>
</calcChain>
</file>

<file path=xl/sharedStrings.xml><?xml version="1.0" encoding="utf-8"?>
<sst xmlns="http://schemas.openxmlformats.org/spreadsheetml/2006/main" count="1877" uniqueCount="459">
  <si>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</si>
  <si>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</si>
  <si>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</si>
  <si>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</si>
  <si>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</si>
  <si>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</si>
  <si>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</si>
  <si>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</si>
  <si>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</si>
  <si>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</si>
  <si>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</si>
  <si>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</si>
  <si>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</si>
  <si>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</si>
  <si>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</si>
  <si>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</si>
  <si>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</si>
  <si>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</si>
  <si>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</si>
  <si>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</si>
  <si>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</si>
  <si>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</si>
  <si>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</si>
  <si>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</si>
  <si>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</si>
  <si>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</si>
  <si>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</si>
  <si>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</si>
  <si>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</si>
  <si>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</si>
  <si>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</si>
  <si>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</si>
  <si>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</si>
  <si>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</si>
  <si>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</si>
  <si>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</si>
  <si>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ვენტილების მოწყობა</t>
  </si>
  <si>
    <t>ვენტილი დ-25</t>
  </si>
  <si>
    <t>სხვა მასალები</t>
  </si>
  <si>
    <t xml:space="preserve">                                                                       შენობაში ელ.გაყვანილობა</t>
  </si>
  <si>
    <t>მანქანები</t>
  </si>
  <si>
    <t xml:space="preserve">             </t>
  </si>
  <si>
    <t>ხარჯთაღრიცხვა #1</t>
  </si>
  <si>
    <t>ელექტრო ქსელი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</si>
  <si>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</si>
  <si>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</si>
  <si>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</si>
  <si>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</si>
  <si>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</si>
  <si>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 xml:space="preserve">                                       ფურნიტურა</t>
  </si>
  <si>
    <t>შრომის დანახარჯები (დამკვეთის შესრულებით)</t>
  </si>
  <si>
    <t>სულ ხარჯთაღრიცხვით</t>
  </si>
  <si>
    <t>შრომის დანახარჯები</t>
  </si>
  <si>
    <t>მაღაზია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</si>
  <si>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</si>
  <si>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</si>
  <si>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</si>
  <si>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</si>
  <si>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</si>
  <si>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</si>
  <si>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მასალა (დამკვეთის მიწოდებით)</t>
  </si>
  <si>
    <t>მთავარი ელ კარადა</t>
  </si>
  <si>
    <t>ელ კარადა ( დამკვეთის მიწოდებით)</t>
  </si>
  <si>
    <t>წყალსადენ კანალიზაცია</t>
  </si>
  <si>
    <t xml:space="preserve">                                  სარემონტო სამუშაოები მაღაზია</t>
  </si>
  <si>
    <t>შემრევის მოწყობა ხელსაბანისთვის სან.კვანძი</t>
  </si>
  <si>
    <t>კარ-ფანჯრების ღირებულება (დამკვეთთან შეთანხმებით)</t>
  </si>
  <si>
    <t>სან.კვანძის კედლების მოპირკეთება  კერამიკული ფილით</t>
  </si>
  <si>
    <t>იატაკების მოპირკეთება კერამოგრანიტის ფილებით  ( მთლიანი შენობაში 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</si>
  <si>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</si>
  <si>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</si>
  <si>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 xml:space="preserve">არსებული კერამიკული ფილის  დემონტაჟი შენობის იატაკებიდან </t>
  </si>
  <si>
    <t xml:space="preserve">პლინტუსების მოწყობა კერამოგრანიტის ფილებით </t>
  </si>
  <si>
    <t xml:space="preserve">კონდენციონერის ღირებულება და მონტაჟი </t>
  </si>
  <si>
    <t>შრომის ხარჯი ( გარე აგრეგატი )</t>
  </si>
  <si>
    <t>შრომის ხარჯი ( შიდა კონდინციონერი )</t>
  </si>
  <si>
    <t>არსებული ჭერის დემონტაჟი ( არმსტრონგი )</t>
  </si>
  <si>
    <t xml:space="preserve">                                                                                     ფასადი</t>
  </si>
  <si>
    <t>არსებული კარ-ფანჯრების დემონტაჟი ( ალუმინი )</t>
  </si>
  <si>
    <t xml:space="preserve">ქვაბამბა </t>
  </si>
  <si>
    <t xml:space="preserve">შიდა  კედლების  ნაგვერდულების  ლესვა ქვიშა ცემენტის ხსნარით </t>
  </si>
  <si>
    <t>მდფ-ის კარის მოწყობა (  კატალოგის მიხედვით )</t>
  </si>
  <si>
    <t>ალუმინის ჩასაშენებელი ფეხის საწმენდის ღირებულება და მონტაჟი</t>
  </si>
  <si>
    <t>ხელსაბანის ღირებულება (დამკვეთის კატალოგის მიხედვით ) ( დამკვეთთან შეთანხმებით)</t>
  </si>
  <si>
    <t>შემრევის ღირებულება   (დამკვეთის კატალოგის მიხედვით ) ( დამკვეთთან შეთანხმებით)</t>
  </si>
  <si>
    <t>ჩაშენებული უნიტაზი ( კომპლექტში ) (დამკვეთის კატალოგის მიხედვით ) ( დამკვეთთან შეთანხმებით)</t>
  </si>
  <si>
    <t>მრავალძარღვა ორმაგი იზოლაციის სპილენძის ელ.კაბელის გაყვანა 4*10მმ</t>
  </si>
  <si>
    <t>ხარჯთაღრიცხვა #2</t>
  </si>
  <si>
    <t>დროებითი შემოღობვის მოწყობა  და სამუშაოების დასრულების შემდგომ უკუმონტაჟი</t>
  </si>
  <si>
    <t>საკანალიზაციო მილები დ-100მმ</t>
  </si>
  <si>
    <t>გოფრირებული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</si>
  <si>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</si>
  <si>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</si>
  <si>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მილი ცხელი წყლის</t>
  </si>
  <si>
    <t>მილი დ-25</t>
  </si>
  <si>
    <t>მილი ცივი წყლის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</si>
  <si>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</si>
  <si>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</si>
  <si>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</si>
  <si>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</si>
  <si>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</si>
  <si>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</si>
  <si>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ბეტონის ზედაპირის მომტვრევა </t>
  </si>
  <si>
    <t xml:space="preserve">შრომის ხარჯი </t>
  </si>
  <si>
    <t>გრუნტის დამუშავება ხელით</t>
  </si>
  <si>
    <t>დღე</t>
  </si>
  <si>
    <t>ქვიშის ბალიშის მოწყობა</t>
  </si>
  <si>
    <t>ქვიშა</t>
  </si>
  <si>
    <t>გრუნტის უკუჩაყრა</t>
  </si>
  <si>
    <t>რკ.ბეტონის ფილის მოწყობა არხის  ზემოდან 18სმ</t>
  </si>
  <si>
    <t>კბმ</t>
  </si>
  <si>
    <t>ბეტონი ბ-25 ( ჰაიდელბერგი )</t>
  </si>
  <si>
    <t>არმატურა  დ-10 ( უკრაინა )</t>
  </si>
  <si>
    <t>ვულკანური წიდა</t>
  </si>
  <si>
    <t>ზედმეტი გრუნტის ტრანსპორტირება</t>
  </si>
  <si>
    <t>.</t>
  </si>
  <si>
    <t>ამწე-კრანი</t>
  </si>
  <si>
    <t xml:space="preserve">                                                                  პლადფორმა</t>
  </si>
  <si>
    <t>ბობკატი</t>
  </si>
  <si>
    <t>კატოკი</t>
  </si>
  <si>
    <t>გლინულა დ-8  ( უკრაინა )</t>
  </si>
  <si>
    <t>ყალიბის ფარი</t>
  </si>
  <si>
    <t>ხე-მასალა</t>
  </si>
  <si>
    <t>გამომწვარი მავთული</t>
  </si>
  <si>
    <t>ლურსმანი</t>
  </si>
  <si>
    <t xml:space="preserve">                                                                  სარეზერვუარო პარკი</t>
  </si>
  <si>
    <t>ტ</t>
  </si>
  <si>
    <t>გლინულა ა-1 (დ-8მმ) (უკრაინა)</t>
  </si>
  <si>
    <t>პვა</t>
  </si>
  <si>
    <t xml:space="preserve">ქვიშა </t>
  </si>
  <si>
    <t xml:space="preserve">                                         დისპენსერის კუნძული</t>
  </si>
  <si>
    <t xml:space="preserve">დისპენსერის კუნძულის ზედაპირის მოპირკეთება კერამოგრანიტის ფილებით </t>
  </si>
  <si>
    <t xml:space="preserve">გრუნტის დამუშავება 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</si>
  <si>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</si>
  <si>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</si>
  <si>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</si>
  <si>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</si>
  <si>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</si>
  <si>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</si>
  <si>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ზეთიანი წყლის გამყვანი მილი დ-110</t>
  </si>
  <si>
    <t>მილი დ-110</t>
  </si>
  <si>
    <t>პლასმასის მილი დ-50მმ</t>
  </si>
  <si>
    <t>ტრაპი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</si>
  <si>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</si>
  <si>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</si>
  <si>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</si>
  <si>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</si>
  <si>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</si>
  <si>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</si>
  <si>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ფოლადის ფურცელი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</si>
  <si>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</si>
  <si>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</si>
  <si>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</si>
  <si>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</si>
  <si>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შველერი #50</t>
  </si>
  <si>
    <t xml:space="preserve">არსებული ასფალტის საფარის და გრუნტის ფენის მოხსნა  რკინა ბეტონის სამუშაოებისთვის ფილის  მოსაწყობად  </t>
  </si>
  <si>
    <t>შრომის ხარჯი ( ექსკავატორი )</t>
  </si>
  <si>
    <t>პლადფორმის მხოლოდ მოზაიკის საფარის დემონტაჟი</t>
  </si>
  <si>
    <t>არსებული ბეტონის ბორდიურის დემონტაჟი 300*100</t>
  </si>
  <si>
    <t xml:space="preserve">შენობის წინ არსებული ლითონის სანიაღვრე ცხაურის დემონტაჟი </t>
  </si>
  <si>
    <t>სარეზერვუარო პარკიდან არსებული ლითონის ავზის გატანა და ადგილზე დასაწყობება 4000*2000*2000</t>
  </si>
  <si>
    <t>კერამოგრანიტის ფილა ესპანური (დამკვეთთან შეთანხმებით)</t>
  </si>
  <si>
    <t>სარეზერვუარო პარკში შესასვლელი გასაწევი კარის აღდგენა</t>
  </si>
  <si>
    <t xml:space="preserve">შრომის დანახარჯები </t>
  </si>
  <si>
    <t>კარის აღსადგენად მასალები ( კომპლექტი )</t>
  </si>
  <si>
    <t>სარეზერვუარო პარკში არსებული კიბის ღებვა ანტიკოროზიული საღებავით ( 0.6*1.6*0.9 )</t>
  </si>
  <si>
    <t xml:space="preserve">სარეზერვუარო პარკის არსებული კედლების ლესვა ქვიშა ცემენტის ხსნარით </t>
  </si>
  <si>
    <t xml:space="preserve">სარეზერვუარო პარკის არსებული კედლების ნაშხეფის მოწყობა  და ღებვა სილიკონიანი საღებავით </t>
  </si>
  <si>
    <t>სილიკონიანი საღებავი CAPAROL ( დამკვეთთან შეთანხმებით )</t>
  </si>
  <si>
    <t>მილკვადრატების ღებვა ( ახალი ღობის და არსებული ლითონის მოაჯირის )</t>
  </si>
  <si>
    <t>სარეზერვუარო პარკის  მოხრეშვა  100მმ ( 112 )</t>
  </si>
  <si>
    <t>ღორღი ( 20-40 მმ ) ( დამკვეთთან შეთანხმებით )</t>
  </si>
  <si>
    <t xml:space="preserve">                                                              სანიაღვრე არხი</t>
  </si>
  <si>
    <t>ლითონის ცხაურების მოწყობა</t>
  </si>
  <si>
    <t>ფოლადის კვადრატი  16*16</t>
  </si>
  <si>
    <t>გლინულა დ-8 ( უკრაინა )</t>
  </si>
  <si>
    <t>რკ.ბეტონის პანდუსის  მოწყობა  0.95*1.5</t>
  </si>
  <si>
    <t xml:space="preserve">ალუმინის ზოლოვანა </t>
  </si>
  <si>
    <t xml:space="preserve">შენობის გვერდით არსებული ლითონის ღობის  ღებვა ანტიკორზიული საღბავით </t>
  </si>
  <si>
    <t>ანტიკოროზიული საღებავი  Color ORIX  RAL 9011 ( დამკვეთთან შეთანხმებით)</t>
  </si>
  <si>
    <t xml:space="preserve">არსებული ბეტონის ცოკოლის  ლესვა ქვიშა ცემენტის ხსნარით </t>
  </si>
  <si>
    <t xml:space="preserve">არსებულ ბეტონის ცოკოლზე ნაშხეფის მოწყობა  და ღებვა შავ თეთრი  საღებავით </t>
  </si>
  <si>
    <t>შავ თეთრი საღებავი  CAPAROL ( დამკვეთთან შეთანხმებით )</t>
  </si>
  <si>
    <t xml:space="preserve">                                                  ფასმაჩვენებელი კუნძული</t>
  </si>
  <si>
    <t>ფასმაჩვენებელი კუნძულის წინ არსებული ბეტონის დამუშავება და ღებვა თეთრი ფერის საფასადე საღებავით 2500*2300*600მმ</t>
  </si>
  <si>
    <t>თეთრი საფასადე  საღებავი CAPAROL (დამკვეთთან შეთანხმებით)</t>
  </si>
  <si>
    <t>ფასმაჩვენებელი კუნძულის ლითონის კონტურის დამუშავება და ღებვა ანტიკოროზიული შავ-თეთრი საღევავით</t>
  </si>
  <si>
    <t xml:space="preserve">შავ-თეთრი ანტიკოროზიული საღებავი  Color ORIX  RAL 9011 ( დამკვეთთან შეთანხმებით) </t>
  </si>
  <si>
    <t xml:space="preserve">შენობის გვერდით არსებული გამწვანების ბორდიურის ღებვა შავ თეთრი საღებავით </t>
  </si>
  <si>
    <t>შავ თეთრი საღებავი  caparol ( დამკვეთთან შეთანხმებით)</t>
  </si>
  <si>
    <t xml:space="preserve">ფასმაჩვენებლი კუნძულზე არსებული გრუნტის მოჭრა 150მმ და ბალახის საჭინააღმდეგო ხსმარით დამუშავება </t>
  </si>
  <si>
    <t>შრომის ხარჯი ( გრუნტის მოჭრა )</t>
  </si>
  <si>
    <t>შრომის ხარჯი ( ბალახის საწინააღმდეგო ხსნარით დამუშავება )</t>
  </si>
  <si>
    <t xml:space="preserve">                არხების მომზადება ელ.ქსელისთვის და ნავთობმილებისთვის  0.6 X 0.4 ( გრუნტის მოჭრით )</t>
  </si>
  <si>
    <t xml:space="preserve">                              არხების მომზადება ელ.ქსელისთვის და ნავთობმილებისთვის  0.6 X 0.4 ( ბეტონის მომტვრევით )</t>
  </si>
  <si>
    <t>ამწე კრანი</t>
  </si>
  <si>
    <t xml:space="preserve">ბლოკის კედლების დემონტაჟი 200მმ </t>
  </si>
  <si>
    <t>თაბაშირ მუყაოს ტიხრის დემონტაჟი</t>
  </si>
  <si>
    <t>არსებული ხის  შეკიდული ჭერის დემონტაჟი</t>
  </si>
  <si>
    <t>დაბრენდილი პანელების დემონტაჟი (შენობის შუბლი)</t>
  </si>
  <si>
    <t xml:space="preserve">არსებული ჩაშენებული უნიტაზის და ხელსაბანის დემონტაჟი </t>
  </si>
  <si>
    <t>ალუმინის ფეხის საწმენდი 1500x600 (დამკვეთთან შეთანხმებით)</t>
  </si>
  <si>
    <t xml:space="preserve">ლარი </t>
  </si>
  <si>
    <t>პროექტი</t>
  </si>
  <si>
    <t>არმატურა ა-3 (დ-10მმ) ( უკრაინა )</t>
  </si>
  <si>
    <t>ტიხრების წყობა 10 იანი ტიხრის ბლოკით ( მთლიანი შენობაში )</t>
  </si>
  <si>
    <t>თაბაშირ-მუყაოს ტიხარი ორმაგი ფილა შიდა მხრიდან (სან.კვანძი)</t>
  </si>
  <si>
    <t>წყალემულსია საღებავი CAPAROL (დამკვეთთან შეთანხმებით)</t>
  </si>
  <si>
    <t>ჭერების მოწყობა ნესტგამძლე თაბაშირ მუყაოს ფილით  ( სან.კვანძი და მაცივრის ნიშა  )</t>
  </si>
  <si>
    <t>ამსტრონგის ჭერის მოწყობა   ( საწყობი , სამენეჯერო , საოპერატორო , ადმინისტრარორი , ტამბური და მაღაზია )</t>
  </si>
  <si>
    <t>ამსტრონგის ჭერი (კომპლექტში)  Thermatex Feinstratos 600x600x15 სამაგრებით. ( დამკვეთთან შეთანხმებით )</t>
  </si>
  <si>
    <t>ამსტრონგის  ჭერის  ღებვა შავი ფერის საღებავით ( მაღაზიაში )</t>
  </si>
  <si>
    <t>შავი ფერის  საღებავი ანტრაციტი ALPINA (დამკვეთთან შეთანხმებით)</t>
  </si>
  <si>
    <t>ERFURT სადა-ფლიზელინი 1003227 25 00 X 1 00 M ( დამკვეთთან შეთანხმებით )</t>
  </si>
  <si>
    <t>შიდა  კედლების   დამუშავება ფითხით და ღებვა წყალემულსია საღებავით  ( საწყობი , სამენეჯერო , საოპერატორო , ადმინისტრარორი  )</t>
  </si>
  <si>
    <t>კედლების ნაგვერდულების   დამუშავება ფითხით და შეღებვა წყალემულსია საღებავით ( საწყობი , სამენეჯერო , საოპერატორო , ადმინისტრარორი  )</t>
  </si>
  <si>
    <t xml:space="preserve">მაცივრის ნიშის კედლების   დამუშავება ფითხით და ღებვა წყალემულსია საღებავით  </t>
  </si>
  <si>
    <t xml:space="preserve">შავი ფერის  საღებავი ანტრაციტი ALPINA (დამკვეთთან შეთანხმებით) </t>
  </si>
  <si>
    <t>მაღაზიის კედლების მოპირკეთება დეკორატიული აგურით ( მაღაზიაში )</t>
  </si>
  <si>
    <t>აგური (დამკვეთთან შეთანხმებით)</t>
  </si>
  <si>
    <t>ალუკაბონდის ფასადის მოწყობა - ულტრაფასადი ( თურქეთი 4მმ , 40 მიკრონიანი)</t>
  </si>
  <si>
    <t>ნაწრთობი მინის კარი 10 მმ შავი ალუმინის ალათებში ( ROTTO-ს ფირმის მექანიზმებით , საიზოლაციო რეზინებით და სახელურებით. )</t>
  </si>
  <si>
    <t>კარ-ფანჯრების მოწყობა ორმაგი მინაპაკეტი  შავი ალუმინის ალათებში  ( *ფრამუგები : შავი ფერის Aluprof -ის ფირმის  მოდელი : MB 77 HS ხიდებით.
 * რეგულირებადი მექანიზმები და საკეტები : ROTTO -ს ფირმის . )</t>
  </si>
  <si>
    <t>ლითონის  კარის მოწყობა ( 2.76 კვ )</t>
  </si>
  <si>
    <t>ლითონის კარის ღირებულება 0.6მმ ( დამუშავებული და შეღებილი , შავი ანტიკოროზიული ანტრაციტი ) (დამკვეთთან შეთანხმებით)</t>
  </si>
  <si>
    <t>მდფ-ის კარის ღირებულება (კომპ)  გერმანული შავი მექანიზმებით და გარანტიით 3 წელი  (დამკვეთთან შეთანხმებით)</t>
  </si>
  <si>
    <t>ლითონის თვითმჭრელი</t>
  </si>
  <si>
    <t>ძაბრი</t>
  </si>
  <si>
    <t>მუხლი</t>
  </si>
  <si>
    <t>თუნუქის წყალშემკრები მილი 100მმ  ( მასალის ღირებულება  და დამზადება )</t>
  </si>
  <si>
    <t>თუნუქის წყალგამტარი მილი 150  ( მასალის ღირებულება  და დამზადება )</t>
  </si>
  <si>
    <t>ეზო</t>
  </si>
  <si>
    <t>ტრაპები - უკუსარქველიანი : AQUAZONE</t>
  </si>
  <si>
    <t>ტრაპები - უკუსარქველიანი : AQUAZONE ( დამკვეთთან შეთანხმებით)</t>
  </si>
  <si>
    <t>ჩაშენებული უნიტაზი : VITRA მოწყობა სან.კვანძი</t>
  </si>
  <si>
    <t>ხელსაბანი ; VITRA მოწყობა სან.კვანძი</t>
  </si>
  <si>
    <t>ელექტრო წყალგამაცხელებელი 100 ლიტრის მოცულობით</t>
  </si>
  <si>
    <t>ARISTON 100L PRO1 R V 1.8KW PL (დამკვეთთან შეთანხმებით)</t>
  </si>
  <si>
    <t>მაკომპაქტირებელი ნაწილები</t>
  </si>
  <si>
    <t>ცენტრალური წყლის ფილტრი</t>
  </si>
  <si>
    <t>წყლის ფილტრი  ATLAS FILTRI HYDRA RA6000011 ფიტინგებით (დამკვეთთან შეთანხმებით)</t>
  </si>
  <si>
    <t>ერთკლავიშიანი ჩამრთველების მონტაჟი ABB-SHNEIDER</t>
  </si>
  <si>
    <t>ერთკლავიშიანი ჩამრთველი ABB-SHNEIDER (დამკვეთთან შეთანხმებით)</t>
  </si>
  <si>
    <t>ორკლავიშიანი ჩამრთველების მონტაჟი ABB-SHNEIDER</t>
  </si>
  <si>
    <t>საშტეპსელო როზეტების მონტაჟი   ( დამიწებით ) ABB-SHNEIDER</t>
  </si>
  <si>
    <t>როზეტები დამიწებით ABB-SHNEIDER  (დამკვეთთან შეთანხმებით)</t>
  </si>
  <si>
    <t>მრგვალი ჩაფლული დიოდური სანათი 15 ვატი .  ლედ სანათები : Phillips-ის ფირმის (ორიგინალი) .</t>
  </si>
  <si>
    <t>მრგვალი სანათი Phillips-ის ფირმის (ორიგინალი) . (დამკვეთთან შეთანხმებით)</t>
  </si>
  <si>
    <t>სამკლავიშიანი ჩამრთველების მონტაჟი ABB-SHNEIDER</t>
  </si>
  <si>
    <t xml:space="preserve">ქუჩის განათების ლედ სანათი დიოდებით სიმძ (1*200) ვტ 220. განათების ბოძით 4.5მ </t>
  </si>
  <si>
    <t>ქუჩის განათების ლედ სანათი  სიმძ (1*200) ვტ 220</t>
  </si>
  <si>
    <t>გაბათების ბოძი</t>
  </si>
  <si>
    <t>კონდენციონერის გარე აგრეგატი მინი VRF-40კვტ (დამკვეთთან შეთანხმებით)</t>
  </si>
  <si>
    <t>გარე ბლოკის მაკომპაქტირებელი ნაწილები</t>
  </si>
  <si>
    <t>კასეტური კონდინციონერი - 2.8 კვტ (დამკვეთთან შეთანხმებით)</t>
  </si>
  <si>
    <t>კასეტური კონდინციონერი - 5.6 კვტ (დამკვეთთან შეთანხმებით)</t>
  </si>
  <si>
    <t>კასეტური კონდინციონერი - 8 კვტ (დამკვეთთან შეთანხმებით)</t>
  </si>
  <si>
    <t>შიდა ბლოკის მაკომპაქტირებელი ნაწილები</t>
  </si>
  <si>
    <t>სპილენძის მილი დ-28.6 იზოლაციით ( ფასონური ნაწილებით )</t>
  </si>
  <si>
    <t>სპილენძის მილი დ-22.2 იზოლაციით ( ფასონური ნაწილებით )</t>
  </si>
  <si>
    <t>სპილენძის მილი დ-15.9 იზოლაციით</t>
  </si>
  <si>
    <t>სპილენძის მილი დ-12.7 იზოლაციით</t>
  </si>
  <si>
    <t>სპილენძის მილი დ-19.1 იზოლაციით</t>
  </si>
  <si>
    <t>სპილენძის მილი დ-9.53 იზოლაციით</t>
  </si>
  <si>
    <t>სპილენძის მილი დ-6.35 იზოლაციით</t>
  </si>
  <si>
    <t>მილის სამაგრი სხვადასხვა დიამეტრის</t>
  </si>
  <si>
    <t>გადამყვანი ( რეფნეტი სპილენძის  ) FQZHN-03D</t>
  </si>
  <si>
    <t>გადამყვანი ( რეფნეტი სპილენძის  ) FQZHN-02D</t>
  </si>
  <si>
    <t>გადამყვანი ( რეფნეტი სპილენძის  ) FQZHN-01D</t>
  </si>
  <si>
    <t>ფრეონი</t>
  </si>
  <si>
    <t>საკომუნიკაციო სადენი</t>
  </si>
  <si>
    <t>სპილენძის ელ.კაბელი 3*2.5მმ ( მონტაჟით )</t>
  </si>
  <si>
    <t>კანალიზაციის მილი დ-32 მმ ( ფასონური ნაწილებით )</t>
  </si>
  <si>
    <t>კანალიზაციის მილი დ-50 მმ ( ფასონური ნაწილებით )</t>
  </si>
  <si>
    <t>კანალიზაციის მილების სამაგრი ელემენტები</t>
  </si>
  <si>
    <t xml:space="preserve">მიეერთება სანიაღვრე ქსელზე </t>
  </si>
  <si>
    <t>მიერთება</t>
  </si>
  <si>
    <t xml:space="preserve">                                VRF - სისტემა</t>
  </si>
  <si>
    <t xml:space="preserve">                          ვენტილაცია</t>
  </si>
  <si>
    <t>ღერძული გამწოვი ვენტილატორი უკუსარქველით ჰაერის ხარჯი 70 მ3/ს ( დამკვეთთან შეთანხმებით )</t>
  </si>
  <si>
    <t>შრომის ხარჯი ( გამწოვი ვენტილატორის მონტაჟი )</t>
  </si>
  <si>
    <t>ვენტილატორის სამონტაჟო კომპლექტი</t>
  </si>
  <si>
    <t>გარე ცხაურა დ-150 მმ</t>
  </si>
  <si>
    <t>ჰაერსატარი დ-150 მმ ( ფასონური ნაწილებით )</t>
  </si>
  <si>
    <t>ჰაერსატარი დ-100 მმ ( ფასონური ნაწილებით )</t>
  </si>
  <si>
    <t>ჰაერსატარის სამაგრი ელემენტები</t>
  </si>
  <si>
    <t>სამზარეულოს გამწოვი ვენტილატორი ჰაერის ხარჯი 900 მ3.ს 300 პა ( დამკვეთთან შეთანხმებით )</t>
  </si>
  <si>
    <t>ხმის მაყუჩი დ-200 მმ</t>
  </si>
  <si>
    <t>უჟანგავი ფოლადის გამწოვი ქოლგა ცხიმდამერით , გარედან შეფუთული შავი ფერის ფოლადის ფურცლით ( ზომით 1200 * 900 მმ ) ( დამკვეთთან შეთანხმებით )</t>
  </si>
  <si>
    <t>ქოლგის სამაგრი ელემენტები</t>
  </si>
  <si>
    <t>ჰაერსატარი დ-200 მმ ( ფასონური ნაწილებით )</t>
  </si>
  <si>
    <t>ხარჯთაღრიცხვა #4</t>
  </si>
  <si>
    <t>ხარჯთაღრიცხვა #5</t>
  </si>
  <si>
    <t>გათბობა-გაგრილება-ვენტილაცია</t>
  </si>
  <si>
    <t>ნესტგამძლე თაბაშირ მუყაოს ფილა  KNAUF (დამკვეთთან შეთანხმებით)</t>
  </si>
  <si>
    <t>სამონტაჟო მასალები ( კომპლექტში ) KNAUF (დამკვეთთან შეთანხმებით)</t>
  </si>
  <si>
    <t>გრუნტი GENC (დამკვეთთან შეთანხმებით)</t>
  </si>
  <si>
    <t>ფითხი KNAUF (დამკვეთთან შეთანხმებით)</t>
  </si>
  <si>
    <t>ფლიზელინის წებო : PUFAS  300 გრ (დამკვეთთან შეთანხმებით)</t>
  </si>
  <si>
    <t>კუთხოვანა KNAUF (დამკვეთთან შეთანხმებით)</t>
  </si>
  <si>
    <t>წებო-ცემენტი ( CERESIT CM 9 ) (დამკვეთთან შეთანხმებით)</t>
  </si>
  <si>
    <t>წებო-ცემენტი ( CERESIT CM 11 ) (დამკვეთთან შეთანხმებით)</t>
  </si>
  <si>
    <t>არმატურა (დ-16მმ) (უკრაინა)</t>
  </si>
  <si>
    <t>წებო-ცემენტი ( CERESIT CM 11 )  (დამკვეთთან შეთანხმებით)</t>
  </si>
  <si>
    <t>გრუნტი GENC  (დამკვეთთან შეთანხმებით)</t>
  </si>
  <si>
    <t>ფითხი KNAUF  (დამკვეთთან შეთანხმებით)</t>
  </si>
  <si>
    <t>ცემენტი ( ჰაიდელბერგი 400  მარკიანი )  (დამკვეთთან შეთანხმებით)</t>
  </si>
  <si>
    <t>კუთხოვანა  KNAUF   (დამკვეთთან შეთანხმებით)</t>
  </si>
  <si>
    <t>შრომის ხარჯი ( სამზარეულოს გამწოვი ვენტილატორის მონტაჟი )</t>
  </si>
  <si>
    <t>ქ.თბილისში , დავით აღმაშენებლის ხეივანი #172-ში მდებარე  , შ.პ.ს "სან პეტროლიუმ ჯორჯიას" იჯარით აღებულ მიწის ნაკვეთზე არსებული ავტოგასამართ სადგურის რეკონსტრუქციის პროექტი</t>
  </si>
  <si>
    <t>ანტიკოროზიული საღებავი ( დამკვეთთან შეთანხმებით)</t>
  </si>
  <si>
    <t>ლითონის ფურცელი 5 მმ</t>
  </si>
  <si>
    <t>პენოპლასტი 3 სმ</t>
  </si>
  <si>
    <t xml:space="preserve">ბლოკით მოწყობილი კედლების   ლესვა ქვიშა ცემენტის ხსნარით  </t>
  </si>
  <si>
    <t>სამღებრო ბადე KNAUF (დამკვეთთან შეთანხმებით)</t>
  </si>
  <si>
    <t>თუნუქის წყალშემკრები და წყალგამტარი ღარებისა და მილების მონტაჟი ( არსებულ შენობაზე )</t>
  </si>
  <si>
    <t>თუნუქის წყალშემკრები და წყალგამტარი ღარებისა და მილების მონტაჟი ( დისპენსერის ფარდული )</t>
  </si>
  <si>
    <t>პროფნასტილი 0,5 ( დამკვეთთან შეთანხმებით )</t>
  </si>
  <si>
    <t>ღობის მოწყობა პროფნასტილით</t>
  </si>
  <si>
    <t xml:space="preserve">სარეზერვუარო პარკის ბეტონის ცოკოლზე ნალესის მოხსნა </t>
  </si>
  <si>
    <t>ბადე "რაბიცა" (დამკვეთთან შეთანხმებით)</t>
  </si>
  <si>
    <t>არსებული ნალესის და ფითხის მოხსნა შენობის კედლებიდან</t>
  </si>
  <si>
    <t>მასალა და მონტაჟი ალუკაბონდი ( კომპლექტში KP სისტემა )(ალუმინის კრონშტეინებით , )</t>
  </si>
  <si>
    <t>ქვაბამბა 50მმ KNAUF (დამკვეთთან შეთანხმებით)</t>
  </si>
  <si>
    <t>ნესტგამძლე თაბაშირ მუყაოს ფილა KNAUF (კომპლექტში სამონტაჟო ფურნიტურით  KNAUF ) (დამკვეთთან შეთანხმებით)</t>
  </si>
  <si>
    <t xml:space="preserve">არსებული იატაკის მოჭიმვის  დემონტაჟი შენობის იატაკებიდან </t>
  </si>
  <si>
    <t xml:space="preserve">ფენილის მოწყობა ვულკანური წიდით (პემზა) 50მმ  ( მთლიან შენობაში ) </t>
  </si>
  <si>
    <t xml:space="preserve">იატაკის მოჭიმვა ქვიშა ცემენტის ხსნარით 40მმ ( მთლიან შენობაში ) </t>
  </si>
  <si>
    <t>შენადუღი ბადე	5*5მმ</t>
  </si>
  <si>
    <t>მარმარილოს ნაფხვენი ( დამკვეთთან შეთანხმებით )</t>
  </si>
  <si>
    <t>მოზაიკის საფარის მოწყობა მოხვეწით ( დისპენსერის პლადფორმა )</t>
  </si>
  <si>
    <t>დეკორატიული ხსნარი ( ტერაცო ) 1 : 2 ( დამკვეთთან შეთანხმებით )</t>
  </si>
  <si>
    <t>დეკორატიული კროშკა ( დამკვეთთან შეთანხმებით )</t>
  </si>
  <si>
    <t>ფასმაჩვენებელი კუნძულის  მოხრეშვა  100მმ ( ბალახის საწინააღმდეგო ცელოფნის დაგებით  )</t>
  </si>
  <si>
    <t xml:space="preserve">არსებული მოზაიკის საფარის დემონტაჟი ავტოსამრეცხაოდან </t>
  </si>
  <si>
    <t>ბალახის საწინააღმდეგო ცელოფანი ( დამკვეთთან შეთანხმებით )</t>
  </si>
  <si>
    <t>კარ ფანჯრების იზოლაცია  ( პრაიმერით დამუშავვება პერიმეეტრზე )</t>
  </si>
  <si>
    <t>კუთხოვანა  80*80*8</t>
  </si>
  <si>
    <t>ზოლოვანა 50*5</t>
  </si>
  <si>
    <t>არმატურა ა-3 (დ-12მმ) ( უკრაინა )</t>
  </si>
  <si>
    <t>ლითონის ჩარჩოების მოწყობა   ( მთლიანი შენობაში )</t>
  </si>
  <si>
    <t>ლითონის კონსტუქციების ( ლითონის ჩარჩოები ) ღებვა ანტიკოროზიული საღებავით</t>
  </si>
  <si>
    <t>რკ.ბეტონის სარტყელების  მოწყობა 250X200  ( მთლიანი შენობაში )</t>
  </si>
  <si>
    <t>არმატურა ა-3 (დ-18მმ) (უკრაინა)</t>
  </si>
  <si>
    <t>რკ.ბეტონის სარტყელების და გულარების  მოწყობა 200X200  ( შენობის გვერდებზე და წინა მხარეს  )</t>
  </si>
  <si>
    <t>არმატურა ა-3 (დ-12მმ) (უკრაინა)</t>
  </si>
  <si>
    <t>ღორღის საფუძვლის მოწყობა 20სმ რკ/ბეტ. ფილის მოსაწყობად  ( მაცივრის ნიშა )</t>
  </si>
  <si>
    <t>ბეტონის მომზადება  10სმ რკ/ბეტ. ფილის მოსაწყობად  ( მაცივრის ნიშა )</t>
  </si>
  <si>
    <t>მონ.რკ ბეტონის  ფილის მოწყობა  ( 20 სმ ) მაცივრის ნიშაში ( დეფორმაციული ნაკერი შეივსოს xps 50 მმ )</t>
  </si>
  <si>
    <t>რკ.ბეტონის სვეტების  მოწყობა 200X200  ( მაცივრის ნიშაში  )</t>
  </si>
  <si>
    <t>რკ.ბეტონის რიგელების  მოწყობა 200X200  ( მაცივრის ნიშაში  )</t>
  </si>
  <si>
    <t xml:space="preserve">რეზერვუარი  15 ტონიანი </t>
  </si>
  <si>
    <t>რეზერვუარი  15 ტონიანი ( დამვეთის მიწოდებით )</t>
  </si>
  <si>
    <t>ბეტონის მომზადება  10სმ რკ/ბეტ. ფილის მოსაწყობად  ( რეზერვუარი )</t>
  </si>
  <si>
    <t>მონ.რკ ბეტონის  ფილის მოწყობა  ( 30 სმ ) ( რეზერვუარი )</t>
  </si>
  <si>
    <t>გრუნტის ამოღება ხელით დისპენსერის ჭის მოსაწყობად  2100*500*600მმ  ( 4 ცალი )</t>
  </si>
  <si>
    <t>ჰერმეტული მასტიკა izofast hermabutyl  ( დამკვეთთან შეთანხმებით )</t>
  </si>
  <si>
    <t>მონ.რკ ბეტონის  ფილის მოწყობა  ( 15 სმ )  ( პლადფორმა  , შენობის უკანა ნაწილი , სარეზერვუარო პარკის წინა ნაწილი  ) მოპრიალებით და დახერხვით</t>
  </si>
  <si>
    <t>ბაზალტის ფილა 30*2 (დამკვეთთან შეთანხმებით)</t>
  </si>
  <si>
    <t>წებო პვა</t>
  </si>
  <si>
    <t xml:space="preserve">რკ.ბეტონის პანდუსის გვერდების მოწყობა ბაზალტის ფილებით </t>
  </si>
  <si>
    <t>რკ.ბეტონის პანდუსის ზედაპირის მოპირკეთება ბაზალტის ფილებით   ( ალუმინის დაცურების საწინააღმდეგო ლენტების დაყოლებით )</t>
  </si>
  <si>
    <t xml:space="preserve">შენობის წინ ტროტუარის ზედაპირის მოპირკეთება ბაზალტის ფილებით </t>
  </si>
  <si>
    <t>პრაიმერი   ულტრა გამჭვირვალე  (დამკვეთთან შეთანხმებით)</t>
  </si>
  <si>
    <t>ბიტუმის პრაიმერი ICOPAL ( 2 ფენა ) (დამკვეთთან შეთანხმებით )</t>
  </si>
  <si>
    <t>თუნუქის წყალგამტარი მილი 150მმ  ( მასალის ღირებულება  და დამზადება )</t>
  </si>
  <si>
    <t>კუთხოვანა 50*5</t>
  </si>
  <si>
    <t>მილკვადარატი 120*60*5</t>
  </si>
  <si>
    <t>შენობის  სახურავის მოწყობა სენდვიჩპანელით ( მთლიანი შენობა )</t>
  </si>
  <si>
    <t>შენობის  სახურავის მოწყობა მილკვადრატებით (სენდვიჩპანელის მოსაწყობად ) ,  და დამუშავება ანტიკოროზიული საღებავით (( მთლიანი შენობა )</t>
  </si>
  <si>
    <t>პოლიურეთანის სენდვიჩ პანელი 80მმ</t>
  </si>
  <si>
    <t>მონ.რკ ბეტონის  ფილის მოწყობა  ( 10 სმ )  ( დისპენსერის ჭის ძირი )</t>
  </si>
  <si>
    <t>კუთხოვანა 50 * 5</t>
  </si>
  <si>
    <t>ღორღის საფუძვლის მოწყობა   ( დისპენსერის ჭის მოსაწყობად ) 10 სმ</t>
  </si>
  <si>
    <t xml:space="preserve">ღორღის საფუძვლის მოწყობა 10სმ რკ/ბეტ. წერტილოვანი საძირკვლის მოსაწყობად ღობისთვის </t>
  </si>
  <si>
    <t xml:space="preserve">რკ.ბეტონის წერტილოვანი საძირკვლის და კოჭის  მოწყობა  ღობისთვის </t>
  </si>
  <si>
    <t>არმატურა (დ-12მმ) (უკრაინა)</t>
  </si>
  <si>
    <t>ლითონის მილკვადრატი 70*70*4</t>
  </si>
  <si>
    <t>ლითონის მილკვადრატი 50*50*3</t>
  </si>
  <si>
    <t>გრუნტის დამუშავება ხელით სანიაღვრე არხის მოსაწყობად</t>
  </si>
  <si>
    <t>შრომითი ხარჯი</t>
  </si>
  <si>
    <t>ღორღის საფუძვლის მოწყობა 10 სმ</t>
  </si>
  <si>
    <t>უწვადი გოფრირებული მილი COURBI 20მმ (დამკვეთთან შეთანხმებით)</t>
  </si>
  <si>
    <t>ბეტონი ბ-7.5 ( ჰაიდელბერგი )</t>
  </si>
  <si>
    <t>არსებული თაბაშირ-მუყაოს ჭერი დემონტაჟი</t>
  </si>
  <si>
    <t>დისპენსერის კუნძულზე არსებული მოზაიკის ფილის დემონტაჟი</t>
  </si>
  <si>
    <t>სარევიზიო სარკმელი ( დამკვეთთან შეთანხმებით )</t>
  </si>
  <si>
    <t>საწვავმიმღები კარადა ( 120 * 40 * 40 ) ( თუნუქის )</t>
  </si>
  <si>
    <t>საწვავმიმღები კარადა ( 120 * 40 * 40 ) ( დამკვეთთან შეთანხმებით )</t>
  </si>
  <si>
    <t xml:space="preserve">მოაკომპელეტქირებელი ნაწილები </t>
  </si>
  <si>
    <t>სამეთვალყურეო ჭის სახურავის მონტაჟი ( თუჯის სახურავი )</t>
  </si>
  <si>
    <t>ლიუკი თუჯის standartpark 35454-4 c250 ( დამკვეთთან შეთანხმებით)</t>
  </si>
  <si>
    <t>მაკომპელქტირებელი მასალები</t>
  </si>
  <si>
    <t>თუნუქის წყალშემკრები მილი 100მმ   ( მასალის ღირებულება  და დამზადება )</t>
  </si>
  <si>
    <t>ბენზინიანი წყლის გამყვანი მილი დ-150</t>
  </si>
  <si>
    <t>მილი დ-150</t>
  </si>
  <si>
    <t>სანიაღვრე მილი დ-200მმ ( გოფრირებული )</t>
  </si>
  <si>
    <t xml:space="preserve">სანიაღვრე მილი დ-200მმ ( გოფრირებული ) დაერთება  სანიაღვრე სისტემაზე  </t>
  </si>
  <si>
    <t>პლასმასის მილი დ-150მმ  ( გოფრირებული )</t>
  </si>
  <si>
    <t>პლასმასის მილი დ-150მმ ( გოფრირებული ) დაერთება ქალაქის სანიაღვრე სისტემაზე  ( ზუსტი სიგრძე დაზუსტდეს ადგილზე )</t>
  </si>
  <si>
    <t>ავტოამრეცხაოს წინ და ავტოსამრეცხაოში სანიაღვრის შევსება მიწით ( ზუსტი რაოდენობა დაზუსტდეს ადგილზე )</t>
  </si>
  <si>
    <t>ავტოსამრეცხაოს და მაღაზიის სახურავის დემონტაჟი ( სრულად ) ( თუნუქი და ღრუტანიანი ფილები )</t>
  </si>
  <si>
    <t xml:space="preserve">სარეზერვუარო პარკიდან  არსებული ხრეშოვანი ნარევის მოხსნა   </t>
  </si>
  <si>
    <t>გრუნტის დამუშავება ხელით  სამეთვალყურეო ჭის მოსაწყობად</t>
  </si>
  <si>
    <t>ჭის სახურავი ბეტონის ( 1500 * 1500 )</t>
  </si>
  <si>
    <t xml:space="preserve">სამეთვალყურეო ჭის კედლების  გარედან   იზოლაციის მოწყობა    </t>
  </si>
  <si>
    <t>მონ.რკ ბეტონის  სამეთვალყურეო ჭის ძირის და კედლების მოწყობა  1500*1500*1000მმ  ( 20 სმ )</t>
  </si>
  <si>
    <t>ღორღის საფუძვლის მოწყობა 20 სმ</t>
  </si>
  <si>
    <t xml:space="preserve">                                                  სამეთვალყურეო ჭის მოწყობა ( ტვირთმედეგობით 50 ტ. )</t>
  </si>
  <si>
    <t>შრომის ხარჯი ( ჯი სი ბი  )</t>
  </si>
  <si>
    <t>ლითონის კუთხოვანა 50*50*4</t>
  </si>
  <si>
    <t>ლითონის ხუფი  3*1060*1060</t>
  </si>
  <si>
    <t xml:space="preserve">მონ.რკ ბეტონის  დისპენსერის ჭის მოწყობა  2100*500*600მმ  ( 10 სმ ) </t>
  </si>
  <si>
    <t>დისპენსერის და პლადფორმის გარშემო 50მმ სიგანის შველერის ჩადება ნავთობდამჭერისთვის და ღებვა  შავი ანტიკოროზიული საღებავით ( ორ პირში )</t>
  </si>
  <si>
    <t>დისპენსერის კუნძულის შუბლების  ღებვა ანტიკორზიული საღებავით  ( ორ პირში )</t>
  </si>
  <si>
    <t>დისპენსერის ჭის ზედაპირზე კუთხოვანების მონტაჟი  2100*500 და დამუშავება ანტიკოროზიული საღებავით ( ორ პირში )</t>
  </si>
  <si>
    <t>ბლოკი 20*20*40 ( ბედეგი ) (დამკვეთთან შეთანხმებით)</t>
  </si>
  <si>
    <t xml:space="preserve"> ბლოკი 10*20*40 ( ბედეგი ) (დამკვეთთან შეთანხმებით)</t>
  </si>
  <si>
    <t>მილკვადარატი 50*50*3</t>
  </si>
  <si>
    <t xml:space="preserve">დისპენსერის ფარდულის  სახურავის დემონტაჟი ( მხოლოდ თუნუქი ) </t>
  </si>
  <si>
    <t>პროფილირებული თუნუქი 0.7მმ ნოვა ( დამკვეთთან შეთანხმებით )</t>
  </si>
  <si>
    <t>სილიკონი SISTA (დამკვეთთან შეთანხმებით)</t>
  </si>
  <si>
    <t>გადახურვის მოწყობა მხოლოდ პროფილირებული თუნუქის  ( დისპენსერის ფარდული )</t>
  </si>
  <si>
    <t>კედლების წყობა 20 იანი  ბლოკით    ( მთლიანი შენობაში ერთმაგი ) ( პარაპეტის ჩათვლით )</t>
  </si>
  <si>
    <t>ბლოკით მოწყობილი კედლების  გარედან   ლესვა ქვიშა ცემენტის ხსნარით   ( პარაპეტის ჩათვლით )</t>
  </si>
  <si>
    <t>ბლოკით მოწყობილი კედლების  გარედან   იზოლაციის მოწყობა    ( შენობის უკანა ნაწილი ) ( h=1.5 )</t>
  </si>
  <si>
    <t>ცემენტი ( ჰაიდელბერგი 400  მარკიანი )</t>
  </si>
  <si>
    <t>ბლოკით მოწყობილი კედლებზე ნაშხეფის მოწყობა  და ღებვა სილიკონიანი საღებავით  ( პარაპეტის ბლოკი მხოლოდ გვერდები და მაცივრის ნიშის კედლები )</t>
  </si>
  <si>
    <t>ბალახის საწინააღმდეგო ხსნარი ( ურაგან ფორტე  ) ( დამკვეთთან შეთანხმებით )</t>
  </si>
  <si>
    <t>მაცივრის ნიშის ადგილას არსებული გრუნტის დემონტაჟი , რკ.ბეტონის ფილის მოსაწყობად</t>
  </si>
  <si>
    <t>ბეტონტუმბოს მომსახურება</t>
  </si>
  <si>
    <t>მოვერტალიოტება და დახერხვა ( დახერხვა ყოველ 5 მეტრში 20მმ და შეივსოს დახერხვის ადგილები   ჰერმეტული მასტიკით )</t>
  </si>
  <si>
    <t>ღორღის საფუძვლის მოწყობა 20სმ , რკ/ბეტ. ფილის მოსაწყობად  ( პლადფორმა  , შენობის უკანა ნაწილი , სარეზერვუარო პარკის წინა ნაწილი  )</t>
  </si>
  <si>
    <t>ბეტონის მომზადება  10სმ , რკ/ბეტ. ფილის მოსაწყობად    ( პლადფორმა  , შენობის უკანა ნაწილი , სარეზერვუარო პარკის წინა ნაწილი  )</t>
  </si>
  <si>
    <t>ღორღის საფუძვლის მოწყობა 20სმ , რკ/ბეტ. ფილის მოსაწყობად  ( შენობის უკანა ნაწილი  )</t>
  </si>
  <si>
    <t>ბეტონის მომზადება  10სმ , რკ/ბეტ. ფილის მოსაწყობად     ( შენობის უკანა ნაწილი  )</t>
  </si>
  <si>
    <t>მონ.რკ ბეტონის  ფილის მოწყობა  ( 10 სმ )   ( შენობის უკანა ნაწილი  )</t>
  </si>
  <si>
    <t>არხის სარევიზიო წერტილის მოწყობა ( შენობის უკანა ნაწილში )</t>
  </si>
  <si>
    <t>ღორღის საფუძვლის მოწყობა 20სმ , რკ/ბეტ. ფილის მოსაწყობად  ( რეზერვუარი )</t>
  </si>
  <si>
    <t>გრუნტის დამუშავება  რეზერვუარის ფილის მოსაწყობად    ( რეზერვუარი )</t>
  </si>
  <si>
    <t>რეზერვუარის თავის მოწყობა 0.3მმ და 0.5მმ ლით ფურცლით და ღებვა ანტიკოროზიული საღებავით ორივე მხრიდან (გრუნტის მოხსნა 100x100x100სმ)</t>
  </si>
  <si>
    <t>არმატურა ა-3 (დ-18მმ) ( უკრაინა )</t>
  </si>
  <si>
    <t>ბეტონი ბ-12.5 ( ჰაიდელბერგი )</t>
  </si>
  <si>
    <t>ლითონის სალტე C235</t>
  </si>
  <si>
    <t>საყელური M18</t>
  </si>
  <si>
    <t>ქანჩი M18</t>
  </si>
  <si>
    <t>არსებულ სანიაღვრე არხზე ლითონის ცხაურების მოწყობა</t>
  </si>
  <si>
    <t xml:space="preserve">არსებულ ლითონის მოაჯირზე მოწყობა პროფნასტილის </t>
  </si>
  <si>
    <t>შრომის ხარჯი ( ჯი სი ბი )</t>
  </si>
  <si>
    <t>ზედმეტი გრუნტის  დატვირთვა და ტრანსპორტირება ნაგავსაყრელზე</t>
  </si>
  <si>
    <t>პენოპლასტი 50 მმ</t>
  </si>
  <si>
    <t xml:space="preserve">არსებული ლითონის მილების შეფუთვა თაბაშირ მუყაოს ფილით ( მილების ზუსტი დიამეტრი დაზუსტდეს ადგილზე ) </t>
  </si>
  <si>
    <t>სალესი ბადე knauf ( დამკვეთთან შეთანხმებით )</t>
  </si>
  <si>
    <t>შრომის ხარჯი ( გრუნტის დამუშავების შემდგომ დატვირთოს იგივე ექსკავატორმა  )</t>
  </si>
  <si>
    <t>მდინარის ლამი</t>
  </si>
  <si>
    <t>რეზერვუარის მოწყობის შემდგმომ მდინარის ლამით შევსება   ( რეზერვუარი )</t>
  </si>
  <si>
    <t>არსებულ სანიაღვრე არხზე ლითონის ცხაურის დემონტაჟი</t>
  </si>
  <si>
    <t>სანიაღვრე არხის მოწყობა ( ძირი და კედლები სისქით 10 სმ )</t>
  </si>
  <si>
    <t>თაბაშირ მუყაოთი მოწყობილი  ჭერების დამუშავება და ღებვა წყალემულსია საღებავით ( სან.კვანძი და მაცივრის ნიშა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</si>
</sst>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" fontId="5" fillId="0" borderId="0" xfId="0" applyNumberFormat="1" applyFont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top" wrapText="1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10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2" fontId="0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1">
    <cellStyle name="Normal" xfId="0" builtinId="0"/>
    <cellStyle name="Normal 17 3" xfId="4" xr:uid="{00000000-0005-0000-0000-000001000000}"/>
    <cellStyle name="Normal 29 3" xfId="9" xr:uid="{00000000-0005-0000-0000-000002000000}"/>
    <cellStyle name="Normal 53" xfId="8" xr:uid="{00000000-0005-0000-0000-000003000000}"/>
    <cellStyle name="Normal_1 axali Fasebi" xfId="10" xr:uid="{68E0230E-E1F8-42AE-A826-19AF82645F84}"/>
    <cellStyle name="Normal_el.momaragebabenzo" xfId="6" xr:uid="{00000000-0005-0000-0000-000005000000}"/>
    <cellStyle name="Normal_saobieqto" xfId="1" xr:uid="{00000000-0005-0000-0000-000006000000}"/>
    <cellStyle name="Normal_sida kanalizaciadigomi" xfId="2" xr:uid="{00000000-0005-0000-0000-000007000000}"/>
    <cellStyle name="Normal_sida wyalsadeni 3" xfId="3" xr:uid="{00000000-0005-0000-0000-000008000000}"/>
    <cellStyle name="Normal_sida wyalsadeni_xarGaRricxva  remonti maisuraZis q.transp. sammarTvelos" xfId="5" xr:uid="{00000000-0005-0000-0000-000009000000}"/>
    <cellStyle name="Style 1" xfId="7" xr:uid="{00000000-0005-0000-0000-00000A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294</xdr:row>
      <xdr:rowOff>0</xdr:rowOff>
    </xdr:from>
    <xdr:to>
      <xdr:col>1</xdr:col>
      <xdr:colOff>790575</xdr:colOff>
      <xdr:row>294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294</xdr:row>
      <xdr:rowOff>0</xdr:rowOff>
    </xdr:from>
    <xdr:to>
      <xdr:col>20</xdr:col>
      <xdr:colOff>133350</xdr:colOff>
      <xdr:row>294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294</xdr:row>
      <xdr:rowOff>0</xdr:rowOff>
    </xdr:from>
    <xdr:to>
      <xdr:col>23</xdr:col>
      <xdr:colOff>28575</xdr:colOff>
      <xdr:row>294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76200</xdr:colOff>
      <xdr:row>294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76200</xdr:colOff>
      <xdr:row>294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294</xdr:row>
      <xdr:rowOff>0</xdr:rowOff>
    </xdr:from>
    <xdr:to>
      <xdr:col>39</xdr:col>
      <xdr:colOff>161925</xdr:colOff>
      <xdr:row>297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294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294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294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161925</xdr:colOff>
      <xdr:row>233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294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294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294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230</xdr:row>
      <xdr:rowOff>0</xdr:rowOff>
    </xdr:from>
    <xdr:to>
      <xdr:col>1</xdr:col>
      <xdr:colOff>790575</xdr:colOff>
      <xdr:row>230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76200</xdr:colOff>
      <xdr:row>230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76200</xdr:colOff>
      <xdr:row>230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342900</xdr:colOff>
      <xdr:row>230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6135350" y="28946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209550</xdr:colOff>
      <xdr:row>224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230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230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66675</xdr:colOff>
      <xdr:row>230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6468725" y="28127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231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233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230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1D5A52BD-0878-4C99-8777-A75B467C3708}"/>
            </a:ext>
          </a:extLst>
        </xdr:cNvPr>
        <xdr:cNvSpPr txBox="1">
          <a:spLocks noChangeArrowheads="1"/>
        </xdr:cNvSpPr>
      </xdr:nvSpPr>
      <xdr:spPr bwMode="auto">
        <a:xfrm>
          <a:off x="3829050" y="24403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BA220C4D-9EA5-4ABF-A58F-EB4E51E998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F8B5EEB0-85F7-49A7-9E14-CA287E7DA0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2004A6F6-5144-4AB8-A6E4-167E96DAD24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186D6636-DDC8-47DA-A579-74C1F0245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32511224-8194-4DDF-A4C7-5A606683850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AEEDA88-AA49-439F-BC8F-6C3D8017287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CB73876A-3690-4FFC-B87D-EFEB85A606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BBA66FA8-8064-4939-8223-EC48B78760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47B4EEA3-D212-48B2-A82C-8B37C082D6A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1E557192-4F9A-4703-B073-2304CAAC3A6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D8ECD38-7C01-423F-96E1-4E1BC0AB19A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2A8A5054-E8F4-49F4-881D-2A2F9082BFC9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666F4468-5291-4F1A-98D9-26FBE2A332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0EBAB493-9C40-49DA-9220-9D87834B9E9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78" name="Text Box 65">
          <a:extLst>
            <a:ext uri="{FF2B5EF4-FFF2-40B4-BE49-F238E27FC236}">
              <a16:creationId xmlns:a16="http://schemas.microsoft.com/office/drawing/2014/main" id="{44DBA4AF-8189-4BE3-AF62-98E1F2C43BC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379" name="Text Box 91">
          <a:extLst>
            <a:ext uri="{FF2B5EF4-FFF2-40B4-BE49-F238E27FC236}">
              <a16:creationId xmlns:a16="http://schemas.microsoft.com/office/drawing/2014/main" id="{F16BF533-0992-4D7F-B0B5-7A515ECADC8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70176D8C-C0E9-4DFA-9083-DBC9B48D2C6B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381" name="Text Box 43">
          <a:extLst>
            <a:ext uri="{FF2B5EF4-FFF2-40B4-BE49-F238E27FC236}">
              <a16:creationId xmlns:a16="http://schemas.microsoft.com/office/drawing/2014/main" id="{7CF57D5B-3EDC-41EA-81A7-6B91AA62472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2" name="Text Box 68">
          <a:extLst>
            <a:ext uri="{FF2B5EF4-FFF2-40B4-BE49-F238E27FC236}">
              <a16:creationId xmlns:a16="http://schemas.microsoft.com/office/drawing/2014/main" id="{AE19A24A-4364-478E-A85C-6519217B15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3" name="Text Box 69">
          <a:extLst>
            <a:ext uri="{FF2B5EF4-FFF2-40B4-BE49-F238E27FC236}">
              <a16:creationId xmlns:a16="http://schemas.microsoft.com/office/drawing/2014/main" id="{A6A461B0-434B-434A-8EFB-3C3C65B34A5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4" name="Text Box 70">
          <a:extLst>
            <a:ext uri="{FF2B5EF4-FFF2-40B4-BE49-F238E27FC236}">
              <a16:creationId xmlns:a16="http://schemas.microsoft.com/office/drawing/2014/main" id="{4CAF41FB-5A18-4AEC-952A-79814CCA4C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5" name="Text Box 71">
          <a:extLst>
            <a:ext uri="{FF2B5EF4-FFF2-40B4-BE49-F238E27FC236}">
              <a16:creationId xmlns:a16="http://schemas.microsoft.com/office/drawing/2014/main" id="{913E34C7-FE1C-4CDD-B02F-8BD9BB2C0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6" name="Text Box 72">
          <a:extLst>
            <a:ext uri="{FF2B5EF4-FFF2-40B4-BE49-F238E27FC236}">
              <a16:creationId xmlns:a16="http://schemas.microsoft.com/office/drawing/2014/main" id="{18190E47-8DEF-4B69-8DF7-750E0CAEEC6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87" name="Text Box 73">
          <a:extLst>
            <a:ext uri="{FF2B5EF4-FFF2-40B4-BE49-F238E27FC236}">
              <a16:creationId xmlns:a16="http://schemas.microsoft.com/office/drawing/2014/main" id="{1B3D9371-6829-43AA-B212-F7CA9F5A36F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652E8093-9650-4F45-92DD-C31C67D41D2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98BEC9E8-D40D-4F4E-8DCC-97B130DA46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90" name="Text Box 46">
          <a:extLst>
            <a:ext uri="{FF2B5EF4-FFF2-40B4-BE49-F238E27FC236}">
              <a16:creationId xmlns:a16="http://schemas.microsoft.com/office/drawing/2014/main" id="{67A34A8D-97A1-4E6B-9E66-CFBCBB42DEF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91" name="Text Box 43">
          <a:extLst>
            <a:ext uri="{FF2B5EF4-FFF2-40B4-BE49-F238E27FC236}">
              <a16:creationId xmlns:a16="http://schemas.microsoft.com/office/drawing/2014/main" id="{6F4968AC-7F0D-4286-9A11-9C17BECA4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2" name="Text Box 68">
          <a:extLst>
            <a:ext uri="{FF2B5EF4-FFF2-40B4-BE49-F238E27FC236}">
              <a16:creationId xmlns:a16="http://schemas.microsoft.com/office/drawing/2014/main" id="{FF75BB8A-4E0E-43F8-8A3E-7634B613B02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3" name="Text Box 69">
          <a:extLst>
            <a:ext uri="{FF2B5EF4-FFF2-40B4-BE49-F238E27FC236}">
              <a16:creationId xmlns:a16="http://schemas.microsoft.com/office/drawing/2014/main" id="{7539D191-81A7-41D5-9D94-8AE413540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4" name="Text Box 70">
          <a:extLst>
            <a:ext uri="{FF2B5EF4-FFF2-40B4-BE49-F238E27FC236}">
              <a16:creationId xmlns:a16="http://schemas.microsoft.com/office/drawing/2014/main" id="{25F5A3ED-66D2-4951-AB67-651DEA9298D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5" name="Text Box 71">
          <a:extLst>
            <a:ext uri="{FF2B5EF4-FFF2-40B4-BE49-F238E27FC236}">
              <a16:creationId xmlns:a16="http://schemas.microsoft.com/office/drawing/2014/main" id="{AD56ABF8-BC97-48FC-886B-F6AB210BBDC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6" name="Text Box 72">
          <a:extLst>
            <a:ext uri="{FF2B5EF4-FFF2-40B4-BE49-F238E27FC236}">
              <a16:creationId xmlns:a16="http://schemas.microsoft.com/office/drawing/2014/main" id="{4F789BA8-F945-4A1A-89A3-F37C7C2C788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397" name="Text Box 73">
          <a:extLst>
            <a:ext uri="{FF2B5EF4-FFF2-40B4-BE49-F238E27FC236}">
              <a16:creationId xmlns:a16="http://schemas.microsoft.com/office/drawing/2014/main" id="{11E6CBCA-70A4-4EE7-880B-7A87F47CA6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98" name="Text Box 46">
          <a:extLst>
            <a:ext uri="{FF2B5EF4-FFF2-40B4-BE49-F238E27FC236}">
              <a16:creationId xmlns:a16="http://schemas.microsoft.com/office/drawing/2014/main" id="{89FAB1EE-D0C5-4CC1-BC0D-06A318BAF7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399" name="Text Box 43">
          <a:extLst>
            <a:ext uri="{FF2B5EF4-FFF2-40B4-BE49-F238E27FC236}">
              <a16:creationId xmlns:a16="http://schemas.microsoft.com/office/drawing/2014/main" id="{AB6947D1-D2B4-487E-B47E-D753F3B6C3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45C25B45-F319-4A8C-B8F7-275973114E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01" name="Text Box 43">
          <a:extLst>
            <a:ext uri="{FF2B5EF4-FFF2-40B4-BE49-F238E27FC236}">
              <a16:creationId xmlns:a16="http://schemas.microsoft.com/office/drawing/2014/main" id="{309A33A6-7DB4-48BC-8259-9783E1EB4DD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2" name="Text Box 68">
          <a:extLst>
            <a:ext uri="{FF2B5EF4-FFF2-40B4-BE49-F238E27FC236}">
              <a16:creationId xmlns:a16="http://schemas.microsoft.com/office/drawing/2014/main" id="{4CCFC75E-1036-4F79-BA99-1ADB652BA74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3" name="Text Box 69">
          <a:extLst>
            <a:ext uri="{FF2B5EF4-FFF2-40B4-BE49-F238E27FC236}">
              <a16:creationId xmlns:a16="http://schemas.microsoft.com/office/drawing/2014/main" id="{7109B8EC-F5A2-4D89-8532-3F201267C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4" name="Text Box 70">
          <a:extLst>
            <a:ext uri="{FF2B5EF4-FFF2-40B4-BE49-F238E27FC236}">
              <a16:creationId xmlns:a16="http://schemas.microsoft.com/office/drawing/2014/main" id="{7E7324FD-4DA4-4288-846D-93D946F2D8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5" name="Text Box 71">
          <a:extLst>
            <a:ext uri="{FF2B5EF4-FFF2-40B4-BE49-F238E27FC236}">
              <a16:creationId xmlns:a16="http://schemas.microsoft.com/office/drawing/2014/main" id="{EA764F6F-85AE-42DC-9070-57BE016AC1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6" name="Text Box 72">
          <a:extLst>
            <a:ext uri="{FF2B5EF4-FFF2-40B4-BE49-F238E27FC236}">
              <a16:creationId xmlns:a16="http://schemas.microsoft.com/office/drawing/2014/main" id="{F4B940B5-8ACA-4BC8-8FD6-05A49B6236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07" name="Text Box 73">
          <a:extLst>
            <a:ext uri="{FF2B5EF4-FFF2-40B4-BE49-F238E27FC236}">
              <a16:creationId xmlns:a16="http://schemas.microsoft.com/office/drawing/2014/main" id="{3B311D6E-A6E9-4DF2-8924-D6E661683A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08" name="Text Box 46">
          <a:extLst>
            <a:ext uri="{FF2B5EF4-FFF2-40B4-BE49-F238E27FC236}">
              <a16:creationId xmlns:a16="http://schemas.microsoft.com/office/drawing/2014/main" id="{AE43F021-3BD0-425E-8836-333F0A3EA0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09" name="Text Box 43">
          <a:extLst>
            <a:ext uri="{FF2B5EF4-FFF2-40B4-BE49-F238E27FC236}">
              <a16:creationId xmlns:a16="http://schemas.microsoft.com/office/drawing/2014/main" id="{D355354B-070E-4B68-9A12-3E2868AF7C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10" name="Text Box 46">
          <a:extLst>
            <a:ext uri="{FF2B5EF4-FFF2-40B4-BE49-F238E27FC236}">
              <a16:creationId xmlns:a16="http://schemas.microsoft.com/office/drawing/2014/main" id="{270AC47C-3B53-4D82-8F27-8C0E1488464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11" name="Text Box 43">
          <a:extLst>
            <a:ext uri="{FF2B5EF4-FFF2-40B4-BE49-F238E27FC236}">
              <a16:creationId xmlns:a16="http://schemas.microsoft.com/office/drawing/2014/main" id="{32E12751-D75F-4DC3-A52A-5282BAAB01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115C32CC-7FD2-470A-B361-9D9F8456E29A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4CE2186B-5795-46FC-9C28-DEA0561EEF3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14" name="Text Box 65">
          <a:extLst>
            <a:ext uri="{FF2B5EF4-FFF2-40B4-BE49-F238E27FC236}">
              <a16:creationId xmlns:a16="http://schemas.microsoft.com/office/drawing/2014/main" id="{1A986BF7-6C53-4169-B4B9-F17D447742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15" name="Text Box 91">
          <a:extLst>
            <a:ext uri="{FF2B5EF4-FFF2-40B4-BE49-F238E27FC236}">
              <a16:creationId xmlns:a16="http://schemas.microsoft.com/office/drawing/2014/main" id="{955ED84C-9BFE-4C05-BBC3-455580C3C9E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16" name="Text Box 65">
          <a:extLst>
            <a:ext uri="{FF2B5EF4-FFF2-40B4-BE49-F238E27FC236}">
              <a16:creationId xmlns:a16="http://schemas.microsoft.com/office/drawing/2014/main" id="{6FACDCDC-588D-4A51-A829-780150A309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17" name="Text Box 91">
          <a:extLst>
            <a:ext uri="{FF2B5EF4-FFF2-40B4-BE49-F238E27FC236}">
              <a16:creationId xmlns:a16="http://schemas.microsoft.com/office/drawing/2014/main" id="{D742E287-4C9F-443A-94C5-33832844D08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5A7192A5-3907-4DCC-BE96-EB4BCE23BAB8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5CFAB364-1D40-4860-978A-C95433E270C1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0" name="Text Box 68">
          <a:extLst>
            <a:ext uri="{FF2B5EF4-FFF2-40B4-BE49-F238E27FC236}">
              <a16:creationId xmlns:a16="http://schemas.microsoft.com/office/drawing/2014/main" id="{B6A37D3A-7D7F-4E14-AB24-B51D6DDC7B5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1" name="Text Box 69">
          <a:extLst>
            <a:ext uri="{FF2B5EF4-FFF2-40B4-BE49-F238E27FC236}">
              <a16:creationId xmlns:a16="http://schemas.microsoft.com/office/drawing/2014/main" id="{52F2A50C-4C2F-49C1-9343-43BC14DA1F4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2" name="Text Box 70">
          <a:extLst>
            <a:ext uri="{FF2B5EF4-FFF2-40B4-BE49-F238E27FC236}">
              <a16:creationId xmlns:a16="http://schemas.microsoft.com/office/drawing/2014/main" id="{51F3C15E-954D-4507-B85E-675327D873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3" name="Text Box 71">
          <a:extLst>
            <a:ext uri="{FF2B5EF4-FFF2-40B4-BE49-F238E27FC236}">
              <a16:creationId xmlns:a16="http://schemas.microsoft.com/office/drawing/2014/main" id="{580CEF28-1DFC-49B6-A8E5-22CDF8DDD7E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4" name="Text Box 72">
          <a:extLst>
            <a:ext uri="{FF2B5EF4-FFF2-40B4-BE49-F238E27FC236}">
              <a16:creationId xmlns:a16="http://schemas.microsoft.com/office/drawing/2014/main" id="{65AADFE3-D4C5-4E75-9560-3EBE745372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25" name="Text Box 73">
          <a:extLst>
            <a:ext uri="{FF2B5EF4-FFF2-40B4-BE49-F238E27FC236}">
              <a16:creationId xmlns:a16="http://schemas.microsoft.com/office/drawing/2014/main" id="{3E71B205-F8C4-4A09-8897-CA69116BE7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7A2EDBE8-395D-4ADC-9519-6C6EB2C04D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27" name="Text Box 43">
          <a:extLst>
            <a:ext uri="{FF2B5EF4-FFF2-40B4-BE49-F238E27FC236}">
              <a16:creationId xmlns:a16="http://schemas.microsoft.com/office/drawing/2014/main" id="{83DF7062-551A-4837-B12D-EF8D4A4DD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FEA76CD9-215B-41A5-B779-EB44946844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9CE2E37E-F596-453F-9612-9BE30F60C7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0" name="Text Box 68">
          <a:extLst>
            <a:ext uri="{FF2B5EF4-FFF2-40B4-BE49-F238E27FC236}">
              <a16:creationId xmlns:a16="http://schemas.microsoft.com/office/drawing/2014/main" id="{AC29EA1B-C786-4B61-B4A3-B4447E9AEE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1" name="Text Box 69">
          <a:extLst>
            <a:ext uri="{FF2B5EF4-FFF2-40B4-BE49-F238E27FC236}">
              <a16:creationId xmlns:a16="http://schemas.microsoft.com/office/drawing/2014/main" id="{5E72BA5E-6F2C-4EEA-8066-EDC792B4CA2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2" name="Text Box 70">
          <a:extLst>
            <a:ext uri="{FF2B5EF4-FFF2-40B4-BE49-F238E27FC236}">
              <a16:creationId xmlns:a16="http://schemas.microsoft.com/office/drawing/2014/main" id="{094E2596-877E-4270-AC45-0DBADE95E5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3" name="Text Box 71">
          <a:extLst>
            <a:ext uri="{FF2B5EF4-FFF2-40B4-BE49-F238E27FC236}">
              <a16:creationId xmlns:a16="http://schemas.microsoft.com/office/drawing/2014/main" id="{21AD44A9-DA65-421D-9E30-900B96B8F5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4" name="Text Box 72">
          <a:extLst>
            <a:ext uri="{FF2B5EF4-FFF2-40B4-BE49-F238E27FC236}">
              <a16:creationId xmlns:a16="http://schemas.microsoft.com/office/drawing/2014/main" id="{94EDAE97-0F17-4C94-8AF9-E9C61B1F66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35" name="Text Box 73">
          <a:extLst>
            <a:ext uri="{FF2B5EF4-FFF2-40B4-BE49-F238E27FC236}">
              <a16:creationId xmlns:a16="http://schemas.microsoft.com/office/drawing/2014/main" id="{125143B6-0CCE-46B5-9C25-FE612AAC3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D7287672-479D-4AAE-B77E-DDE4B01C9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AC9AC346-E1A8-4E41-AF86-42ACA6FE06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CEA40F8A-AA50-4F36-935A-6D905A22FC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DF8E854A-B328-4859-8AE5-AFD58F5B444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0" name="Text Box 68">
          <a:extLst>
            <a:ext uri="{FF2B5EF4-FFF2-40B4-BE49-F238E27FC236}">
              <a16:creationId xmlns:a16="http://schemas.microsoft.com/office/drawing/2014/main" id="{8F745193-80D7-4A4A-A9FF-DB579C05A7F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1" name="Text Box 69">
          <a:extLst>
            <a:ext uri="{FF2B5EF4-FFF2-40B4-BE49-F238E27FC236}">
              <a16:creationId xmlns:a16="http://schemas.microsoft.com/office/drawing/2014/main" id="{CCE2C3D6-7631-43FA-A631-B136DE8AED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2" name="Text Box 70">
          <a:extLst>
            <a:ext uri="{FF2B5EF4-FFF2-40B4-BE49-F238E27FC236}">
              <a16:creationId xmlns:a16="http://schemas.microsoft.com/office/drawing/2014/main" id="{2B4B56ED-B43F-4257-93B8-99EE2CA9EE3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3" name="Text Box 71">
          <a:extLst>
            <a:ext uri="{FF2B5EF4-FFF2-40B4-BE49-F238E27FC236}">
              <a16:creationId xmlns:a16="http://schemas.microsoft.com/office/drawing/2014/main" id="{05AD29E8-0450-40A7-9541-62F054818B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4" name="Text Box 72">
          <a:extLst>
            <a:ext uri="{FF2B5EF4-FFF2-40B4-BE49-F238E27FC236}">
              <a16:creationId xmlns:a16="http://schemas.microsoft.com/office/drawing/2014/main" id="{FA0EBCB0-A7F4-442A-A60C-BD07ED88186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45" name="Text Box 73">
          <a:extLst>
            <a:ext uri="{FF2B5EF4-FFF2-40B4-BE49-F238E27FC236}">
              <a16:creationId xmlns:a16="http://schemas.microsoft.com/office/drawing/2014/main" id="{D97E9E12-94B5-4881-994F-BBA3C1447A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46" name="Text Box 46">
          <a:extLst>
            <a:ext uri="{FF2B5EF4-FFF2-40B4-BE49-F238E27FC236}">
              <a16:creationId xmlns:a16="http://schemas.microsoft.com/office/drawing/2014/main" id="{125E4084-23ED-454C-B031-5F91973913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47" name="Text Box 43">
          <a:extLst>
            <a:ext uri="{FF2B5EF4-FFF2-40B4-BE49-F238E27FC236}">
              <a16:creationId xmlns:a16="http://schemas.microsoft.com/office/drawing/2014/main" id="{CC3CB732-833F-49A2-8E39-3CFBE403AB1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CE22F8D-04BA-4B18-B31F-720DB31650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49" name="Text Box 43">
          <a:extLst>
            <a:ext uri="{FF2B5EF4-FFF2-40B4-BE49-F238E27FC236}">
              <a16:creationId xmlns:a16="http://schemas.microsoft.com/office/drawing/2014/main" id="{F8B74E1F-A2B7-4341-98C0-DBD34DA860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1340C26D-4B60-42E6-87C3-C0247BD5531B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3212416D-017D-43A4-97CE-15A18C963458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52" name="Text Box 65">
          <a:extLst>
            <a:ext uri="{FF2B5EF4-FFF2-40B4-BE49-F238E27FC236}">
              <a16:creationId xmlns:a16="http://schemas.microsoft.com/office/drawing/2014/main" id="{F8A64112-0B71-4E2E-BE4E-12792814257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53" name="Text Box 91">
          <a:extLst>
            <a:ext uri="{FF2B5EF4-FFF2-40B4-BE49-F238E27FC236}">
              <a16:creationId xmlns:a16="http://schemas.microsoft.com/office/drawing/2014/main" id="{A9CDA3D9-4F8C-4083-8E7D-9552F1B34F8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54" name="Text Box 65">
          <a:extLst>
            <a:ext uri="{FF2B5EF4-FFF2-40B4-BE49-F238E27FC236}">
              <a16:creationId xmlns:a16="http://schemas.microsoft.com/office/drawing/2014/main" id="{2A8BAF66-EA55-4FC0-BB89-1F2C3AB11D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55" name="Text Box 91">
          <a:extLst>
            <a:ext uri="{FF2B5EF4-FFF2-40B4-BE49-F238E27FC236}">
              <a16:creationId xmlns:a16="http://schemas.microsoft.com/office/drawing/2014/main" id="{7ADB4884-F7EE-4623-9968-48DEEC0432D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3B42ACDC-231E-4249-AE5C-5B671FAA043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57" name="Text Box 43">
          <a:extLst>
            <a:ext uri="{FF2B5EF4-FFF2-40B4-BE49-F238E27FC236}">
              <a16:creationId xmlns:a16="http://schemas.microsoft.com/office/drawing/2014/main" id="{C061623A-6113-440F-909C-CEA7EC8F07B3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58" name="Text Box 68">
          <a:extLst>
            <a:ext uri="{FF2B5EF4-FFF2-40B4-BE49-F238E27FC236}">
              <a16:creationId xmlns:a16="http://schemas.microsoft.com/office/drawing/2014/main" id="{D3CE5358-B16D-4C20-8E38-66C8052F2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59" name="Text Box 69">
          <a:extLst>
            <a:ext uri="{FF2B5EF4-FFF2-40B4-BE49-F238E27FC236}">
              <a16:creationId xmlns:a16="http://schemas.microsoft.com/office/drawing/2014/main" id="{49DD6260-F513-49A6-BC6C-6918ABF2A54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0" name="Text Box 70">
          <a:extLst>
            <a:ext uri="{FF2B5EF4-FFF2-40B4-BE49-F238E27FC236}">
              <a16:creationId xmlns:a16="http://schemas.microsoft.com/office/drawing/2014/main" id="{DA32552A-0250-4474-9258-3C8A4721D2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1" name="Text Box 71">
          <a:extLst>
            <a:ext uri="{FF2B5EF4-FFF2-40B4-BE49-F238E27FC236}">
              <a16:creationId xmlns:a16="http://schemas.microsoft.com/office/drawing/2014/main" id="{41CD3240-7303-4FB2-8C29-2A007CB0C5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2" name="Text Box 72">
          <a:extLst>
            <a:ext uri="{FF2B5EF4-FFF2-40B4-BE49-F238E27FC236}">
              <a16:creationId xmlns:a16="http://schemas.microsoft.com/office/drawing/2014/main" id="{437ED615-CC62-421A-A451-369ADBF329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3" name="Text Box 73">
          <a:extLst>
            <a:ext uri="{FF2B5EF4-FFF2-40B4-BE49-F238E27FC236}">
              <a16:creationId xmlns:a16="http://schemas.microsoft.com/office/drawing/2014/main" id="{14423703-EEE3-4392-B324-8D31B7A110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CD65D1BB-0FC5-4653-B009-A0AB45F8F5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C1B936BB-7D04-4189-8778-97800341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66" name="Text Box 46">
          <a:extLst>
            <a:ext uri="{FF2B5EF4-FFF2-40B4-BE49-F238E27FC236}">
              <a16:creationId xmlns:a16="http://schemas.microsoft.com/office/drawing/2014/main" id="{FB5C70D2-5EC6-4C59-B73B-55FED1767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67" name="Text Box 43">
          <a:extLst>
            <a:ext uri="{FF2B5EF4-FFF2-40B4-BE49-F238E27FC236}">
              <a16:creationId xmlns:a16="http://schemas.microsoft.com/office/drawing/2014/main" id="{DF616AE2-7DD4-424A-8C28-50C3FA9CA8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8" name="Text Box 68">
          <a:extLst>
            <a:ext uri="{FF2B5EF4-FFF2-40B4-BE49-F238E27FC236}">
              <a16:creationId xmlns:a16="http://schemas.microsoft.com/office/drawing/2014/main" id="{BDF602C0-20EE-4E27-A109-151B8E97E6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69" name="Text Box 69">
          <a:extLst>
            <a:ext uri="{FF2B5EF4-FFF2-40B4-BE49-F238E27FC236}">
              <a16:creationId xmlns:a16="http://schemas.microsoft.com/office/drawing/2014/main" id="{A5313105-1F8E-4830-8655-264ABFEB1E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70" name="Text Box 70">
          <a:extLst>
            <a:ext uri="{FF2B5EF4-FFF2-40B4-BE49-F238E27FC236}">
              <a16:creationId xmlns:a16="http://schemas.microsoft.com/office/drawing/2014/main" id="{51EA5DF0-23DF-4432-A7B0-483D1AACC4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71" name="Text Box 71">
          <a:extLst>
            <a:ext uri="{FF2B5EF4-FFF2-40B4-BE49-F238E27FC236}">
              <a16:creationId xmlns:a16="http://schemas.microsoft.com/office/drawing/2014/main" id="{D5F579B2-FD0A-4109-8391-240E3A49BB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72" name="Text Box 72">
          <a:extLst>
            <a:ext uri="{FF2B5EF4-FFF2-40B4-BE49-F238E27FC236}">
              <a16:creationId xmlns:a16="http://schemas.microsoft.com/office/drawing/2014/main" id="{E22D8C73-B3B4-4A0B-B1A4-A281684BE1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73" name="Text Box 73">
          <a:extLst>
            <a:ext uri="{FF2B5EF4-FFF2-40B4-BE49-F238E27FC236}">
              <a16:creationId xmlns:a16="http://schemas.microsoft.com/office/drawing/2014/main" id="{65014F73-D0A4-47D7-AF31-52DAB3B89EF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1F942D6C-4F97-4428-A74F-4F2DEC1CBE5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BF197818-51FA-4B10-9AE4-5229BC35518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76" name="Text Box 46">
          <a:extLst>
            <a:ext uri="{FF2B5EF4-FFF2-40B4-BE49-F238E27FC236}">
              <a16:creationId xmlns:a16="http://schemas.microsoft.com/office/drawing/2014/main" id="{DB3B55A1-BC69-47B8-B25C-16D3F15D65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77" name="Text Box 43">
          <a:extLst>
            <a:ext uri="{FF2B5EF4-FFF2-40B4-BE49-F238E27FC236}">
              <a16:creationId xmlns:a16="http://schemas.microsoft.com/office/drawing/2014/main" id="{DDE0B861-ADAA-4D7E-B8E0-87B76AEA805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78" name="Text Box 68">
          <a:extLst>
            <a:ext uri="{FF2B5EF4-FFF2-40B4-BE49-F238E27FC236}">
              <a16:creationId xmlns:a16="http://schemas.microsoft.com/office/drawing/2014/main" id="{CDEC3588-3D08-409C-BABB-41BC9EF0026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79" name="Text Box 69">
          <a:extLst>
            <a:ext uri="{FF2B5EF4-FFF2-40B4-BE49-F238E27FC236}">
              <a16:creationId xmlns:a16="http://schemas.microsoft.com/office/drawing/2014/main" id="{E408EA86-687D-48F0-A9D7-E237BECF72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80" name="Text Box 70">
          <a:extLst>
            <a:ext uri="{FF2B5EF4-FFF2-40B4-BE49-F238E27FC236}">
              <a16:creationId xmlns:a16="http://schemas.microsoft.com/office/drawing/2014/main" id="{19C824BA-8387-499F-9FAE-6AD6A16B6F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81" name="Text Box 71">
          <a:extLst>
            <a:ext uri="{FF2B5EF4-FFF2-40B4-BE49-F238E27FC236}">
              <a16:creationId xmlns:a16="http://schemas.microsoft.com/office/drawing/2014/main" id="{2C232796-67CA-44F6-B637-3B895E595A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82" name="Text Box 72">
          <a:extLst>
            <a:ext uri="{FF2B5EF4-FFF2-40B4-BE49-F238E27FC236}">
              <a16:creationId xmlns:a16="http://schemas.microsoft.com/office/drawing/2014/main" id="{253FB227-94A3-46CB-A9FA-FAAABBE6E3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483" name="Text Box 73">
          <a:extLst>
            <a:ext uri="{FF2B5EF4-FFF2-40B4-BE49-F238E27FC236}">
              <a16:creationId xmlns:a16="http://schemas.microsoft.com/office/drawing/2014/main" id="{7DC0D0A2-5781-445C-9E5F-9EDCC55102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747872C7-6915-4C37-B1D5-81DDB094C29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90F50788-CE7C-4641-B841-CC9140CE0C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86" name="Text Box 46">
          <a:extLst>
            <a:ext uri="{FF2B5EF4-FFF2-40B4-BE49-F238E27FC236}">
              <a16:creationId xmlns:a16="http://schemas.microsoft.com/office/drawing/2014/main" id="{73073F2C-69D5-4892-83CA-0245B714E2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487" name="Text Box 43">
          <a:extLst>
            <a:ext uri="{FF2B5EF4-FFF2-40B4-BE49-F238E27FC236}">
              <a16:creationId xmlns:a16="http://schemas.microsoft.com/office/drawing/2014/main" id="{ED948A7D-9FB6-4E81-A6DE-FE2F23F9D3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88" name="Text Box 65">
          <a:extLst>
            <a:ext uri="{FF2B5EF4-FFF2-40B4-BE49-F238E27FC236}">
              <a16:creationId xmlns:a16="http://schemas.microsoft.com/office/drawing/2014/main" id="{98D9A222-9267-4CEC-97ED-D306CE1A8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89" name="Text Box 91">
          <a:extLst>
            <a:ext uri="{FF2B5EF4-FFF2-40B4-BE49-F238E27FC236}">
              <a16:creationId xmlns:a16="http://schemas.microsoft.com/office/drawing/2014/main" id="{191A7E17-9040-4362-A8DE-15EE41D3FEA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90" name="Text Box 65">
          <a:extLst>
            <a:ext uri="{FF2B5EF4-FFF2-40B4-BE49-F238E27FC236}">
              <a16:creationId xmlns:a16="http://schemas.microsoft.com/office/drawing/2014/main" id="{11549D78-D8D5-436E-AE10-6C2C41807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491" name="Text Box 91">
          <a:extLst>
            <a:ext uri="{FF2B5EF4-FFF2-40B4-BE49-F238E27FC236}">
              <a16:creationId xmlns:a16="http://schemas.microsoft.com/office/drawing/2014/main" id="{A6558612-EFB8-4155-B784-0C8F2C048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E75CE758-E289-4053-A238-59F07ACC24D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24244C08-9CF4-497D-A188-8A9D72C58EC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E360C8CA-CA22-43D2-9A4D-7476A5D89D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A9328517-20AA-4788-80CD-432565C64D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8E8680EB-63A7-4225-8CF8-5171BBD647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2753A5E3-115C-4A0F-AF35-8B2B9DC3952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D388A608-7D42-42C6-8FBE-D77F865BEA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3A5D01E3-915D-47D8-970B-3D56D83121E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52A380EA-7436-4C38-8F42-3E1F966C6E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AD4E204E-0CD3-4C1C-811C-382260EF5F9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F05E5E67-F6A5-49A3-BD7B-EAC6E07CCF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9AAB2C4F-8CDE-4347-AD56-4619937AD7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0DD44397-F017-44A7-84A4-FB04B2D4C1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90D58D0A-E639-4E9F-B8CF-FC92C3AAD5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C6D89500-599F-4AD2-A54D-B91B741999E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94C34BBD-03FE-436A-906D-03CB7F62227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997BA066-85B1-4395-A885-CD290B2977C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42B739FC-EE04-4AC1-B721-8D2B8D8B37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48C5AB1B-EFE3-4EDF-B6B7-9C62E28664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AC9F3DCB-3757-4C3B-A8D7-9DEE9F0291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507F9E42-D3D7-430F-B888-9654439E563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3" name="Text Box 68">
          <a:extLst>
            <a:ext uri="{FF2B5EF4-FFF2-40B4-BE49-F238E27FC236}">
              <a16:creationId xmlns:a16="http://schemas.microsoft.com/office/drawing/2014/main" id="{DCF96E94-6593-45D1-80C3-8A49113E40E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4" name="Text Box 69">
          <a:extLst>
            <a:ext uri="{FF2B5EF4-FFF2-40B4-BE49-F238E27FC236}">
              <a16:creationId xmlns:a16="http://schemas.microsoft.com/office/drawing/2014/main" id="{7EF4DDB6-0CEF-433C-939F-9A00FCF6D7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BB38DFC3-9DBE-4B9A-83C4-1144CAABCE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97A16EC2-FA6E-411E-B2CB-B8375C6BCA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7" name="Text Box 72">
          <a:extLst>
            <a:ext uri="{FF2B5EF4-FFF2-40B4-BE49-F238E27FC236}">
              <a16:creationId xmlns:a16="http://schemas.microsoft.com/office/drawing/2014/main" id="{B2207DB4-AA65-4A18-B8A9-CC53C2D96A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18" name="Text Box 73">
          <a:extLst>
            <a:ext uri="{FF2B5EF4-FFF2-40B4-BE49-F238E27FC236}">
              <a16:creationId xmlns:a16="http://schemas.microsoft.com/office/drawing/2014/main" id="{B5FBED74-26C6-4D9B-A551-2A4DF005C9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19" name="Text Box 46">
          <a:extLst>
            <a:ext uri="{FF2B5EF4-FFF2-40B4-BE49-F238E27FC236}">
              <a16:creationId xmlns:a16="http://schemas.microsoft.com/office/drawing/2014/main" id="{0AF14713-1102-4B26-8BD6-854244BBEA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AC271DF5-323E-42DE-8B46-332B0AFCE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2F333BCF-3BD0-4AF4-BCC2-276E6FB98E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22" name="Text Box 43">
          <a:extLst>
            <a:ext uri="{FF2B5EF4-FFF2-40B4-BE49-F238E27FC236}">
              <a16:creationId xmlns:a16="http://schemas.microsoft.com/office/drawing/2014/main" id="{D80FE864-FF5A-4902-9A7A-F4AE8FB5473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4E240DBA-542B-453E-8254-669D4E92182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29502B8-6BD6-4021-8113-BCAFB91D53D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5969B541-2C0A-44DD-AD4E-55E8BA7DF9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26" name="Text Box 91">
          <a:extLst>
            <a:ext uri="{FF2B5EF4-FFF2-40B4-BE49-F238E27FC236}">
              <a16:creationId xmlns:a16="http://schemas.microsoft.com/office/drawing/2014/main" id="{CF9D956D-E23B-42BB-8F3D-C0A3724C2E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27" name="Text Box 65">
          <a:extLst>
            <a:ext uri="{FF2B5EF4-FFF2-40B4-BE49-F238E27FC236}">
              <a16:creationId xmlns:a16="http://schemas.microsoft.com/office/drawing/2014/main" id="{DC6425CB-64B1-44BE-9FE9-2E53803EE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28" name="Text Box 91">
          <a:extLst>
            <a:ext uri="{FF2B5EF4-FFF2-40B4-BE49-F238E27FC236}">
              <a16:creationId xmlns:a16="http://schemas.microsoft.com/office/drawing/2014/main" id="{83195018-E996-4052-BFA4-F1A7AD9FC49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DC98EFAD-37E6-404B-B8B7-6CAC936F603D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530" name="Text Box 43">
          <a:extLst>
            <a:ext uri="{FF2B5EF4-FFF2-40B4-BE49-F238E27FC236}">
              <a16:creationId xmlns:a16="http://schemas.microsoft.com/office/drawing/2014/main" id="{8D0A0BC5-80E5-4920-92D9-B883DA775B3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1" name="Text Box 68">
          <a:extLst>
            <a:ext uri="{FF2B5EF4-FFF2-40B4-BE49-F238E27FC236}">
              <a16:creationId xmlns:a16="http://schemas.microsoft.com/office/drawing/2014/main" id="{A91B38FD-534D-4373-BCF4-69A5E52CF1A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2" name="Text Box 69">
          <a:extLst>
            <a:ext uri="{FF2B5EF4-FFF2-40B4-BE49-F238E27FC236}">
              <a16:creationId xmlns:a16="http://schemas.microsoft.com/office/drawing/2014/main" id="{5A20776F-B717-4251-AB0A-3D401E696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3" name="Text Box 70">
          <a:extLst>
            <a:ext uri="{FF2B5EF4-FFF2-40B4-BE49-F238E27FC236}">
              <a16:creationId xmlns:a16="http://schemas.microsoft.com/office/drawing/2014/main" id="{BE31021E-1DD3-44F9-8D57-31D19A8CC8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4" name="Text Box 71">
          <a:extLst>
            <a:ext uri="{FF2B5EF4-FFF2-40B4-BE49-F238E27FC236}">
              <a16:creationId xmlns:a16="http://schemas.microsoft.com/office/drawing/2014/main" id="{1891B1AA-BAB0-4E0B-A8E8-3269323A2D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5" name="Text Box 72">
          <a:extLst>
            <a:ext uri="{FF2B5EF4-FFF2-40B4-BE49-F238E27FC236}">
              <a16:creationId xmlns:a16="http://schemas.microsoft.com/office/drawing/2014/main" id="{630A63CC-91F4-4D83-B2CD-9EC7A2DBF31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36" name="Text Box 73">
          <a:extLst>
            <a:ext uri="{FF2B5EF4-FFF2-40B4-BE49-F238E27FC236}">
              <a16:creationId xmlns:a16="http://schemas.microsoft.com/office/drawing/2014/main" id="{C71F036F-1599-4405-A3C7-1DBF5D29C3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37" name="Text Box 46">
          <a:extLst>
            <a:ext uri="{FF2B5EF4-FFF2-40B4-BE49-F238E27FC236}">
              <a16:creationId xmlns:a16="http://schemas.microsoft.com/office/drawing/2014/main" id="{F100F2DB-CCED-44D3-BDEF-A7C224A4DAF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38" name="Text Box 43">
          <a:extLst>
            <a:ext uri="{FF2B5EF4-FFF2-40B4-BE49-F238E27FC236}">
              <a16:creationId xmlns:a16="http://schemas.microsoft.com/office/drawing/2014/main" id="{2EDD3DB9-5D79-4502-8E5C-2B5D779C4DE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39" name="Text Box 46">
          <a:extLst>
            <a:ext uri="{FF2B5EF4-FFF2-40B4-BE49-F238E27FC236}">
              <a16:creationId xmlns:a16="http://schemas.microsoft.com/office/drawing/2014/main" id="{2C7EC0D7-2F99-4256-B15A-9085555DC5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6C34D85C-5917-4AF6-B806-3311DA54E5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1" name="Text Box 68">
          <a:extLst>
            <a:ext uri="{FF2B5EF4-FFF2-40B4-BE49-F238E27FC236}">
              <a16:creationId xmlns:a16="http://schemas.microsoft.com/office/drawing/2014/main" id="{92A787B4-58AD-47D7-A83D-54594C57CD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2" name="Text Box 69">
          <a:extLst>
            <a:ext uri="{FF2B5EF4-FFF2-40B4-BE49-F238E27FC236}">
              <a16:creationId xmlns:a16="http://schemas.microsoft.com/office/drawing/2014/main" id="{3CF96BAF-7747-4397-8485-A765CD678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3" name="Text Box 70">
          <a:extLst>
            <a:ext uri="{FF2B5EF4-FFF2-40B4-BE49-F238E27FC236}">
              <a16:creationId xmlns:a16="http://schemas.microsoft.com/office/drawing/2014/main" id="{F72BAA54-2396-44D9-995F-6E732BF728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4" name="Text Box 71">
          <a:extLst>
            <a:ext uri="{FF2B5EF4-FFF2-40B4-BE49-F238E27FC236}">
              <a16:creationId xmlns:a16="http://schemas.microsoft.com/office/drawing/2014/main" id="{296FE89C-9366-4664-BB19-2C0C9CC16B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5" name="Text Box 72">
          <a:extLst>
            <a:ext uri="{FF2B5EF4-FFF2-40B4-BE49-F238E27FC236}">
              <a16:creationId xmlns:a16="http://schemas.microsoft.com/office/drawing/2014/main" id="{49A42C42-01A2-435B-A6E3-E58080D635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46" name="Text Box 73">
          <a:extLst>
            <a:ext uri="{FF2B5EF4-FFF2-40B4-BE49-F238E27FC236}">
              <a16:creationId xmlns:a16="http://schemas.microsoft.com/office/drawing/2014/main" id="{2AA68C06-0C97-4675-9F2B-CAC3A4A96DC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E300C5B2-3D02-4784-8041-81E20DAF11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FA32A126-63F5-48F4-BBD2-B7C366D689E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221EA5BA-4718-47C9-B413-F358692A1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50" name="Text Box 43">
          <a:extLst>
            <a:ext uri="{FF2B5EF4-FFF2-40B4-BE49-F238E27FC236}">
              <a16:creationId xmlns:a16="http://schemas.microsoft.com/office/drawing/2014/main" id="{3B09DE23-BA0E-4BE8-B301-1B1A2DE95B9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45D56F-EC86-4754-ABEE-0E49A955F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9054C4DC-EF9B-43F2-A113-E5CADA4E1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46037C-B416-4A47-974B-26F20181EDA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F07C5229-1CBC-45B6-9A68-022C317CE95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EEA5E174-AA9F-4A15-BC87-95C7534C3F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471B86EA-1F0F-46A0-B3F4-FFDD7D15D0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B119E870-DDFE-4B11-9D40-F9B825152C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58" name="Text Box 43">
          <a:extLst>
            <a:ext uri="{FF2B5EF4-FFF2-40B4-BE49-F238E27FC236}">
              <a16:creationId xmlns:a16="http://schemas.microsoft.com/office/drawing/2014/main" id="{C8E691B9-B49D-4A13-B634-680E1FDD885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59" name="Text Box 46">
          <a:extLst>
            <a:ext uri="{FF2B5EF4-FFF2-40B4-BE49-F238E27FC236}">
              <a16:creationId xmlns:a16="http://schemas.microsoft.com/office/drawing/2014/main" id="{72B7B0B8-94E8-41F3-BEBD-2886ED6783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945FE72E-6F14-46A9-BE8D-EF13E2C81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3D01BFDD-C568-4645-A42F-B2E71D83A3E0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09F348B3-7EB5-474E-AF60-3619A97A39C3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00ACD23F-686F-46F3-BDBB-4108F06D1F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64" name="Text Box 91">
          <a:extLst>
            <a:ext uri="{FF2B5EF4-FFF2-40B4-BE49-F238E27FC236}">
              <a16:creationId xmlns:a16="http://schemas.microsoft.com/office/drawing/2014/main" id="{F62952E9-3DA0-401F-898F-40289D3947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65" name="Text Box 65">
          <a:extLst>
            <a:ext uri="{FF2B5EF4-FFF2-40B4-BE49-F238E27FC236}">
              <a16:creationId xmlns:a16="http://schemas.microsoft.com/office/drawing/2014/main" id="{FFCFC966-9643-4CEC-BFAA-8445D4A54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566" name="Text Box 91">
          <a:extLst>
            <a:ext uri="{FF2B5EF4-FFF2-40B4-BE49-F238E27FC236}">
              <a16:creationId xmlns:a16="http://schemas.microsoft.com/office/drawing/2014/main" id="{36D38C26-E0E4-4C9C-8109-A45B6BC4A6B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567" name="Text Box 46">
          <a:extLst>
            <a:ext uri="{FF2B5EF4-FFF2-40B4-BE49-F238E27FC236}">
              <a16:creationId xmlns:a16="http://schemas.microsoft.com/office/drawing/2014/main" id="{04711026-6BD4-43E5-B6AB-62930A94D59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4DEB9A88-8B47-4179-A536-9DF6844CFEAA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7AEB12E6-7108-4BB9-85C8-D149EBB066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59CEEDB8-1C80-4A8D-9A29-2D42BDB398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F616B19D-E754-400F-8594-CB8CEC9F50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62AE3A8-E1B9-4010-9B3C-2B6B11F822B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6084BDE4-F130-49D5-A0BE-BEA2513608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891F489-E8A5-4FF2-935A-1D7C0D4359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9834C249-4CFF-418B-84BA-EECED708EB8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E8B2DA01-94EF-4E30-BC7C-C2332D93C8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77" name="Text Box 46">
          <a:extLst>
            <a:ext uri="{FF2B5EF4-FFF2-40B4-BE49-F238E27FC236}">
              <a16:creationId xmlns:a16="http://schemas.microsoft.com/office/drawing/2014/main" id="{941E94B4-F689-4D41-ACE3-272B0BC02F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78" name="Text Box 43">
          <a:extLst>
            <a:ext uri="{FF2B5EF4-FFF2-40B4-BE49-F238E27FC236}">
              <a16:creationId xmlns:a16="http://schemas.microsoft.com/office/drawing/2014/main" id="{E1F2A839-9866-437A-9932-DB865447C1E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79" name="Text Box 68">
          <a:extLst>
            <a:ext uri="{FF2B5EF4-FFF2-40B4-BE49-F238E27FC236}">
              <a16:creationId xmlns:a16="http://schemas.microsoft.com/office/drawing/2014/main" id="{9EA3AF68-FE6B-4993-A32D-1672F00CFA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80" name="Text Box 69">
          <a:extLst>
            <a:ext uri="{FF2B5EF4-FFF2-40B4-BE49-F238E27FC236}">
              <a16:creationId xmlns:a16="http://schemas.microsoft.com/office/drawing/2014/main" id="{2FB5194E-375B-4030-9423-E874CC68F15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81" name="Text Box 70">
          <a:extLst>
            <a:ext uri="{FF2B5EF4-FFF2-40B4-BE49-F238E27FC236}">
              <a16:creationId xmlns:a16="http://schemas.microsoft.com/office/drawing/2014/main" id="{7D511030-331D-46E5-820F-7D4BB3F954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82" name="Text Box 71">
          <a:extLst>
            <a:ext uri="{FF2B5EF4-FFF2-40B4-BE49-F238E27FC236}">
              <a16:creationId xmlns:a16="http://schemas.microsoft.com/office/drawing/2014/main" id="{8252C6CF-610C-42F5-AD7D-C71EE91A37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83" name="Text Box 72">
          <a:extLst>
            <a:ext uri="{FF2B5EF4-FFF2-40B4-BE49-F238E27FC236}">
              <a16:creationId xmlns:a16="http://schemas.microsoft.com/office/drawing/2014/main" id="{741D0868-E72F-4AF3-A6C5-2B2FD9BFF93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584" name="Text Box 73">
          <a:extLst>
            <a:ext uri="{FF2B5EF4-FFF2-40B4-BE49-F238E27FC236}">
              <a16:creationId xmlns:a16="http://schemas.microsoft.com/office/drawing/2014/main" id="{48E52955-947D-40CD-A138-3CAA829CA9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85" name="Text Box 46">
          <a:extLst>
            <a:ext uri="{FF2B5EF4-FFF2-40B4-BE49-F238E27FC236}">
              <a16:creationId xmlns:a16="http://schemas.microsoft.com/office/drawing/2014/main" id="{5E4C8B24-475D-4046-8610-0C9DA98735F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86" name="Text Box 43">
          <a:extLst>
            <a:ext uri="{FF2B5EF4-FFF2-40B4-BE49-F238E27FC236}">
              <a16:creationId xmlns:a16="http://schemas.microsoft.com/office/drawing/2014/main" id="{484355F0-22D4-40CC-B741-6CA10E9F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87" name="Text Box 46">
          <a:extLst>
            <a:ext uri="{FF2B5EF4-FFF2-40B4-BE49-F238E27FC236}">
              <a16:creationId xmlns:a16="http://schemas.microsoft.com/office/drawing/2014/main" id="{6C4302B8-3613-47EE-971C-DB4C0E92D0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36F62894-F1D3-4194-93A8-9B0C8EC3C5A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89" name="Text Box 68">
          <a:extLst>
            <a:ext uri="{FF2B5EF4-FFF2-40B4-BE49-F238E27FC236}">
              <a16:creationId xmlns:a16="http://schemas.microsoft.com/office/drawing/2014/main" id="{5DA704B5-C41C-4F4E-BE5A-F0839EF6BC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90" name="Text Box 69">
          <a:extLst>
            <a:ext uri="{FF2B5EF4-FFF2-40B4-BE49-F238E27FC236}">
              <a16:creationId xmlns:a16="http://schemas.microsoft.com/office/drawing/2014/main" id="{807F6436-30B6-4D57-BF62-55FA55062A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91" name="Text Box 70">
          <a:extLst>
            <a:ext uri="{FF2B5EF4-FFF2-40B4-BE49-F238E27FC236}">
              <a16:creationId xmlns:a16="http://schemas.microsoft.com/office/drawing/2014/main" id="{AD190254-EDF1-45E4-B467-94EF7D2438D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92" name="Text Box 71">
          <a:extLst>
            <a:ext uri="{FF2B5EF4-FFF2-40B4-BE49-F238E27FC236}">
              <a16:creationId xmlns:a16="http://schemas.microsoft.com/office/drawing/2014/main" id="{F5BF9BCB-D1A8-453F-9F51-67A7C476EB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93" name="Text Box 72">
          <a:extLst>
            <a:ext uri="{FF2B5EF4-FFF2-40B4-BE49-F238E27FC236}">
              <a16:creationId xmlns:a16="http://schemas.microsoft.com/office/drawing/2014/main" id="{A39366A8-3636-4CD5-9105-CE39AE9D9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594" name="Text Box 73">
          <a:extLst>
            <a:ext uri="{FF2B5EF4-FFF2-40B4-BE49-F238E27FC236}">
              <a16:creationId xmlns:a16="http://schemas.microsoft.com/office/drawing/2014/main" id="{70CC3C9F-16BF-4952-9496-AF62C391F3B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FE369555-D984-4264-B9BF-D0BE5E931C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C2283E8E-FA80-416B-ADED-0B0C380672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97" name="Text Box 46">
          <a:extLst>
            <a:ext uri="{FF2B5EF4-FFF2-40B4-BE49-F238E27FC236}">
              <a16:creationId xmlns:a16="http://schemas.microsoft.com/office/drawing/2014/main" id="{F17DA0ED-8D6C-4988-9977-7FF50CF4BE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DC872BAF-0B7A-4056-B7E8-A11C6C936B9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74477082-2F07-49BA-90C1-BEFD9ED71BC7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304800</xdr:colOff>
      <xdr:row>231</xdr:row>
      <xdr:rowOff>85725</xdr:rowOff>
    </xdr:from>
    <xdr:ext cx="0" cy="171450"/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D0C2C30D-3C91-4F41-808B-EBF43F66B6FD}"/>
            </a:ext>
          </a:extLst>
        </xdr:cNvPr>
        <xdr:cNvSpPr txBox="1">
          <a:spLocks noChangeArrowheads="1"/>
        </xdr:cNvSpPr>
      </xdr:nvSpPr>
      <xdr:spPr bwMode="auto">
        <a:xfrm>
          <a:off x="16097250" y="3218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01" name="Text Box 65">
          <a:extLst>
            <a:ext uri="{FF2B5EF4-FFF2-40B4-BE49-F238E27FC236}">
              <a16:creationId xmlns:a16="http://schemas.microsoft.com/office/drawing/2014/main" id="{69C19620-C581-4DB1-80F5-E464075756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02" name="Text Box 91">
          <a:extLst>
            <a:ext uri="{FF2B5EF4-FFF2-40B4-BE49-F238E27FC236}">
              <a16:creationId xmlns:a16="http://schemas.microsoft.com/office/drawing/2014/main" id="{31F11498-CB5B-4B47-B72E-5CC0857FBBF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03" name="Text Box 65">
          <a:extLst>
            <a:ext uri="{FF2B5EF4-FFF2-40B4-BE49-F238E27FC236}">
              <a16:creationId xmlns:a16="http://schemas.microsoft.com/office/drawing/2014/main" id="{32A16798-F833-48EC-97B4-DC349820B8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04" name="Text Box 91">
          <a:extLst>
            <a:ext uri="{FF2B5EF4-FFF2-40B4-BE49-F238E27FC236}">
              <a16:creationId xmlns:a16="http://schemas.microsoft.com/office/drawing/2014/main" id="{37A01005-E3B0-4D2B-801E-BB37961320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60C8D4DB-F29B-4CE2-9086-11700214ABA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EC3F1D67-7008-4934-B867-DE3378DDBE7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35A051A3-1FB9-46F4-A930-0D85F3161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52C98079-F8D4-40BF-92C3-16DA44DF25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81EC56D2-3B78-43BA-8668-D8129007B0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AC8D6942-8866-42DA-8619-F3BB876DBC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34B5F5ED-9E2C-4896-84C3-96529BBC9B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9BD307D-EEC3-4609-9ADA-D11AEB3C252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D04E6FFE-5DBA-4195-8A85-EFC9770CC6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3CAC585-D3C9-457A-91C9-9B782B9909B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BB5EF6D3-197F-4C0D-99C4-7EECEEB8B3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12A3D936-5C5A-43A0-8BF5-A8044AE1A9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730485D-612D-426D-8F55-862D9D26139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DE3264A5-9FDF-4E45-A85A-4BAE381249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6827354F-60C8-43E9-9630-7F2A8CF7906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73D93562-7E5F-46AA-85BF-39DF4793501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3D7057C9-A076-4244-9BF7-C40816AE7BA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467FE01-453C-4A97-AD55-2970C98459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7287CF40-FBBA-4BEB-BBCE-0DF274A45A4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8C5B5748-ACEB-4FE7-A505-DAF52FAE111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826C2F9E-A445-4F7F-A03C-F4CDAB94A2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910F840F-75F5-4770-A8C5-2A7098FD3D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27" name="Text Box 68">
          <a:extLst>
            <a:ext uri="{FF2B5EF4-FFF2-40B4-BE49-F238E27FC236}">
              <a16:creationId xmlns:a16="http://schemas.microsoft.com/office/drawing/2014/main" id="{F0CA2383-C418-4381-B929-50EC9229C5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28" name="Text Box 69">
          <a:extLst>
            <a:ext uri="{FF2B5EF4-FFF2-40B4-BE49-F238E27FC236}">
              <a16:creationId xmlns:a16="http://schemas.microsoft.com/office/drawing/2014/main" id="{20E97436-149F-45E3-9CDF-4FFC1CB211A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29" name="Text Box 70">
          <a:extLst>
            <a:ext uri="{FF2B5EF4-FFF2-40B4-BE49-F238E27FC236}">
              <a16:creationId xmlns:a16="http://schemas.microsoft.com/office/drawing/2014/main" id="{633EDA0F-F966-434E-81B5-A63399E27FB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30" name="Text Box 71">
          <a:extLst>
            <a:ext uri="{FF2B5EF4-FFF2-40B4-BE49-F238E27FC236}">
              <a16:creationId xmlns:a16="http://schemas.microsoft.com/office/drawing/2014/main" id="{356E9413-E6CB-41B7-87F3-5462E13D1E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31" name="Text Box 72">
          <a:extLst>
            <a:ext uri="{FF2B5EF4-FFF2-40B4-BE49-F238E27FC236}">
              <a16:creationId xmlns:a16="http://schemas.microsoft.com/office/drawing/2014/main" id="{52E2244A-BA28-4320-883A-8BF25C5387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47625"/>
    <xdr:sp macro="" textlink="">
      <xdr:nvSpPr>
        <xdr:cNvPr id="1632" name="Text Box 73">
          <a:extLst>
            <a:ext uri="{FF2B5EF4-FFF2-40B4-BE49-F238E27FC236}">
              <a16:creationId xmlns:a16="http://schemas.microsoft.com/office/drawing/2014/main" id="{6288D320-F1C3-4E13-B03C-52C0B710898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33" name="Text Box 46">
          <a:extLst>
            <a:ext uri="{FF2B5EF4-FFF2-40B4-BE49-F238E27FC236}">
              <a16:creationId xmlns:a16="http://schemas.microsoft.com/office/drawing/2014/main" id="{70194A37-A30F-4FF5-A4C0-BF0EF74866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34" name="Text Box 43">
          <a:extLst>
            <a:ext uri="{FF2B5EF4-FFF2-40B4-BE49-F238E27FC236}">
              <a16:creationId xmlns:a16="http://schemas.microsoft.com/office/drawing/2014/main" id="{1372A9C7-BF29-417B-A42F-4CA577F68C0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35" name="Text Box 46">
          <a:extLst>
            <a:ext uri="{FF2B5EF4-FFF2-40B4-BE49-F238E27FC236}">
              <a16:creationId xmlns:a16="http://schemas.microsoft.com/office/drawing/2014/main" id="{B891F9EE-C6E7-45AF-AAB9-7958C8FFDB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79B5C020-372D-4088-9A67-5E162B6CF4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37" name="Text Box 65">
          <a:extLst>
            <a:ext uri="{FF2B5EF4-FFF2-40B4-BE49-F238E27FC236}">
              <a16:creationId xmlns:a16="http://schemas.microsoft.com/office/drawing/2014/main" id="{DDDF149C-A613-4621-B07C-F1683EAFA1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id="{98306756-5E7A-4091-B3E6-AA0CEC3156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39" name="Text Box 65">
          <a:extLst>
            <a:ext uri="{FF2B5EF4-FFF2-40B4-BE49-F238E27FC236}">
              <a16:creationId xmlns:a16="http://schemas.microsoft.com/office/drawing/2014/main" id="{A6374D7B-B01A-4F1E-81BF-A4A341FD9E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171450"/>
    <xdr:sp macro="" textlink="">
      <xdr:nvSpPr>
        <xdr:cNvPr id="1640" name="Text Box 91">
          <a:extLst>
            <a:ext uri="{FF2B5EF4-FFF2-40B4-BE49-F238E27FC236}">
              <a16:creationId xmlns:a16="http://schemas.microsoft.com/office/drawing/2014/main" id="{4E9F4455-2FB9-4734-A57C-89767887889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641" name="Text Box 46">
          <a:extLst>
            <a:ext uri="{FF2B5EF4-FFF2-40B4-BE49-F238E27FC236}">
              <a16:creationId xmlns:a16="http://schemas.microsoft.com/office/drawing/2014/main" id="{30605E42-7FE0-4844-B320-8828502F8FD9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238</xdr:row>
      <xdr:rowOff>0</xdr:rowOff>
    </xdr:from>
    <xdr:ext cx="76200" cy="171450"/>
    <xdr:sp macro="" textlink="">
      <xdr:nvSpPr>
        <xdr:cNvPr id="1642" name="Text Box 43">
          <a:extLst>
            <a:ext uri="{FF2B5EF4-FFF2-40B4-BE49-F238E27FC236}">
              <a16:creationId xmlns:a16="http://schemas.microsoft.com/office/drawing/2014/main" id="{4323AF2D-A6BC-45AE-BE8B-15D378E30F75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76D877B9-27C4-4444-8897-5856E8255F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E49825AC-A536-4350-97AF-D65541D7A8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5" name="Text Box 70">
          <a:extLst>
            <a:ext uri="{FF2B5EF4-FFF2-40B4-BE49-F238E27FC236}">
              <a16:creationId xmlns:a16="http://schemas.microsoft.com/office/drawing/2014/main" id="{F30C28C3-A4FE-4367-BC01-866345904E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6" name="Text Box 71">
          <a:extLst>
            <a:ext uri="{FF2B5EF4-FFF2-40B4-BE49-F238E27FC236}">
              <a16:creationId xmlns:a16="http://schemas.microsoft.com/office/drawing/2014/main" id="{4EB41719-B78C-4691-913B-4A295BA4A7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7" name="Text Box 72">
          <a:extLst>
            <a:ext uri="{FF2B5EF4-FFF2-40B4-BE49-F238E27FC236}">
              <a16:creationId xmlns:a16="http://schemas.microsoft.com/office/drawing/2014/main" id="{AD37630E-B43C-4549-8187-98FAE9C6311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48" name="Text Box 73">
          <a:extLst>
            <a:ext uri="{FF2B5EF4-FFF2-40B4-BE49-F238E27FC236}">
              <a16:creationId xmlns:a16="http://schemas.microsoft.com/office/drawing/2014/main" id="{D7E95E9E-0B55-4ABB-AA9A-4B1326703D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75AFF63F-A416-4CE1-8777-88ED063A15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990337DA-9D55-48EF-8EE4-9BB2FFAEE8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5F175A5B-6376-48B7-9C83-16EF5CC98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736BBED3-ED3D-4835-A95B-451A774ED3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3" name="Text Box 68">
          <a:extLst>
            <a:ext uri="{FF2B5EF4-FFF2-40B4-BE49-F238E27FC236}">
              <a16:creationId xmlns:a16="http://schemas.microsoft.com/office/drawing/2014/main" id="{12D20B57-9BCC-48EE-9C46-2798CA10A9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4" name="Text Box 69">
          <a:extLst>
            <a:ext uri="{FF2B5EF4-FFF2-40B4-BE49-F238E27FC236}">
              <a16:creationId xmlns:a16="http://schemas.microsoft.com/office/drawing/2014/main" id="{42B3DE61-9640-4131-89DA-59068BB9118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5" name="Text Box 70">
          <a:extLst>
            <a:ext uri="{FF2B5EF4-FFF2-40B4-BE49-F238E27FC236}">
              <a16:creationId xmlns:a16="http://schemas.microsoft.com/office/drawing/2014/main" id="{4BC75163-82B4-4430-8FCA-EEBC59F03F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6" name="Text Box 71">
          <a:extLst>
            <a:ext uri="{FF2B5EF4-FFF2-40B4-BE49-F238E27FC236}">
              <a16:creationId xmlns:a16="http://schemas.microsoft.com/office/drawing/2014/main" id="{D96B7778-13B3-48EC-A797-DE470093C8E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7" name="Text Box 72">
          <a:extLst>
            <a:ext uri="{FF2B5EF4-FFF2-40B4-BE49-F238E27FC236}">
              <a16:creationId xmlns:a16="http://schemas.microsoft.com/office/drawing/2014/main" id="{A3EEC675-8EBB-4A9B-8CD3-6DB0C09EAE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66675"/>
    <xdr:sp macro="" textlink="">
      <xdr:nvSpPr>
        <xdr:cNvPr id="1658" name="Text Box 73">
          <a:extLst>
            <a:ext uri="{FF2B5EF4-FFF2-40B4-BE49-F238E27FC236}">
              <a16:creationId xmlns:a16="http://schemas.microsoft.com/office/drawing/2014/main" id="{4D8DBDCB-DE1D-4889-91A0-7D1760E2A46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229C55AB-DA44-4812-9C7A-A75637E44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9439335F-5EB9-4657-95CC-6D04E6ABDE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47A9333-74F8-469D-AFAD-5B52BAE24A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238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719A98C6-E3F5-4F5E-8630-747B6283E8C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238</xdr:row>
      <xdr:rowOff>0</xdr:rowOff>
    </xdr:from>
    <xdr:ext cx="76200" cy="28575"/>
    <xdr:sp macro="" textlink="">
      <xdr:nvSpPr>
        <xdr:cNvPr id="1663" name="Text Box 43">
          <a:extLst>
            <a:ext uri="{FF2B5EF4-FFF2-40B4-BE49-F238E27FC236}">
              <a16:creationId xmlns:a16="http://schemas.microsoft.com/office/drawing/2014/main" id="{49018549-DDB8-4ED8-9986-5686D3FB5B95}"/>
            </a:ext>
          </a:extLst>
        </xdr:cNvPr>
        <xdr:cNvSpPr txBox="1">
          <a:spLocks noChangeArrowheads="1"/>
        </xdr:cNvSpPr>
      </xdr:nvSpPr>
      <xdr:spPr bwMode="auto">
        <a:xfrm>
          <a:off x="3829050" y="31461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4" name="Text Box 68">
          <a:extLst>
            <a:ext uri="{FF2B5EF4-FFF2-40B4-BE49-F238E27FC236}">
              <a16:creationId xmlns:a16="http://schemas.microsoft.com/office/drawing/2014/main" id="{53DA5423-6186-4EAA-9803-E4AEF21BC6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5" name="Text Box 69">
          <a:extLst>
            <a:ext uri="{FF2B5EF4-FFF2-40B4-BE49-F238E27FC236}">
              <a16:creationId xmlns:a16="http://schemas.microsoft.com/office/drawing/2014/main" id="{9D1D35FE-2051-407F-A435-3EC47B797C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6" name="Text Box 70">
          <a:extLst>
            <a:ext uri="{FF2B5EF4-FFF2-40B4-BE49-F238E27FC236}">
              <a16:creationId xmlns:a16="http://schemas.microsoft.com/office/drawing/2014/main" id="{95389948-8028-4079-9DAF-2211696E16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7" name="Text Box 71">
          <a:extLst>
            <a:ext uri="{FF2B5EF4-FFF2-40B4-BE49-F238E27FC236}">
              <a16:creationId xmlns:a16="http://schemas.microsoft.com/office/drawing/2014/main" id="{410DC46A-2321-429D-B407-44B56E724E6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8" name="Text Box 72">
          <a:extLst>
            <a:ext uri="{FF2B5EF4-FFF2-40B4-BE49-F238E27FC236}">
              <a16:creationId xmlns:a16="http://schemas.microsoft.com/office/drawing/2014/main" id="{DEF83972-768E-4D93-B022-EA435E36843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669" name="Text Box 73">
          <a:extLst>
            <a:ext uri="{FF2B5EF4-FFF2-40B4-BE49-F238E27FC236}">
              <a16:creationId xmlns:a16="http://schemas.microsoft.com/office/drawing/2014/main" id="{5668A0AE-B647-4CA1-A942-3A9752FBF3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87D276A7-119C-4018-A6DD-5BCCAC887C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71" name="Text Box 43">
          <a:extLst>
            <a:ext uri="{FF2B5EF4-FFF2-40B4-BE49-F238E27FC236}">
              <a16:creationId xmlns:a16="http://schemas.microsoft.com/office/drawing/2014/main" id="{4502609C-A797-41D4-B4D0-C7B35E93D5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72" name="Text Box 46">
          <a:extLst>
            <a:ext uri="{FF2B5EF4-FFF2-40B4-BE49-F238E27FC236}">
              <a16:creationId xmlns:a16="http://schemas.microsoft.com/office/drawing/2014/main" id="{35EA3AD9-9191-4E23-8559-499C7BB292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73" name="Text Box 43">
          <a:extLst>
            <a:ext uri="{FF2B5EF4-FFF2-40B4-BE49-F238E27FC236}">
              <a16:creationId xmlns:a16="http://schemas.microsoft.com/office/drawing/2014/main" id="{E4FF79B1-FD6B-4A7F-A9A4-6447A5C29A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D41CFFBC-C306-44BA-A3BA-B315FB72724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675" name="Text Box 11">
          <a:extLst>
            <a:ext uri="{FF2B5EF4-FFF2-40B4-BE49-F238E27FC236}">
              <a16:creationId xmlns:a16="http://schemas.microsoft.com/office/drawing/2014/main" id="{7AC4ADC9-28E7-427F-BBC5-891BC3739AB3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676" name="Text Box 65">
          <a:extLst>
            <a:ext uri="{FF2B5EF4-FFF2-40B4-BE49-F238E27FC236}">
              <a16:creationId xmlns:a16="http://schemas.microsoft.com/office/drawing/2014/main" id="{D6A6A176-9B0C-4150-AFFC-AC248246F8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677" name="Text Box 91">
          <a:extLst>
            <a:ext uri="{FF2B5EF4-FFF2-40B4-BE49-F238E27FC236}">
              <a16:creationId xmlns:a16="http://schemas.microsoft.com/office/drawing/2014/main" id="{8B6DBFC3-DE7C-48EC-B73C-39A899BA81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93CD6859-1D59-4715-8299-1C0C516A31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679" name="Text Box 91">
          <a:extLst>
            <a:ext uri="{FF2B5EF4-FFF2-40B4-BE49-F238E27FC236}">
              <a16:creationId xmlns:a16="http://schemas.microsoft.com/office/drawing/2014/main" id="{D82B0271-1957-43B2-967B-B3C7A9F15FC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680" name="Text Box 46">
          <a:extLst>
            <a:ext uri="{FF2B5EF4-FFF2-40B4-BE49-F238E27FC236}">
              <a16:creationId xmlns:a16="http://schemas.microsoft.com/office/drawing/2014/main" id="{00A49876-A17C-4B28-9298-197B096BDB27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681" name="Text Box 43">
          <a:extLst>
            <a:ext uri="{FF2B5EF4-FFF2-40B4-BE49-F238E27FC236}">
              <a16:creationId xmlns:a16="http://schemas.microsoft.com/office/drawing/2014/main" id="{DB818736-0643-4546-8CAB-7AD4A48FCB5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2" name="Text Box 68">
          <a:extLst>
            <a:ext uri="{FF2B5EF4-FFF2-40B4-BE49-F238E27FC236}">
              <a16:creationId xmlns:a16="http://schemas.microsoft.com/office/drawing/2014/main" id="{5C8AB9A0-01B2-4BBA-A9BC-8BCFE90501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3" name="Text Box 69">
          <a:extLst>
            <a:ext uri="{FF2B5EF4-FFF2-40B4-BE49-F238E27FC236}">
              <a16:creationId xmlns:a16="http://schemas.microsoft.com/office/drawing/2014/main" id="{3B55942D-0A05-4352-B551-9F2F2712B8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4" name="Text Box 70">
          <a:extLst>
            <a:ext uri="{FF2B5EF4-FFF2-40B4-BE49-F238E27FC236}">
              <a16:creationId xmlns:a16="http://schemas.microsoft.com/office/drawing/2014/main" id="{330C0138-9D56-49D8-B036-1D8D8B913DA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5" name="Text Box 71">
          <a:extLst>
            <a:ext uri="{FF2B5EF4-FFF2-40B4-BE49-F238E27FC236}">
              <a16:creationId xmlns:a16="http://schemas.microsoft.com/office/drawing/2014/main" id="{CEBDEB6C-F5B4-4EB6-B826-FA00E7B30C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6" name="Text Box 72">
          <a:extLst>
            <a:ext uri="{FF2B5EF4-FFF2-40B4-BE49-F238E27FC236}">
              <a16:creationId xmlns:a16="http://schemas.microsoft.com/office/drawing/2014/main" id="{3BA73516-0D17-440C-8AAF-7484D6CD17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87" name="Text Box 73">
          <a:extLst>
            <a:ext uri="{FF2B5EF4-FFF2-40B4-BE49-F238E27FC236}">
              <a16:creationId xmlns:a16="http://schemas.microsoft.com/office/drawing/2014/main" id="{1893C304-549A-4504-9E5D-7AF823D680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88" name="Text Box 46">
          <a:extLst>
            <a:ext uri="{FF2B5EF4-FFF2-40B4-BE49-F238E27FC236}">
              <a16:creationId xmlns:a16="http://schemas.microsoft.com/office/drawing/2014/main" id="{5BC3A57D-BEED-45C6-B569-8B344EA9070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89" name="Text Box 43">
          <a:extLst>
            <a:ext uri="{FF2B5EF4-FFF2-40B4-BE49-F238E27FC236}">
              <a16:creationId xmlns:a16="http://schemas.microsoft.com/office/drawing/2014/main" id="{18BA85B2-95E6-401A-A0F3-9269DFB8FA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90" name="Text Box 46">
          <a:extLst>
            <a:ext uri="{FF2B5EF4-FFF2-40B4-BE49-F238E27FC236}">
              <a16:creationId xmlns:a16="http://schemas.microsoft.com/office/drawing/2014/main" id="{A7BE1BE1-BBBB-477D-A20D-225BEA62C3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91" name="Text Box 43">
          <a:extLst>
            <a:ext uri="{FF2B5EF4-FFF2-40B4-BE49-F238E27FC236}">
              <a16:creationId xmlns:a16="http://schemas.microsoft.com/office/drawing/2014/main" id="{CD51087E-AFDA-4830-85E9-7237BE2B3E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2" name="Text Box 68">
          <a:extLst>
            <a:ext uri="{FF2B5EF4-FFF2-40B4-BE49-F238E27FC236}">
              <a16:creationId xmlns:a16="http://schemas.microsoft.com/office/drawing/2014/main" id="{B267FA86-78A3-4269-880C-B62494289BA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3" name="Text Box 69">
          <a:extLst>
            <a:ext uri="{FF2B5EF4-FFF2-40B4-BE49-F238E27FC236}">
              <a16:creationId xmlns:a16="http://schemas.microsoft.com/office/drawing/2014/main" id="{060C43BE-9049-43F9-BBB0-B6B34B75DB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4" name="Text Box 70">
          <a:extLst>
            <a:ext uri="{FF2B5EF4-FFF2-40B4-BE49-F238E27FC236}">
              <a16:creationId xmlns:a16="http://schemas.microsoft.com/office/drawing/2014/main" id="{CE071DE6-CEB7-4D44-B716-5837A43BBD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5" name="Text Box 71">
          <a:extLst>
            <a:ext uri="{FF2B5EF4-FFF2-40B4-BE49-F238E27FC236}">
              <a16:creationId xmlns:a16="http://schemas.microsoft.com/office/drawing/2014/main" id="{80E3BA4A-68FA-48B6-A090-C90BFFCD1FB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6" name="Text Box 72">
          <a:extLst>
            <a:ext uri="{FF2B5EF4-FFF2-40B4-BE49-F238E27FC236}">
              <a16:creationId xmlns:a16="http://schemas.microsoft.com/office/drawing/2014/main" id="{B17D703D-99B5-46FD-875D-30C95A23F9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697" name="Text Box 73">
          <a:extLst>
            <a:ext uri="{FF2B5EF4-FFF2-40B4-BE49-F238E27FC236}">
              <a16:creationId xmlns:a16="http://schemas.microsoft.com/office/drawing/2014/main" id="{D3A5EB07-DC60-44E8-A934-0A921ADDC0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98" name="Text Box 46">
          <a:extLst>
            <a:ext uri="{FF2B5EF4-FFF2-40B4-BE49-F238E27FC236}">
              <a16:creationId xmlns:a16="http://schemas.microsoft.com/office/drawing/2014/main" id="{A9B8F7F5-2BFD-4DE5-B3AF-0904D5E3A8D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699" name="Text Box 43">
          <a:extLst>
            <a:ext uri="{FF2B5EF4-FFF2-40B4-BE49-F238E27FC236}">
              <a16:creationId xmlns:a16="http://schemas.microsoft.com/office/drawing/2014/main" id="{38BC59E9-F6AD-4CED-9E5D-DF4D5D18BE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00" name="Text Box 46">
          <a:extLst>
            <a:ext uri="{FF2B5EF4-FFF2-40B4-BE49-F238E27FC236}">
              <a16:creationId xmlns:a16="http://schemas.microsoft.com/office/drawing/2014/main" id="{15BDA202-057A-46B7-98A7-64F3A78892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DFDD3759-EA67-477A-B4DB-F22ACF0662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2" name="Text Box 68">
          <a:extLst>
            <a:ext uri="{FF2B5EF4-FFF2-40B4-BE49-F238E27FC236}">
              <a16:creationId xmlns:a16="http://schemas.microsoft.com/office/drawing/2014/main" id="{C35C11E1-F473-49DF-835C-F5DA90C5F9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3" name="Text Box 69">
          <a:extLst>
            <a:ext uri="{FF2B5EF4-FFF2-40B4-BE49-F238E27FC236}">
              <a16:creationId xmlns:a16="http://schemas.microsoft.com/office/drawing/2014/main" id="{A347236A-96A4-4662-A46E-631A4F3FBE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4" name="Text Box 70">
          <a:extLst>
            <a:ext uri="{FF2B5EF4-FFF2-40B4-BE49-F238E27FC236}">
              <a16:creationId xmlns:a16="http://schemas.microsoft.com/office/drawing/2014/main" id="{BFE18E91-F75D-4248-80E5-F9DFF50BCB2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5" name="Text Box 71">
          <a:extLst>
            <a:ext uri="{FF2B5EF4-FFF2-40B4-BE49-F238E27FC236}">
              <a16:creationId xmlns:a16="http://schemas.microsoft.com/office/drawing/2014/main" id="{50FD5C46-F408-49A2-AE80-E6A5F5D46A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6" name="Text Box 72">
          <a:extLst>
            <a:ext uri="{FF2B5EF4-FFF2-40B4-BE49-F238E27FC236}">
              <a16:creationId xmlns:a16="http://schemas.microsoft.com/office/drawing/2014/main" id="{B783F5CE-B701-4A0F-982E-F50FD6E4C0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07" name="Text Box 73">
          <a:extLst>
            <a:ext uri="{FF2B5EF4-FFF2-40B4-BE49-F238E27FC236}">
              <a16:creationId xmlns:a16="http://schemas.microsoft.com/office/drawing/2014/main" id="{534EFCD2-8B95-46FD-BD23-A6EEA17C5B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08" name="Text Box 46">
          <a:extLst>
            <a:ext uri="{FF2B5EF4-FFF2-40B4-BE49-F238E27FC236}">
              <a16:creationId xmlns:a16="http://schemas.microsoft.com/office/drawing/2014/main" id="{827186DD-94CC-4E41-B77B-53D991F82D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09" name="Text Box 43">
          <a:extLst>
            <a:ext uri="{FF2B5EF4-FFF2-40B4-BE49-F238E27FC236}">
              <a16:creationId xmlns:a16="http://schemas.microsoft.com/office/drawing/2014/main" id="{2A7AF3EB-A121-42ED-AD7A-06634BE238A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10" name="Text Box 46">
          <a:extLst>
            <a:ext uri="{FF2B5EF4-FFF2-40B4-BE49-F238E27FC236}">
              <a16:creationId xmlns:a16="http://schemas.microsoft.com/office/drawing/2014/main" id="{FB68A978-4843-42C9-9878-AAE2960FD5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11" name="Text Box 43">
          <a:extLst>
            <a:ext uri="{FF2B5EF4-FFF2-40B4-BE49-F238E27FC236}">
              <a16:creationId xmlns:a16="http://schemas.microsoft.com/office/drawing/2014/main" id="{65ED44FB-165E-4B79-B5F2-5F3C2ABEE3D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712" name="Text Box 10">
          <a:extLst>
            <a:ext uri="{FF2B5EF4-FFF2-40B4-BE49-F238E27FC236}">
              <a16:creationId xmlns:a16="http://schemas.microsoft.com/office/drawing/2014/main" id="{D79EC4E6-235E-49CF-A889-9A28012370B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713" name="Text Box 11">
          <a:extLst>
            <a:ext uri="{FF2B5EF4-FFF2-40B4-BE49-F238E27FC236}">
              <a16:creationId xmlns:a16="http://schemas.microsoft.com/office/drawing/2014/main" id="{DD5502E3-16D2-44A8-9FA8-3B702D9A40D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14" name="Text Box 65">
          <a:extLst>
            <a:ext uri="{FF2B5EF4-FFF2-40B4-BE49-F238E27FC236}">
              <a16:creationId xmlns:a16="http://schemas.microsoft.com/office/drawing/2014/main" id="{58EECD04-5165-47B5-B062-1BE67506E7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15" name="Text Box 91">
          <a:extLst>
            <a:ext uri="{FF2B5EF4-FFF2-40B4-BE49-F238E27FC236}">
              <a16:creationId xmlns:a16="http://schemas.microsoft.com/office/drawing/2014/main" id="{75ED358A-091E-451E-9C0F-DC884EF2C4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16" name="Text Box 65">
          <a:extLst>
            <a:ext uri="{FF2B5EF4-FFF2-40B4-BE49-F238E27FC236}">
              <a16:creationId xmlns:a16="http://schemas.microsoft.com/office/drawing/2014/main" id="{4A7827BD-69E2-4F75-A644-BA70F94CEE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17" name="Text Box 91">
          <a:extLst>
            <a:ext uri="{FF2B5EF4-FFF2-40B4-BE49-F238E27FC236}">
              <a16:creationId xmlns:a16="http://schemas.microsoft.com/office/drawing/2014/main" id="{BCB3B6F2-6DED-4CEC-B344-6A9D24B9AA4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18" name="Text Box 46">
          <a:extLst>
            <a:ext uri="{FF2B5EF4-FFF2-40B4-BE49-F238E27FC236}">
              <a16:creationId xmlns:a16="http://schemas.microsoft.com/office/drawing/2014/main" id="{D40C2D18-6039-4953-A019-A3C545039A94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19" name="Text Box 43">
          <a:extLst>
            <a:ext uri="{FF2B5EF4-FFF2-40B4-BE49-F238E27FC236}">
              <a16:creationId xmlns:a16="http://schemas.microsoft.com/office/drawing/2014/main" id="{D4AF761F-2532-4851-8BC3-D77E679A79E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0" name="Text Box 68">
          <a:extLst>
            <a:ext uri="{FF2B5EF4-FFF2-40B4-BE49-F238E27FC236}">
              <a16:creationId xmlns:a16="http://schemas.microsoft.com/office/drawing/2014/main" id="{D66564B5-8D34-4089-8EF8-1259534939B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1" name="Text Box 69">
          <a:extLst>
            <a:ext uri="{FF2B5EF4-FFF2-40B4-BE49-F238E27FC236}">
              <a16:creationId xmlns:a16="http://schemas.microsoft.com/office/drawing/2014/main" id="{5577B4AC-E36F-4B9D-9E02-1A8554CEBDE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2" name="Text Box 70">
          <a:extLst>
            <a:ext uri="{FF2B5EF4-FFF2-40B4-BE49-F238E27FC236}">
              <a16:creationId xmlns:a16="http://schemas.microsoft.com/office/drawing/2014/main" id="{C0A6F062-B247-439D-AC0B-9F61DAF5086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3" name="Text Box 71">
          <a:extLst>
            <a:ext uri="{FF2B5EF4-FFF2-40B4-BE49-F238E27FC236}">
              <a16:creationId xmlns:a16="http://schemas.microsoft.com/office/drawing/2014/main" id="{FC376CC7-EC57-4018-828F-03E9CE3EB6A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4" name="Text Box 72">
          <a:extLst>
            <a:ext uri="{FF2B5EF4-FFF2-40B4-BE49-F238E27FC236}">
              <a16:creationId xmlns:a16="http://schemas.microsoft.com/office/drawing/2014/main" id="{B0083247-0DB6-4883-8511-AF65B5EB282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25" name="Text Box 73">
          <a:extLst>
            <a:ext uri="{FF2B5EF4-FFF2-40B4-BE49-F238E27FC236}">
              <a16:creationId xmlns:a16="http://schemas.microsoft.com/office/drawing/2014/main" id="{60E1AE02-2471-4CC6-9744-8A70EDEF46F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26" name="Text Box 46">
          <a:extLst>
            <a:ext uri="{FF2B5EF4-FFF2-40B4-BE49-F238E27FC236}">
              <a16:creationId xmlns:a16="http://schemas.microsoft.com/office/drawing/2014/main" id="{84BF8C84-FB63-4D1A-9800-2558D79E18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27" name="Text Box 43">
          <a:extLst>
            <a:ext uri="{FF2B5EF4-FFF2-40B4-BE49-F238E27FC236}">
              <a16:creationId xmlns:a16="http://schemas.microsoft.com/office/drawing/2014/main" id="{E1309974-4012-462E-A80E-0B48B6571E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28" name="Text Box 46">
          <a:extLst>
            <a:ext uri="{FF2B5EF4-FFF2-40B4-BE49-F238E27FC236}">
              <a16:creationId xmlns:a16="http://schemas.microsoft.com/office/drawing/2014/main" id="{633024EC-4C09-4F93-AB32-A3CA4F6CFAE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29" name="Text Box 43">
          <a:extLst>
            <a:ext uri="{FF2B5EF4-FFF2-40B4-BE49-F238E27FC236}">
              <a16:creationId xmlns:a16="http://schemas.microsoft.com/office/drawing/2014/main" id="{2339F6CF-C7BA-4A16-90C8-94376323A6F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0" name="Text Box 68">
          <a:extLst>
            <a:ext uri="{FF2B5EF4-FFF2-40B4-BE49-F238E27FC236}">
              <a16:creationId xmlns:a16="http://schemas.microsoft.com/office/drawing/2014/main" id="{47D30C93-293F-4175-8969-106CFA8AA81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1" name="Text Box 69">
          <a:extLst>
            <a:ext uri="{FF2B5EF4-FFF2-40B4-BE49-F238E27FC236}">
              <a16:creationId xmlns:a16="http://schemas.microsoft.com/office/drawing/2014/main" id="{ED8FEA1F-8A85-41EC-AA6B-03A48BF525B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2" name="Text Box 70">
          <a:extLst>
            <a:ext uri="{FF2B5EF4-FFF2-40B4-BE49-F238E27FC236}">
              <a16:creationId xmlns:a16="http://schemas.microsoft.com/office/drawing/2014/main" id="{E824BDA6-4310-444B-BD72-26DE0BD871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3" name="Text Box 71">
          <a:extLst>
            <a:ext uri="{FF2B5EF4-FFF2-40B4-BE49-F238E27FC236}">
              <a16:creationId xmlns:a16="http://schemas.microsoft.com/office/drawing/2014/main" id="{CF382737-0504-4908-820E-0944C24962F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4" name="Text Box 72">
          <a:extLst>
            <a:ext uri="{FF2B5EF4-FFF2-40B4-BE49-F238E27FC236}">
              <a16:creationId xmlns:a16="http://schemas.microsoft.com/office/drawing/2014/main" id="{622BA701-B8DF-49F4-803F-945F501470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35" name="Text Box 73">
          <a:extLst>
            <a:ext uri="{FF2B5EF4-FFF2-40B4-BE49-F238E27FC236}">
              <a16:creationId xmlns:a16="http://schemas.microsoft.com/office/drawing/2014/main" id="{12AB4E54-A343-470A-93F6-86BF3DEA23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36" name="Text Box 46">
          <a:extLst>
            <a:ext uri="{FF2B5EF4-FFF2-40B4-BE49-F238E27FC236}">
              <a16:creationId xmlns:a16="http://schemas.microsoft.com/office/drawing/2014/main" id="{0D88DE82-0673-48E2-82AE-FABC701B3D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37" name="Text Box 43">
          <a:extLst>
            <a:ext uri="{FF2B5EF4-FFF2-40B4-BE49-F238E27FC236}">
              <a16:creationId xmlns:a16="http://schemas.microsoft.com/office/drawing/2014/main" id="{8CE7163C-75B1-410E-9CCC-8C25FC6537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38" name="Text Box 46">
          <a:extLst>
            <a:ext uri="{FF2B5EF4-FFF2-40B4-BE49-F238E27FC236}">
              <a16:creationId xmlns:a16="http://schemas.microsoft.com/office/drawing/2014/main" id="{3EC1D31C-CC41-4A76-A322-FF126A73D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39" name="Text Box 43">
          <a:extLst>
            <a:ext uri="{FF2B5EF4-FFF2-40B4-BE49-F238E27FC236}">
              <a16:creationId xmlns:a16="http://schemas.microsoft.com/office/drawing/2014/main" id="{83C72486-6106-4F66-8465-E142732561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0" name="Text Box 68">
          <a:extLst>
            <a:ext uri="{FF2B5EF4-FFF2-40B4-BE49-F238E27FC236}">
              <a16:creationId xmlns:a16="http://schemas.microsoft.com/office/drawing/2014/main" id="{BEFE0597-50E6-4553-BBE6-57D584EB6F9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1" name="Text Box 69">
          <a:extLst>
            <a:ext uri="{FF2B5EF4-FFF2-40B4-BE49-F238E27FC236}">
              <a16:creationId xmlns:a16="http://schemas.microsoft.com/office/drawing/2014/main" id="{4FA39C24-1940-4F99-914F-B5A0137991B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2" name="Text Box 70">
          <a:extLst>
            <a:ext uri="{FF2B5EF4-FFF2-40B4-BE49-F238E27FC236}">
              <a16:creationId xmlns:a16="http://schemas.microsoft.com/office/drawing/2014/main" id="{59FF889A-9C6C-4E26-AE9C-E075E5E9E0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3" name="Text Box 71">
          <a:extLst>
            <a:ext uri="{FF2B5EF4-FFF2-40B4-BE49-F238E27FC236}">
              <a16:creationId xmlns:a16="http://schemas.microsoft.com/office/drawing/2014/main" id="{835B5B7F-CDEB-495C-87DB-B078646B2E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4" name="Text Box 72">
          <a:extLst>
            <a:ext uri="{FF2B5EF4-FFF2-40B4-BE49-F238E27FC236}">
              <a16:creationId xmlns:a16="http://schemas.microsoft.com/office/drawing/2014/main" id="{2F484C8B-A107-4939-991B-A7B6EF7FDC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45" name="Text Box 73">
          <a:extLst>
            <a:ext uri="{FF2B5EF4-FFF2-40B4-BE49-F238E27FC236}">
              <a16:creationId xmlns:a16="http://schemas.microsoft.com/office/drawing/2014/main" id="{ECBBD9FA-5701-4A7D-BF41-9B12A7DD2E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46" name="Text Box 46">
          <a:extLst>
            <a:ext uri="{FF2B5EF4-FFF2-40B4-BE49-F238E27FC236}">
              <a16:creationId xmlns:a16="http://schemas.microsoft.com/office/drawing/2014/main" id="{C6C10478-9916-488C-84A0-CBF82DF15CC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47" name="Text Box 43">
          <a:extLst>
            <a:ext uri="{FF2B5EF4-FFF2-40B4-BE49-F238E27FC236}">
              <a16:creationId xmlns:a16="http://schemas.microsoft.com/office/drawing/2014/main" id="{23ECD025-E057-4A06-86AC-6AEA3F3974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48" name="Text Box 46">
          <a:extLst>
            <a:ext uri="{FF2B5EF4-FFF2-40B4-BE49-F238E27FC236}">
              <a16:creationId xmlns:a16="http://schemas.microsoft.com/office/drawing/2014/main" id="{83671FB6-681D-47F8-9389-C8854C3D2AD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49" name="Text Box 43">
          <a:extLst>
            <a:ext uri="{FF2B5EF4-FFF2-40B4-BE49-F238E27FC236}">
              <a16:creationId xmlns:a16="http://schemas.microsoft.com/office/drawing/2014/main" id="{B2D27701-1343-4F99-BEF9-389DD4AA2F5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50" name="Text Box 65">
          <a:extLst>
            <a:ext uri="{FF2B5EF4-FFF2-40B4-BE49-F238E27FC236}">
              <a16:creationId xmlns:a16="http://schemas.microsoft.com/office/drawing/2014/main" id="{7BD19749-102F-4108-9AA6-1C37F64977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51" name="Text Box 91">
          <a:extLst>
            <a:ext uri="{FF2B5EF4-FFF2-40B4-BE49-F238E27FC236}">
              <a16:creationId xmlns:a16="http://schemas.microsoft.com/office/drawing/2014/main" id="{716C41DE-4FD5-4CC9-81A1-0AE2505940F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52" name="Text Box 65">
          <a:extLst>
            <a:ext uri="{FF2B5EF4-FFF2-40B4-BE49-F238E27FC236}">
              <a16:creationId xmlns:a16="http://schemas.microsoft.com/office/drawing/2014/main" id="{7CACBE27-01DC-4000-850F-0282E924353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53" name="Text Box 91">
          <a:extLst>
            <a:ext uri="{FF2B5EF4-FFF2-40B4-BE49-F238E27FC236}">
              <a16:creationId xmlns:a16="http://schemas.microsoft.com/office/drawing/2014/main" id="{A53C6D47-655A-4467-950B-050DE13AC0E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54" name="Text Box 46">
          <a:extLst>
            <a:ext uri="{FF2B5EF4-FFF2-40B4-BE49-F238E27FC236}">
              <a16:creationId xmlns:a16="http://schemas.microsoft.com/office/drawing/2014/main" id="{CB48F2B5-2C5D-4D73-9277-DAE1ADBB425F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55" name="Text Box 43">
          <a:extLst>
            <a:ext uri="{FF2B5EF4-FFF2-40B4-BE49-F238E27FC236}">
              <a16:creationId xmlns:a16="http://schemas.microsoft.com/office/drawing/2014/main" id="{2EEA1B13-F00E-440C-80B2-BEE64CB7AE7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56" name="Text Box 68">
          <a:extLst>
            <a:ext uri="{FF2B5EF4-FFF2-40B4-BE49-F238E27FC236}">
              <a16:creationId xmlns:a16="http://schemas.microsoft.com/office/drawing/2014/main" id="{724917CF-5CE7-4B04-9F5A-2ADE439D13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57" name="Text Box 69">
          <a:extLst>
            <a:ext uri="{FF2B5EF4-FFF2-40B4-BE49-F238E27FC236}">
              <a16:creationId xmlns:a16="http://schemas.microsoft.com/office/drawing/2014/main" id="{839B3513-DC2F-4908-AD24-232CD3720C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58" name="Text Box 70">
          <a:extLst>
            <a:ext uri="{FF2B5EF4-FFF2-40B4-BE49-F238E27FC236}">
              <a16:creationId xmlns:a16="http://schemas.microsoft.com/office/drawing/2014/main" id="{60204386-0F1E-4980-9E0C-4A1748D080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59" name="Text Box 71">
          <a:extLst>
            <a:ext uri="{FF2B5EF4-FFF2-40B4-BE49-F238E27FC236}">
              <a16:creationId xmlns:a16="http://schemas.microsoft.com/office/drawing/2014/main" id="{122AC204-7B7E-4BCD-92B4-3C3C4F29B3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0" name="Text Box 72">
          <a:extLst>
            <a:ext uri="{FF2B5EF4-FFF2-40B4-BE49-F238E27FC236}">
              <a16:creationId xmlns:a16="http://schemas.microsoft.com/office/drawing/2014/main" id="{7A90FBA9-F20C-4691-B8F2-513B8CCAC75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1" name="Text Box 73">
          <a:extLst>
            <a:ext uri="{FF2B5EF4-FFF2-40B4-BE49-F238E27FC236}">
              <a16:creationId xmlns:a16="http://schemas.microsoft.com/office/drawing/2014/main" id="{89AD5E6A-33C6-4C03-866C-1B6F99BE678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F3145785-896E-46BE-8C19-888A7C20E1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63" name="Text Box 43">
          <a:extLst>
            <a:ext uri="{FF2B5EF4-FFF2-40B4-BE49-F238E27FC236}">
              <a16:creationId xmlns:a16="http://schemas.microsoft.com/office/drawing/2014/main" id="{C7DC0C16-6E03-4D31-AD9B-A567D40DFE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64" name="Text Box 46">
          <a:extLst>
            <a:ext uri="{FF2B5EF4-FFF2-40B4-BE49-F238E27FC236}">
              <a16:creationId xmlns:a16="http://schemas.microsoft.com/office/drawing/2014/main" id="{61EE8A8B-046F-496D-B6E6-A1F6EBA28A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65" name="Text Box 43">
          <a:extLst>
            <a:ext uri="{FF2B5EF4-FFF2-40B4-BE49-F238E27FC236}">
              <a16:creationId xmlns:a16="http://schemas.microsoft.com/office/drawing/2014/main" id="{EA13DF12-6E28-44D2-8FD8-15E39410A82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6" name="Text Box 68">
          <a:extLst>
            <a:ext uri="{FF2B5EF4-FFF2-40B4-BE49-F238E27FC236}">
              <a16:creationId xmlns:a16="http://schemas.microsoft.com/office/drawing/2014/main" id="{04882CB0-9AC0-44F6-9361-8C9130CEBD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7" name="Text Box 69">
          <a:extLst>
            <a:ext uri="{FF2B5EF4-FFF2-40B4-BE49-F238E27FC236}">
              <a16:creationId xmlns:a16="http://schemas.microsoft.com/office/drawing/2014/main" id="{4C9363CF-CC8F-4015-8597-189D7D0BF7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8" name="Text Box 70">
          <a:extLst>
            <a:ext uri="{FF2B5EF4-FFF2-40B4-BE49-F238E27FC236}">
              <a16:creationId xmlns:a16="http://schemas.microsoft.com/office/drawing/2014/main" id="{448525E7-CD65-4E58-9BCD-BE8EC07767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69" name="Text Box 71">
          <a:extLst>
            <a:ext uri="{FF2B5EF4-FFF2-40B4-BE49-F238E27FC236}">
              <a16:creationId xmlns:a16="http://schemas.microsoft.com/office/drawing/2014/main" id="{6680725F-08B7-4244-A03E-4A18745ABCD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70" name="Text Box 72">
          <a:extLst>
            <a:ext uri="{FF2B5EF4-FFF2-40B4-BE49-F238E27FC236}">
              <a16:creationId xmlns:a16="http://schemas.microsoft.com/office/drawing/2014/main" id="{33BF92FC-735B-4B96-92C5-2706977C80F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71" name="Text Box 73">
          <a:extLst>
            <a:ext uri="{FF2B5EF4-FFF2-40B4-BE49-F238E27FC236}">
              <a16:creationId xmlns:a16="http://schemas.microsoft.com/office/drawing/2014/main" id="{5B395B3A-BD1E-43E8-890D-AB0681E02D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72" name="Text Box 46">
          <a:extLst>
            <a:ext uri="{FF2B5EF4-FFF2-40B4-BE49-F238E27FC236}">
              <a16:creationId xmlns:a16="http://schemas.microsoft.com/office/drawing/2014/main" id="{980B037A-7C13-4C31-802E-1521D213CB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73" name="Text Box 43">
          <a:extLst>
            <a:ext uri="{FF2B5EF4-FFF2-40B4-BE49-F238E27FC236}">
              <a16:creationId xmlns:a16="http://schemas.microsoft.com/office/drawing/2014/main" id="{E4F7C1C1-495A-4490-AF79-4FDB04C578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74" name="Text Box 46">
          <a:extLst>
            <a:ext uri="{FF2B5EF4-FFF2-40B4-BE49-F238E27FC236}">
              <a16:creationId xmlns:a16="http://schemas.microsoft.com/office/drawing/2014/main" id="{C9BE19A3-0851-4F22-A824-FBA76B3885C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75" name="Text Box 43">
          <a:extLst>
            <a:ext uri="{FF2B5EF4-FFF2-40B4-BE49-F238E27FC236}">
              <a16:creationId xmlns:a16="http://schemas.microsoft.com/office/drawing/2014/main" id="{667BDFCF-B997-428D-9025-28792500BC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76" name="Text Box 68">
          <a:extLst>
            <a:ext uri="{FF2B5EF4-FFF2-40B4-BE49-F238E27FC236}">
              <a16:creationId xmlns:a16="http://schemas.microsoft.com/office/drawing/2014/main" id="{57975BA4-79AC-41B0-AD76-E8B44577AB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77" name="Text Box 69">
          <a:extLst>
            <a:ext uri="{FF2B5EF4-FFF2-40B4-BE49-F238E27FC236}">
              <a16:creationId xmlns:a16="http://schemas.microsoft.com/office/drawing/2014/main" id="{0A386358-3A6E-42D0-ADAE-3EF5A96DA1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78" name="Text Box 70">
          <a:extLst>
            <a:ext uri="{FF2B5EF4-FFF2-40B4-BE49-F238E27FC236}">
              <a16:creationId xmlns:a16="http://schemas.microsoft.com/office/drawing/2014/main" id="{06271213-8EE3-4195-9DDA-F554B59374C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79" name="Text Box 71">
          <a:extLst>
            <a:ext uri="{FF2B5EF4-FFF2-40B4-BE49-F238E27FC236}">
              <a16:creationId xmlns:a16="http://schemas.microsoft.com/office/drawing/2014/main" id="{49862D94-2EAA-4727-8E34-782BC76072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80" name="Text Box 72">
          <a:extLst>
            <a:ext uri="{FF2B5EF4-FFF2-40B4-BE49-F238E27FC236}">
              <a16:creationId xmlns:a16="http://schemas.microsoft.com/office/drawing/2014/main" id="{D45B9786-FD0D-4BE7-8D4D-E9813C4F0C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781" name="Text Box 73">
          <a:extLst>
            <a:ext uri="{FF2B5EF4-FFF2-40B4-BE49-F238E27FC236}">
              <a16:creationId xmlns:a16="http://schemas.microsoft.com/office/drawing/2014/main" id="{AADA5E92-81A6-495D-971D-7AC8AAADB65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82" name="Text Box 46">
          <a:extLst>
            <a:ext uri="{FF2B5EF4-FFF2-40B4-BE49-F238E27FC236}">
              <a16:creationId xmlns:a16="http://schemas.microsoft.com/office/drawing/2014/main" id="{52FAD83E-4476-4687-AEA7-8E05D1C635B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83" name="Text Box 43">
          <a:extLst>
            <a:ext uri="{FF2B5EF4-FFF2-40B4-BE49-F238E27FC236}">
              <a16:creationId xmlns:a16="http://schemas.microsoft.com/office/drawing/2014/main" id="{02ACDA5B-19AF-45CE-9D07-D59F34CCA9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84" name="Text Box 46">
          <a:extLst>
            <a:ext uri="{FF2B5EF4-FFF2-40B4-BE49-F238E27FC236}">
              <a16:creationId xmlns:a16="http://schemas.microsoft.com/office/drawing/2014/main" id="{297497E1-6C71-42D8-BEB7-553E9C54CC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85" name="Text Box 43">
          <a:extLst>
            <a:ext uri="{FF2B5EF4-FFF2-40B4-BE49-F238E27FC236}">
              <a16:creationId xmlns:a16="http://schemas.microsoft.com/office/drawing/2014/main" id="{A575D7B8-D5D4-41B3-9C15-D6115217A3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86" name="Text Box 65">
          <a:extLst>
            <a:ext uri="{FF2B5EF4-FFF2-40B4-BE49-F238E27FC236}">
              <a16:creationId xmlns:a16="http://schemas.microsoft.com/office/drawing/2014/main" id="{4CE1B0F5-3C8C-4500-AC7A-6E1C3082DA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87" name="Text Box 91">
          <a:extLst>
            <a:ext uri="{FF2B5EF4-FFF2-40B4-BE49-F238E27FC236}">
              <a16:creationId xmlns:a16="http://schemas.microsoft.com/office/drawing/2014/main" id="{78C3DEFF-D53C-41AB-91D4-B3CAB0DDB98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88" name="Text Box 65">
          <a:extLst>
            <a:ext uri="{FF2B5EF4-FFF2-40B4-BE49-F238E27FC236}">
              <a16:creationId xmlns:a16="http://schemas.microsoft.com/office/drawing/2014/main" id="{41349278-0F46-4596-8A6C-96211F1BA5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789" name="Text Box 91">
          <a:extLst>
            <a:ext uri="{FF2B5EF4-FFF2-40B4-BE49-F238E27FC236}">
              <a16:creationId xmlns:a16="http://schemas.microsoft.com/office/drawing/2014/main" id="{7C8DC24D-F685-4557-AEAD-707EC2D4E16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90" name="Text Box 46">
          <a:extLst>
            <a:ext uri="{FF2B5EF4-FFF2-40B4-BE49-F238E27FC236}">
              <a16:creationId xmlns:a16="http://schemas.microsoft.com/office/drawing/2014/main" id="{A10A37E7-B6E0-4EBB-A23C-973D83B16E6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791" name="Text Box 43">
          <a:extLst>
            <a:ext uri="{FF2B5EF4-FFF2-40B4-BE49-F238E27FC236}">
              <a16:creationId xmlns:a16="http://schemas.microsoft.com/office/drawing/2014/main" id="{9BC42390-5AC4-4CA5-BC71-59A905956D33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2" name="Text Box 68">
          <a:extLst>
            <a:ext uri="{FF2B5EF4-FFF2-40B4-BE49-F238E27FC236}">
              <a16:creationId xmlns:a16="http://schemas.microsoft.com/office/drawing/2014/main" id="{06DA375D-DF9E-4213-92F1-E04BB363CA5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3" name="Text Box 69">
          <a:extLst>
            <a:ext uri="{FF2B5EF4-FFF2-40B4-BE49-F238E27FC236}">
              <a16:creationId xmlns:a16="http://schemas.microsoft.com/office/drawing/2014/main" id="{F4CA6719-F05A-4427-A75E-7F47F5F82F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4" name="Text Box 70">
          <a:extLst>
            <a:ext uri="{FF2B5EF4-FFF2-40B4-BE49-F238E27FC236}">
              <a16:creationId xmlns:a16="http://schemas.microsoft.com/office/drawing/2014/main" id="{0D92473E-213D-4EDD-A029-D31ACCAB3B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5" name="Text Box 71">
          <a:extLst>
            <a:ext uri="{FF2B5EF4-FFF2-40B4-BE49-F238E27FC236}">
              <a16:creationId xmlns:a16="http://schemas.microsoft.com/office/drawing/2014/main" id="{708898DF-DA09-4318-B920-AB3398AB10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6" name="Text Box 72">
          <a:extLst>
            <a:ext uri="{FF2B5EF4-FFF2-40B4-BE49-F238E27FC236}">
              <a16:creationId xmlns:a16="http://schemas.microsoft.com/office/drawing/2014/main" id="{E11BA218-A33F-41D7-AC71-93F798B9F3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797" name="Text Box 73">
          <a:extLst>
            <a:ext uri="{FF2B5EF4-FFF2-40B4-BE49-F238E27FC236}">
              <a16:creationId xmlns:a16="http://schemas.microsoft.com/office/drawing/2014/main" id="{27206196-8FB0-459E-9A15-153A6FD148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98" name="Text Box 46">
          <a:extLst>
            <a:ext uri="{FF2B5EF4-FFF2-40B4-BE49-F238E27FC236}">
              <a16:creationId xmlns:a16="http://schemas.microsoft.com/office/drawing/2014/main" id="{C2DD3CAF-F010-41A9-B51A-3DBA499892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799" name="Text Box 43">
          <a:extLst>
            <a:ext uri="{FF2B5EF4-FFF2-40B4-BE49-F238E27FC236}">
              <a16:creationId xmlns:a16="http://schemas.microsoft.com/office/drawing/2014/main" id="{7398D557-20A0-476B-B4DA-6774FA0553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A2C8D5AB-0C91-4734-A5CC-874D9C42B2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01" name="Text Box 43">
          <a:extLst>
            <a:ext uri="{FF2B5EF4-FFF2-40B4-BE49-F238E27FC236}">
              <a16:creationId xmlns:a16="http://schemas.microsoft.com/office/drawing/2014/main" id="{8193E6E3-8C98-40AD-B135-7C6A9901FE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2" name="Text Box 68">
          <a:extLst>
            <a:ext uri="{FF2B5EF4-FFF2-40B4-BE49-F238E27FC236}">
              <a16:creationId xmlns:a16="http://schemas.microsoft.com/office/drawing/2014/main" id="{51F58B14-BB16-453D-81AF-0196B37F081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3" name="Text Box 69">
          <a:extLst>
            <a:ext uri="{FF2B5EF4-FFF2-40B4-BE49-F238E27FC236}">
              <a16:creationId xmlns:a16="http://schemas.microsoft.com/office/drawing/2014/main" id="{12BC211F-2B22-4B28-88B4-42F023BE5C5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4" name="Text Box 70">
          <a:extLst>
            <a:ext uri="{FF2B5EF4-FFF2-40B4-BE49-F238E27FC236}">
              <a16:creationId xmlns:a16="http://schemas.microsoft.com/office/drawing/2014/main" id="{A2E75408-10EE-4966-9445-6BAD6FC7AC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5" name="Text Box 71">
          <a:extLst>
            <a:ext uri="{FF2B5EF4-FFF2-40B4-BE49-F238E27FC236}">
              <a16:creationId xmlns:a16="http://schemas.microsoft.com/office/drawing/2014/main" id="{04E6F94B-173A-4F5A-8735-C6C7050853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6" name="Text Box 72">
          <a:extLst>
            <a:ext uri="{FF2B5EF4-FFF2-40B4-BE49-F238E27FC236}">
              <a16:creationId xmlns:a16="http://schemas.microsoft.com/office/drawing/2014/main" id="{1039B319-72DE-4429-9933-34315E8D833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07" name="Text Box 73">
          <a:extLst>
            <a:ext uri="{FF2B5EF4-FFF2-40B4-BE49-F238E27FC236}">
              <a16:creationId xmlns:a16="http://schemas.microsoft.com/office/drawing/2014/main" id="{F78CC776-69F6-43CE-B375-93C1D219ECD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08" name="Text Box 46">
          <a:extLst>
            <a:ext uri="{FF2B5EF4-FFF2-40B4-BE49-F238E27FC236}">
              <a16:creationId xmlns:a16="http://schemas.microsoft.com/office/drawing/2014/main" id="{403CBF2F-3A34-495E-A80B-701F290C618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09" name="Text Box 43">
          <a:extLst>
            <a:ext uri="{FF2B5EF4-FFF2-40B4-BE49-F238E27FC236}">
              <a16:creationId xmlns:a16="http://schemas.microsoft.com/office/drawing/2014/main" id="{A6C12513-9404-42C1-8228-CB9F3967D7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10" name="Text Box 46">
          <a:extLst>
            <a:ext uri="{FF2B5EF4-FFF2-40B4-BE49-F238E27FC236}">
              <a16:creationId xmlns:a16="http://schemas.microsoft.com/office/drawing/2014/main" id="{FFA104D4-ECF7-41E3-BD18-AB3E2EF6EE0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11" name="Text Box 43">
          <a:extLst>
            <a:ext uri="{FF2B5EF4-FFF2-40B4-BE49-F238E27FC236}">
              <a16:creationId xmlns:a16="http://schemas.microsoft.com/office/drawing/2014/main" id="{D9AF930E-DBB6-49FE-A5D4-2E1D19640A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2" name="Text Box 68">
          <a:extLst>
            <a:ext uri="{FF2B5EF4-FFF2-40B4-BE49-F238E27FC236}">
              <a16:creationId xmlns:a16="http://schemas.microsoft.com/office/drawing/2014/main" id="{0C5183DA-D64B-4825-8067-5F8D6309822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3" name="Text Box 69">
          <a:extLst>
            <a:ext uri="{FF2B5EF4-FFF2-40B4-BE49-F238E27FC236}">
              <a16:creationId xmlns:a16="http://schemas.microsoft.com/office/drawing/2014/main" id="{B578F7E4-3A07-49D5-BE0A-4066F5A5027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4" name="Text Box 70">
          <a:extLst>
            <a:ext uri="{FF2B5EF4-FFF2-40B4-BE49-F238E27FC236}">
              <a16:creationId xmlns:a16="http://schemas.microsoft.com/office/drawing/2014/main" id="{A06A24AD-40A6-4371-A07A-6302797042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5" name="Text Box 71">
          <a:extLst>
            <a:ext uri="{FF2B5EF4-FFF2-40B4-BE49-F238E27FC236}">
              <a16:creationId xmlns:a16="http://schemas.microsoft.com/office/drawing/2014/main" id="{1D732234-5A5B-425F-90C2-0513586AA3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6" name="Text Box 72">
          <a:extLst>
            <a:ext uri="{FF2B5EF4-FFF2-40B4-BE49-F238E27FC236}">
              <a16:creationId xmlns:a16="http://schemas.microsoft.com/office/drawing/2014/main" id="{52C16EA5-BA28-452C-90C5-7A5CDE5B29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17" name="Text Box 73">
          <a:extLst>
            <a:ext uri="{FF2B5EF4-FFF2-40B4-BE49-F238E27FC236}">
              <a16:creationId xmlns:a16="http://schemas.microsoft.com/office/drawing/2014/main" id="{1A260749-778D-4FFC-A806-197C8B4C5E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18" name="Text Box 46">
          <a:extLst>
            <a:ext uri="{FF2B5EF4-FFF2-40B4-BE49-F238E27FC236}">
              <a16:creationId xmlns:a16="http://schemas.microsoft.com/office/drawing/2014/main" id="{14D63497-851B-4965-AD8A-C46035805D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19" name="Text Box 43">
          <a:extLst>
            <a:ext uri="{FF2B5EF4-FFF2-40B4-BE49-F238E27FC236}">
              <a16:creationId xmlns:a16="http://schemas.microsoft.com/office/drawing/2014/main" id="{1A305CFC-3CFF-485D-8F9E-6AF592B525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20" name="Text Box 46">
          <a:extLst>
            <a:ext uri="{FF2B5EF4-FFF2-40B4-BE49-F238E27FC236}">
              <a16:creationId xmlns:a16="http://schemas.microsoft.com/office/drawing/2014/main" id="{97CF66F5-2E98-4A50-9314-A6863F69B09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21" name="Text Box 43">
          <a:extLst>
            <a:ext uri="{FF2B5EF4-FFF2-40B4-BE49-F238E27FC236}">
              <a16:creationId xmlns:a16="http://schemas.microsoft.com/office/drawing/2014/main" id="{F2C01979-2F8E-4537-9733-B4741B1CDE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22" name="Text Box 10">
          <a:extLst>
            <a:ext uri="{FF2B5EF4-FFF2-40B4-BE49-F238E27FC236}">
              <a16:creationId xmlns:a16="http://schemas.microsoft.com/office/drawing/2014/main" id="{259E5730-89CD-40E5-990E-82EEBA493F9E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23" name="Text Box 11">
          <a:extLst>
            <a:ext uri="{FF2B5EF4-FFF2-40B4-BE49-F238E27FC236}">
              <a16:creationId xmlns:a16="http://schemas.microsoft.com/office/drawing/2014/main" id="{2C8E7794-523B-4B6D-B445-4F3C6EBBC45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24" name="Text Box 65">
          <a:extLst>
            <a:ext uri="{FF2B5EF4-FFF2-40B4-BE49-F238E27FC236}">
              <a16:creationId xmlns:a16="http://schemas.microsoft.com/office/drawing/2014/main" id="{75B5A397-5F62-4798-90EF-67B60C3663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25" name="Text Box 91">
          <a:extLst>
            <a:ext uri="{FF2B5EF4-FFF2-40B4-BE49-F238E27FC236}">
              <a16:creationId xmlns:a16="http://schemas.microsoft.com/office/drawing/2014/main" id="{146E20D1-E330-4B04-850C-D01CB86AFE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26" name="Text Box 65">
          <a:extLst>
            <a:ext uri="{FF2B5EF4-FFF2-40B4-BE49-F238E27FC236}">
              <a16:creationId xmlns:a16="http://schemas.microsoft.com/office/drawing/2014/main" id="{B16D399D-DC0A-482A-ADE6-A28D3135E0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27" name="Text Box 91">
          <a:extLst>
            <a:ext uri="{FF2B5EF4-FFF2-40B4-BE49-F238E27FC236}">
              <a16:creationId xmlns:a16="http://schemas.microsoft.com/office/drawing/2014/main" id="{4F39548D-6A11-49A6-B6BD-2B61D1E8B8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828" name="Text Box 46">
          <a:extLst>
            <a:ext uri="{FF2B5EF4-FFF2-40B4-BE49-F238E27FC236}">
              <a16:creationId xmlns:a16="http://schemas.microsoft.com/office/drawing/2014/main" id="{6BFDB834-410C-4020-B4CA-C667E3F8F44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829" name="Text Box 43">
          <a:extLst>
            <a:ext uri="{FF2B5EF4-FFF2-40B4-BE49-F238E27FC236}">
              <a16:creationId xmlns:a16="http://schemas.microsoft.com/office/drawing/2014/main" id="{2DA44845-905E-40CB-A4C4-6764C546B114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0" name="Text Box 68">
          <a:extLst>
            <a:ext uri="{FF2B5EF4-FFF2-40B4-BE49-F238E27FC236}">
              <a16:creationId xmlns:a16="http://schemas.microsoft.com/office/drawing/2014/main" id="{41B0B2D2-8F04-4058-8804-7297F73206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1" name="Text Box 69">
          <a:extLst>
            <a:ext uri="{FF2B5EF4-FFF2-40B4-BE49-F238E27FC236}">
              <a16:creationId xmlns:a16="http://schemas.microsoft.com/office/drawing/2014/main" id="{9A7FF7CB-A9FF-42A3-86AC-3E160814674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2" name="Text Box 70">
          <a:extLst>
            <a:ext uri="{FF2B5EF4-FFF2-40B4-BE49-F238E27FC236}">
              <a16:creationId xmlns:a16="http://schemas.microsoft.com/office/drawing/2014/main" id="{A35EE341-EA2D-403C-BE6E-7AB6775076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3" name="Text Box 71">
          <a:extLst>
            <a:ext uri="{FF2B5EF4-FFF2-40B4-BE49-F238E27FC236}">
              <a16:creationId xmlns:a16="http://schemas.microsoft.com/office/drawing/2014/main" id="{3B8A3260-74CF-48AD-A2D6-D69795C697F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4" name="Text Box 72">
          <a:extLst>
            <a:ext uri="{FF2B5EF4-FFF2-40B4-BE49-F238E27FC236}">
              <a16:creationId xmlns:a16="http://schemas.microsoft.com/office/drawing/2014/main" id="{25024689-28EA-4370-99E4-AFB297D83C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35" name="Text Box 73">
          <a:extLst>
            <a:ext uri="{FF2B5EF4-FFF2-40B4-BE49-F238E27FC236}">
              <a16:creationId xmlns:a16="http://schemas.microsoft.com/office/drawing/2014/main" id="{D43772E2-528E-457D-B204-FE0EE315AB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36" name="Text Box 46">
          <a:extLst>
            <a:ext uri="{FF2B5EF4-FFF2-40B4-BE49-F238E27FC236}">
              <a16:creationId xmlns:a16="http://schemas.microsoft.com/office/drawing/2014/main" id="{44FCF736-020C-4A51-9AEE-736080907C5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37" name="Text Box 43">
          <a:extLst>
            <a:ext uri="{FF2B5EF4-FFF2-40B4-BE49-F238E27FC236}">
              <a16:creationId xmlns:a16="http://schemas.microsoft.com/office/drawing/2014/main" id="{6E164333-9C73-4E59-94D6-DEAD673C19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38" name="Text Box 46">
          <a:extLst>
            <a:ext uri="{FF2B5EF4-FFF2-40B4-BE49-F238E27FC236}">
              <a16:creationId xmlns:a16="http://schemas.microsoft.com/office/drawing/2014/main" id="{B54985FD-7BD5-4BEA-A870-B1548C32787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39" name="Text Box 43">
          <a:extLst>
            <a:ext uri="{FF2B5EF4-FFF2-40B4-BE49-F238E27FC236}">
              <a16:creationId xmlns:a16="http://schemas.microsoft.com/office/drawing/2014/main" id="{D77717DB-CC68-4551-9133-6A3551BB96A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0" name="Text Box 68">
          <a:extLst>
            <a:ext uri="{FF2B5EF4-FFF2-40B4-BE49-F238E27FC236}">
              <a16:creationId xmlns:a16="http://schemas.microsoft.com/office/drawing/2014/main" id="{9B7B5221-48DD-445F-A6F5-63A446BD88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1" name="Text Box 69">
          <a:extLst>
            <a:ext uri="{FF2B5EF4-FFF2-40B4-BE49-F238E27FC236}">
              <a16:creationId xmlns:a16="http://schemas.microsoft.com/office/drawing/2014/main" id="{FBB4DABE-9E0C-4F23-9FBE-9CA97991EFC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2" name="Text Box 70">
          <a:extLst>
            <a:ext uri="{FF2B5EF4-FFF2-40B4-BE49-F238E27FC236}">
              <a16:creationId xmlns:a16="http://schemas.microsoft.com/office/drawing/2014/main" id="{A8B268D4-53D6-428C-9179-026D4A14A2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3" name="Text Box 71">
          <a:extLst>
            <a:ext uri="{FF2B5EF4-FFF2-40B4-BE49-F238E27FC236}">
              <a16:creationId xmlns:a16="http://schemas.microsoft.com/office/drawing/2014/main" id="{0CDA7357-FD15-43DD-AC85-7447C7E03C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4" name="Text Box 72">
          <a:extLst>
            <a:ext uri="{FF2B5EF4-FFF2-40B4-BE49-F238E27FC236}">
              <a16:creationId xmlns:a16="http://schemas.microsoft.com/office/drawing/2014/main" id="{A5BA9DED-C4E7-45A3-9AA8-0B27A83BE8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45" name="Text Box 73">
          <a:extLst>
            <a:ext uri="{FF2B5EF4-FFF2-40B4-BE49-F238E27FC236}">
              <a16:creationId xmlns:a16="http://schemas.microsoft.com/office/drawing/2014/main" id="{08CE25C7-EFB6-4BC8-817C-22FC0153A8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46" name="Text Box 46">
          <a:extLst>
            <a:ext uri="{FF2B5EF4-FFF2-40B4-BE49-F238E27FC236}">
              <a16:creationId xmlns:a16="http://schemas.microsoft.com/office/drawing/2014/main" id="{AD0127D0-218B-4296-9F82-0D156679813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47" name="Text Box 43">
          <a:extLst>
            <a:ext uri="{FF2B5EF4-FFF2-40B4-BE49-F238E27FC236}">
              <a16:creationId xmlns:a16="http://schemas.microsoft.com/office/drawing/2014/main" id="{F32D4059-81C5-4929-8492-DC01112868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48" name="Text Box 46">
          <a:extLst>
            <a:ext uri="{FF2B5EF4-FFF2-40B4-BE49-F238E27FC236}">
              <a16:creationId xmlns:a16="http://schemas.microsoft.com/office/drawing/2014/main" id="{E73480F7-2D0D-4C94-861F-44ABE32721D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49" name="Text Box 43">
          <a:extLst>
            <a:ext uri="{FF2B5EF4-FFF2-40B4-BE49-F238E27FC236}">
              <a16:creationId xmlns:a16="http://schemas.microsoft.com/office/drawing/2014/main" id="{A97BDF1D-9335-48FA-B1BC-AD69138DEB7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0" name="Text Box 68">
          <a:extLst>
            <a:ext uri="{FF2B5EF4-FFF2-40B4-BE49-F238E27FC236}">
              <a16:creationId xmlns:a16="http://schemas.microsoft.com/office/drawing/2014/main" id="{CC4019E3-C19E-46F4-B398-F996A586BA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1" name="Text Box 69">
          <a:extLst>
            <a:ext uri="{FF2B5EF4-FFF2-40B4-BE49-F238E27FC236}">
              <a16:creationId xmlns:a16="http://schemas.microsoft.com/office/drawing/2014/main" id="{02F5653C-E311-4DD4-9C62-7D23F293FA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2" name="Text Box 70">
          <a:extLst>
            <a:ext uri="{FF2B5EF4-FFF2-40B4-BE49-F238E27FC236}">
              <a16:creationId xmlns:a16="http://schemas.microsoft.com/office/drawing/2014/main" id="{75D7E5E4-D794-4496-8DE6-E41DB07E6C5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3" name="Text Box 71">
          <a:extLst>
            <a:ext uri="{FF2B5EF4-FFF2-40B4-BE49-F238E27FC236}">
              <a16:creationId xmlns:a16="http://schemas.microsoft.com/office/drawing/2014/main" id="{37366D4C-9CB7-4A35-BD4E-A0D163565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4" name="Text Box 72">
          <a:extLst>
            <a:ext uri="{FF2B5EF4-FFF2-40B4-BE49-F238E27FC236}">
              <a16:creationId xmlns:a16="http://schemas.microsoft.com/office/drawing/2014/main" id="{1C301517-B41E-47F8-8068-66F8F97530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55" name="Text Box 73">
          <a:extLst>
            <a:ext uri="{FF2B5EF4-FFF2-40B4-BE49-F238E27FC236}">
              <a16:creationId xmlns:a16="http://schemas.microsoft.com/office/drawing/2014/main" id="{144BDB02-93D9-4EA4-9960-844421D571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56" name="Text Box 46">
          <a:extLst>
            <a:ext uri="{FF2B5EF4-FFF2-40B4-BE49-F238E27FC236}">
              <a16:creationId xmlns:a16="http://schemas.microsoft.com/office/drawing/2014/main" id="{1783EEF3-C504-447A-870D-B1A0446C69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57" name="Text Box 43">
          <a:extLst>
            <a:ext uri="{FF2B5EF4-FFF2-40B4-BE49-F238E27FC236}">
              <a16:creationId xmlns:a16="http://schemas.microsoft.com/office/drawing/2014/main" id="{B9AA9B5B-BA68-4208-A6CD-BC30929101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58" name="Text Box 46">
          <a:extLst>
            <a:ext uri="{FF2B5EF4-FFF2-40B4-BE49-F238E27FC236}">
              <a16:creationId xmlns:a16="http://schemas.microsoft.com/office/drawing/2014/main" id="{3C527FB6-A802-4CC0-AAF4-2E7FE31B313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59" name="Text Box 43">
          <a:extLst>
            <a:ext uri="{FF2B5EF4-FFF2-40B4-BE49-F238E27FC236}">
              <a16:creationId xmlns:a16="http://schemas.microsoft.com/office/drawing/2014/main" id="{E579FB03-B926-443B-A5E0-017DC0B3D19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644D8C8B-5B33-4D4F-A3BB-CD12EC1AABF9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6A8DD97F-6200-4DDC-A9CC-5D6E381E8CA7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62" name="Text Box 65">
          <a:extLst>
            <a:ext uri="{FF2B5EF4-FFF2-40B4-BE49-F238E27FC236}">
              <a16:creationId xmlns:a16="http://schemas.microsoft.com/office/drawing/2014/main" id="{F9746054-CAA2-4280-836A-67CDBC4830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63" name="Text Box 91">
          <a:extLst>
            <a:ext uri="{FF2B5EF4-FFF2-40B4-BE49-F238E27FC236}">
              <a16:creationId xmlns:a16="http://schemas.microsoft.com/office/drawing/2014/main" id="{645E1F09-F41E-4DB9-8AD0-A0315CC1CC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64" name="Text Box 65">
          <a:extLst>
            <a:ext uri="{FF2B5EF4-FFF2-40B4-BE49-F238E27FC236}">
              <a16:creationId xmlns:a16="http://schemas.microsoft.com/office/drawing/2014/main" id="{8BB1DC9B-AD7C-4A52-8832-66A761BDB3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865" name="Text Box 91">
          <a:extLst>
            <a:ext uri="{FF2B5EF4-FFF2-40B4-BE49-F238E27FC236}">
              <a16:creationId xmlns:a16="http://schemas.microsoft.com/office/drawing/2014/main" id="{B8CD53CB-D009-46B3-9ACF-D2EDEA76E2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866" name="Text Box 46">
          <a:extLst>
            <a:ext uri="{FF2B5EF4-FFF2-40B4-BE49-F238E27FC236}">
              <a16:creationId xmlns:a16="http://schemas.microsoft.com/office/drawing/2014/main" id="{944B7B27-E4CB-451A-8F1B-87191ACBFC5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867" name="Text Box 43">
          <a:extLst>
            <a:ext uri="{FF2B5EF4-FFF2-40B4-BE49-F238E27FC236}">
              <a16:creationId xmlns:a16="http://schemas.microsoft.com/office/drawing/2014/main" id="{2D485997-DCC7-4AF0-BFAE-E50CA5E474A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68" name="Text Box 68">
          <a:extLst>
            <a:ext uri="{FF2B5EF4-FFF2-40B4-BE49-F238E27FC236}">
              <a16:creationId xmlns:a16="http://schemas.microsoft.com/office/drawing/2014/main" id="{94847479-BE9F-438E-AD89-03148D3EF6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69" name="Text Box 69">
          <a:extLst>
            <a:ext uri="{FF2B5EF4-FFF2-40B4-BE49-F238E27FC236}">
              <a16:creationId xmlns:a16="http://schemas.microsoft.com/office/drawing/2014/main" id="{B93EAF3E-A7C4-4E3F-8885-EC1DB79297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0" name="Text Box 70">
          <a:extLst>
            <a:ext uri="{FF2B5EF4-FFF2-40B4-BE49-F238E27FC236}">
              <a16:creationId xmlns:a16="http://schemas.microsoft.com/office/drawing/2014/main" id="{4AB91014-CCCC-44C9-802A-A7C80A21ED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1" name="Text Box 71">
          <a:extLst>
            <a:ext uri="{FF2B5EF4-FFF2-40B4-BE49-F238E27FC236}">
              <a16:creationId xmlns:a16="http://schemas.microsoft.com/office/drawing/2014/main" id="{240D826B-BD1A-4904-884D-61247EE085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2" name="Text Box 72">
          <a:extLst>
            <a:ext uri="{FF2B5EF4-FFF2-40B4-BE49-F238E27FC236}">
              <a16:creationId xmlns:a16="http://schemas.microsoft.com/office/drawing/2014/main" id="{69EB8DF7-2D32-4979-BB61-25E187F79AD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3" name="Text Box 73">
          <a:extLst>
            <a:ext uri="{FF2B5EF4-FFF2-40B4-BE49-F238E27FC236}">
              <a16:creationId xmlns:a16="http://schemas.microsoft.com/office/drawing/2014/main" id="{D48558B6-B4BA-4B7A-A868-2186F51C3E4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74" name="Text Box 46">
          <a:extLst>
            <a:ext uri="{FF2B5EF4-FFF2-40B4-BE49-F238E27FC236}">
              <a16:creationId xmlns:a16="http://schemas.microsoft.com/office/drawing/2014/main" id="{11D67912-D321-4E00-B13E-C67D8811366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75" name="Text Box 43">
          <a:extLst>
            <a:ext uri="{FF2B5EF4-FFF2-40B4-BE49-F238E27FC236}">
              <a16:creationId xmlns:a16="http://schemas.microsoft.com/office/drawing/2014/main" id="{9D6DE21F-A7FF-4442-B910-888F634990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76" name="Text Box 46">
          <a:extLst>
            <a:ext uri="{FF2B5EF4-FFF2-40B4-BE49-F238E27FC236}">
              <a16:creationId xmlns:a16="http://schemas.microsoft.com/office/drawing/2014/main" id="{AFC85C2F-D7AA-4557-91B8-9723BA9308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77" name="Text Box 43">
          <a:extLst>
            <a:ext uri="{FF2B5EF4-FFF2-40B4-BE49-F238E27FC236}">
              <a16:creationId xmlns:a16="http://schemas.microsoft.com/office/drawing/2014/main" id="{939A04B2-1FED-46D7-8AF9-1C397017BD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8" name="Text Box 68">
          <a:extLst>
            <a:ext uri="{FF2B5EF4-FFF2-40B4-BE49-F238E27FC236}">
              <a16:creationId xmlns:a16="http://schemas.microsoft.com/office/drawing/2014/main" id="{ADF1C9FA-318C-48B9-9B92-7B8C26AD2D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79" name="Text Box 69">
          <a:extLst>
            <a:ext uri="{FF2B5EF4-FFF2-40B4-BE49-F238E27FC236}">
              <a16:creationId xmlns:a16="http://schemas.microsoft.com/office/drawing/2014/main" id="{8E35F70E-7308-43C7-AFA2-3CE9447B09F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80" name="Text Box 70">
          <a:extLst>
            <a:ext uri="{FF2B5EF4-FFF2-40B4-BE49-F238E27FC236}">
              <a16:creationId xmlns:a16="http://schemas.microsoft.com/office/drawing/2014/main" id="{7E6AC752-C740-41C5-8B68-FE8FD604135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81" name="Text Box 71">
          <a:extLst>
            <a:ext uri="{FF2B5EF4-FFF2-40B4-BE49-F238E27FC236}">
              <a16:creationId xmlns:a16="http://schemas.microsoft.com/office/drawing/2014/main" id="{147ADA55-17AB-4CFB-B21C-39CAB479C35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82" name="Text Box 72">
          <a:extLst>
            <a:ext uri="{FF2B5EF4-FFF2-40B4-BE49-F238E27FC236}">
              <a16:creationId xmlns:a16="http://schemas.microsoft.com/office/drawing/2014/main" id="{0D1CEFFA-BD8C-4A26-94F1-4ACE1B7F7D0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883" name="Text Box 73">
          <a:extLst>
            <a:ext uri="{FF2B5EF4-FFF2-40B4-BE49-F238E27FC236}">
              <a16:creationId xmlns:a16="http://schemas.microsoft.com/office/drawing/2014/main" id="{EB2BA38D-D45F-44AF-93F9-5F4A77B5E3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84" name="Text Box 46">
          <a:extLst>
            <a:ext uri="{FF2B5EF4-FFF2-40B4-BE49-F238E27FC236}">
              <a16:creationId xmlns:a16="http://schemas.microsoft.com/office/drawing/2014/main" id="{1DAF6B3F-5E98-4299-BFA5-484C7F300D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85" name="Text Box 43">
          <a:extLst>
            <a:ext uri="{FF2B5EF4-FFF2-40B4-BE49-F238E27FC236}">
              <a16:creationId xmlns:a16="http://schemas.microsoft.com/office/drawing/2014/main" id="{BB78E78E-603F-43F5-A8DD-AF06B693D0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EC3C6DBD-BC2F-4BB9-B4E9-048EBB9F92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389202EE-2479-4646-AB7E-E8B02E294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88" name="Text Box 68">
          <a:extLst>
            <a:ext uri="{FF2B5EF4-FFF2-40B4-BE49-F238E27FC236}">
              <a16:creationId xmlns:a16="http://schemas.microsoft.com/office/drawing/2014/main" id="{04C8F386-6440-44EE-9BFA-B514F1C353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89" name="Text Box 69">
          <a:extLst>
            <a:ext uri="{FF2B5EF4-FFF2-40B4-BE49-F238E27FC236}">
              <a16:creationId xmlns:a16="http://schemas.microsoft.com/office/drawing/2014/main" id="{A5F68AB3-2D78-4790-A1DA-C5729C48014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90" name="Text Box 70">
          <a:extLst>
            <a:ext uri="{FF2B5EF4-FFF2-40B4-BE49-F238E27FC236}">
              <a16:creationId xmlns:a16="http://schemas.microsoft.com/office/drawing/2014/main" id="{68639F8F-4733-4227-98EA-3216890FE0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91" name="Text Box 71">
          <a:extLst>
            <a:ext uri="{FF2B5EF4-FFF2-40B4-BE49-F238E27FC236}">
              <a16:creationId xmlns:a16="http://schemas.microsoft.com/office/drawing/2014/main" id="{CB68C410-820D-4FDD-9492-A3F279C5B2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92" name="Text Box 72">
          <a:extLst>
            <a:ext uri="{FF2B5EF4-FFF2-40B4-BE49-F238E27FC236}">
              <a16:creationId xmlns:a16="http://schemas.microsoft.com/office/drawing/2014/main" id="{B2BAC5EE-8F49-4E76-8DB8-A043B837E0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893" name="Text Box 73">
          <a:extLst>
            <a:ext uri="{FF2B5EF4-FFF2-40B4-BE49-F238E27FC236}">
              <a16:creationId xmlns:a16="http://schemas.microsoft.com/office/drawing/2014/main" id="{35BF22CD-540F-4352-B4CC-7CCFEF39B3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94" name="Text Box 46">
          <a:extLst>
            <a:ext uri="{FF2B5EF4-FFF2-40B4-BE49-F238E27FC236}">
              <a16:creationId xmlns:a16="http://schemas.microsoft.com/office/drawing/2014/main" id="{7A8734FF-2E5F-41D2-B6C2-D5FA2D68E00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95" name="Text Box 43">
          <a:extLst>
            <a:ext uri="{FF2B5EF4-FFF2-40B4-BE49-F238E27FC236}">
              <a16:creationId xmlns:a16="http://schemas.microsoft.com/office/drawing/2014/main" id="{3D187E68-462D-4BC7-9F73-E0BECB5F91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DB465F8E-C0E8-4E83-879F-C44BCCD49B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801CB6DE-82CE-40CF-9D62-C03CE457A3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98" name="Text Box 10">
          <a:extLst>
            <a:ext uri="{FF2B5EF4-FFF2-40B4-BE49-F238E27FC236}">
              <a16:creationId xmlns:a16="http://schemas.microsoft.com/office/drawing/2014/main" id="{71E800B7-A195-412B-9A6A-CF28588DA65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899" name="Text Box 11">
          <a:extLst>
            <a:ext uri="{FF2B5EF4-FFF2-40B4-BE49-F238E27FC236}">
              <a16:creationId xmlns:a16="http://schemas.microsoft.com/office/drawing/2014/main" id="{E59EBB81-79D5-4A05-8C3C-3168AF1E8431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00" name="Text Box 65">
          <a:extLst>
            <a:ext uri="{FF2B5EF4-FFF2-40B4-BE49-F238E27FC236}">
              <a16:creationId xmlns:a16="http://schemas.microsoft.com/office/drawing/2014/main" id="{1D21D8CC-E510-4BB3-B0B6-8A9D32B5BB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01" name="Text Box 91">
          <a:extLst>
            <a:ext uri="{FF2B5EF4-FFF2-40B4-BE49-F238E27FC236}">
              <a16:creationId xmlns:a16="http://schemas.microsoft.com/office/drawing/2014/main" id="{5800467B-2478-46B2-99A0-1A22AE9AD0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02" name="Text Box 65">
          <a:extLst>
            <a:ext uri="{FF2B5EF4-FFF2-40B4-BE49-F238E27FC236}">
              <a16:creationId xmlns:a16="http://schemas.microsoft.com/office/drawing/2014/main" id="{B05967F0-8E5A-45B3-AD72-A75E9E9881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03" name="Text Box 91">
          <a:extLst>
            <a:ext uri="{FF2B5EF4-FFF2-40B4-BE49-F238E27FC236}">
              <a16:creationId xmlns:a16="http://schemas.microsoft.com/office/drawing/2014/main" id="{0EC9E89B-1E2A-4592-BC46-7B68AF3C18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04" name="Text Box 46">
          <a:extLst>
            <a:ext uri="{FF2B5EF4-FFF2-40B4-BE49-F238E27FC236}">
              <a16:creationId xmlns:a16="http://schemas.microsoft.com/office/drawing/2014/main" id="{CE1A81FC-94DD-4471-809D-D7E1DD6B9765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05" name="Text Box 43">
          <a:extLst>
            <a:ext uri="{FF2B5EF4-FFF2-40B4-BE49-F238E27FC236}">
              <a16:creationId xmlns:a16="http://schemas.microsoft.com/office/drawing/2014/main" id="{B09C2D82-D753-48DF-BFA2-F1B1235FEC29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06" name="Text Box 68">
          <a:extLst>
            <a:ext uri="{FF2B5EF4-FFF2-40B4-BE49-F238E27FC236}">
              <a16:creationId xmlns:a16="http://schemas.microsoft.com/office/drawing/2014/main" id="{E915047A-E5C1-46C4-AADA-4B2F221FD1B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07" name="Text Box 69">
          <a:extLst>
            <a:ext uri="{FF2B5EF4-FFF2-40B4-BE49-F238E27FC236}">
              <a16:creationId xmlns:a16="http://schemas.microsoft.com/office/drawing/2014/main" id="{2B7AF845-1DB4-49B1-A6E4-B9B71B84AA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08" name="Text Box 70">
          <a:extLst>
            <a:ext uri="{FF2B5EF4-FFF2-40B4-BE49-F238E27FC236}">
              <a16:creationId xmlns:a16="http://schemas.microsoft.com/office/drawing/2014/main" id="{DE43E83D-AC84-499D-BC56-A1F38ABBBE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09" name="Text Box 71">
          <a:extLst>
            <a:ext uri="{FF2B5EF4-FFF2-40B4-BE49-F238E27FC236}">
              <a16:creationId xmlns:a16="http://schemas.microsoft.com/office/drawing/2014/main" id="{0F6886AE-C517-4935-B65A-2C1B10E1C3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0" name="Text Box 72">
          <a:extLst>
            <a:ext uri="{FF2B5EF4-FFF2-40B4-BE49-F238E27FC236}">
              <a16:creationId xmlns:a16="http://schemas.microsoft.com/office/drawing/2014/main" id="{47F5BF9E-0054-46B3-A31A-8CBC07AD50B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1" name="Text Box 73">
          <a:extLst>
            <a:ext uri="{FF2B5EF4-FFF2-40B4-BE49-F238E27FC236}">
              <a16:creationId xmlns:a16="http://schemas.microsoft.com/office/drawing/2014/main" id="{9ED22FC2-76B5-4749-850D-419F89F381E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12" name="Text Box 46">
          <a:extLst>
            <a:ext uri="{FF2B5EF4-FFF2-40B4-BE49-F238E27FC236}">
              <a16:creationId xmlns:a16="http://schemas.microsoft.com/office/drawing/2014/main" id="{D74C8211-9377-4CF4-A884-E02239779EF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13" name="Text Box 43">
          <a:extLst>
            <a:ext uri="{FF2B5EF4-FFF2-40B4-BE49-F238E27FC236}">
              <a16:creationId xmlns:a16="http://schemas.microsoft.com/office/drawing/2014/main" id="{D283C1E9-FB2D-425F-A3C9-886F69DD3D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4E6CA3AF-99BA-401C-BBA7-E9FAD7C199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D9813784-73A8-4936-86AE-580C5B190F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C47820DA-5E9C-4085-8069-B35811814C0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6DBDE722-0564-4BE7-977D-AF12BBE000B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7BF43511-5F6E-47D9-A7BB-DC94529FEE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AD5D9229-93F6-472B-A3C5-2B9A9006F80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6F1A1AB8-592B-4E47-B965-0AA9EBE6C36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723FA4A1-1AF3-4C19-9772-5AB3270444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A7C9AC60-5641-4223-8FAA-E0D1C15B4D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490196B2-815F-421E-A6B2-4F0F98D671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7AF955DA-3F67-4AF7-834C-89F0998627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E03F440B-5276-49F3-87F8-B90EF0BB4C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B5B2BBE7-B7ED-4F14-A876-645ECB2331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711D83EE-6B89-4204-85D1-E75828CB5B5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3F952AFB-1B7D-411F-A99B-7D006D5AB00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53C361B8-5994-49F4-BF82-5FFDF1DDC6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A02FA5BB-E3DA-472E-B420-FC2B98D515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A9DD92FF-DC36-46EA-905C-E4BCBCEBD2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F46ED5B5-3E2B-438A-9C5E-5A53162153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D44E62AA-6FD5-416D-B0E5-9B32BC2B8E0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D34050A9-97FB-42F5-96B5-B46FDFD053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7CF8DD4E-45EB-4C15-9CC9-E3E7EDE284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936" name="Text Box 10">
          <a:extLst>
            <a:ext uri="{FF2B5EF4-FFF2-40B4-BE49-F238E27FC236}">
              <a16:creationId xmlns:a16="http://schemas.microsoft.com/office/drawing/2014/main" id="{A86AF947-544B-4432-85DE-C631F1B01B82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37" name="Text Box 65">
          <a:extLst>
            <a:ext uri="{FF2B5EF4-FFF2-40B4-BE49-F238E27FC236}">
              <a16:creationId xmlns:a16="http://schemas.microsoft.com/office/drawing/2014/main" id="{FEDE0E79-5412-4522-B099-CCB9E43E43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38" name="Text Box 91">
          <a:extLst>
            <a:ext uri="{FF2B5EF4-FFF2-40B4-BE49-F238E27FC236}">
              <a16:creationId xmlns:a16="http://schemas.microsoft.com/office/drawing/2014/main" id="{6B1CCC6D-5F85-497A-86E0-7E7472095D9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39" name="Text Box 65">
          <a:extLst>
            <a:ext uri="{FF2B5EF4-FFF2-40B4-BE49-F238E27FC236}">
              <a16:creationId xmlns:a16="http://schemas.microsoft.com/office/drawing/2014/main" id="{F63800A9-55FF-4F83-8AD7-B52054B1BA9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40" name="Text Box 46">
          <a:extLst>
            <a:ext uri="{FF2B5EF4-FFF2-40B4-BE49-F238E27FC236}">
              <a16:creationId xmlns:a16="http://schemas.microsoft.com/office/drawing/2014/main" id="{41F7437D-AC0C-44DF-A566-9E796A42A3F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CF0CF6BC-83CA-44BC-B5F7-CC2E7B35E6F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2" name="Text Box 68">
          <a:extLst>
            <a:ext uri="{FF2B5EF4-FFF2-40B4-BE49-F238E27FC236}">
              <a16:creationId xmlns:a16="http://schemas.microsoft.com/office/drawing/2014/main" id="{CBE8B785-6BF4-4028-B590-6199B024AB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3" name="Text Box 69">
          <a:extLst>
            <a:ext uri="{FF2B5EF4-FFF2-40B4-BE49-F238E27FC236}">
              <a16:creationId xmlns:a16="http://schemas.microsoft.com/office/drawing/2014/main" id="{81C197A1-D222-4D1D-949E-29FD19F082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4" name="Text Box 70">
          <a:extLst>
            <a:ext uri="{FF2B5EF4-FFF2-40B4-BE49-F238E27FC236}">
              <a16:creationId xmlns:a16="http://schemas.microsoft.com/office/drawing/2014/main" id="{167BED0C-F53A-4A3C-A614-9F370FD1E69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5" name="Text Box 71">
          <a:extLst>
            <a:ext uri="{FF2B5EF4-FFF2-40B4-BE49-F238E27FC236}">
              <a16:creationId xmlns:a16="http://schemas.microsoft.com/office/drawing/2014/main" id="{CC23CAAB-6346-4C2F-ADB2-4FE2054258C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6" name="Text Box 72">
          <a:extLst>
            <a:ext uri="{FF2B5EF4-FFF2-40B4-BE49-F238E27FC236}">
              <a16:creationId xmlns:a16="http://schemas.microsoft.com/office/drawing/2014/main" id="{35059513-1B24-4A64-AA6A-30305577BE2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47" name="Text Box 73">
          <a:extLst>
            <a:ext uri="{FF2B5EF4-FFF2-40B4-BE49-F238E27FC236}">
              <a16:creationId xmlns:a16="http://schemas.microsoft.com/office/drawing/2014/main" id="{EF4CB340-7C27-49A7-A767-642BF1C9E5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48" name="Text Box 46">
          <a:extLst>
            <a:ext uri="{FF2B5EF4-FFF2-40B4-BE49-F238E27FC236}">
              <a16:creationId xmlns:a16="http://schemas.microsoft.com/office/drawing/2014/main" id="{193D8D37-4F59-4461-89C8-2179E1B750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49" name="Text Box 43">
          <a:extLst>
            <a:ext uri="{FF2B5EF4-FFF2-40B4-BE49-F238E27FC236}">
              <a16:creationId xmlns:a16="http://schemas.microsoft.com/office/drawing/2014/main" id="{20CCD497-B8B3-46BB-98B9-9406924F72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1EB1A517-047E-4336-83EA-576908BAA9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80F22212-943B-4F7B-95F1-A86F3B16C0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417F1B69-BFFE-449D-97CE-550AA6B0FD7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9FDBF0F4-8041-481D-8377-658ED9D586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5245986A-DFA8-4415-B9D3-12ABF2C102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6CFFEFB6-78C0-4D2C-A724-22320202AB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196E16F8-796B-4B7D-B47C-6D6ADA9EC13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A4DC5D22-2D7B-4D3A-9CF0-08339199B7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EF3175F1-1007-49BF-A0DE-F7EEF37F09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90C3CA34-3009-4407-AE67-A16876C5A8F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36A989CC-C090-4C34-881A-47D9D4B4C8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8B855337-6100-408E-BDB7-62AA2173BC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31E91DEA-C8C0-4DCF-9987-DCC45841B5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0BA0DFD-ECD3-42B3-9041-BB5B425BA03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FB8EE956-60B4-452F-8FA5-6478B7329F3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079EF3B6-0227-4AAE-B421-ABE89E89B0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0D9C8CC4-9E15-43BD-B222-C7F94F5128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EC5460C3-05F2-4DE4-B39C-FE3E59B7183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EAEB24B5-C693-4FC7-9204-D081C37C17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56D7B30D-BA38-484E-A3E6-5E5984A3EF1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89722136-1985-43B8-A624-759DC474E71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301E09B4-1E08-4E8D-B9F9-C3D97AFF7D9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61CAE54E-58A7-4084-8EEC-2C7DB0F209B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73" name="Text Box 65">
          <a:extLst>
            <a:ext uri="{FF2B5EF4-FFF2-40B4-BE49-F238E27FC236}">
              <a16:creationId xmlns:a16="http://schemas.microsoft.com/office/drawing/2014/main" id="{425B77EB-979F-496B-BFDC-2A694D150B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74" name="Text Box 91">
          <a:extLst>
            <a:ext uri="{FF2B5EF4-FFF2-40B4-BE49-F238E27FC236}">
              <a16:creationId xmlns:a16="http://schemas.microsoft.com/office/drawing/2014/main" id="{9199CB42-CBCA-4A68-88B8-8D6A44C063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75" name="Text Box 65">
          <a:extLst>
            <a:ext uri="{FF2B5EF4-FFF2-40B4-BE49-F238E27FC236}">
              <a16:creationId xmlns:a16="http://schemas.microsoft.com/office/drawing/2014/main" id="{FEF1F522-32F4-4304-8B31-995BD7F9F6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1976" name="Text Box 91">
          <a:extLst>
            <a:ext uri="{FF2B5EF4-FFF2-40B4-BE49-F238E27FC236}">
              <a16:creationId xmlns:a16="http://schemas.microsoft.com/office/drawing/2014/main" id="{19EDFF6B-BD41-4AD7-BBC4-C58CF3FC33D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1B3B2D8C-7155-4A39-85CD-3E81032A584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801A0F96-3165-4379-8B18-A7C6DBF4BA0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79" name="Text Box 68">
          <a:extLst>
            <a:ext uri="{FF2B5EF4-FFF2-40B4-BE49-F238E27FC236}">
              <a16:creationId xmlns:a16="http://schemas.microsoft.com/office/drawing/2014/main" id="{1884AF4D-139E-45E7-B87C-4BE3F9F55A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0" name="Text Box 69">
          <a:extLst>
            <a:ext uri="{FF2B5EF4-FFF2-40B4-BE49-F238E27FC236}">
              <a16:creationId xmlns:a16="http://schemas.microsoft.com/office/drawing/2014/main" id="{96776FB1-89E6-4E62-9767-DA8E6AFC0E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1" name="Text Box 70">
          <a:extLst>
            <a:ext uri="{FF2B5EF4-FFF2-40B4-BE49-F238E27FC236}">
              <a16:creationId xmlns:a16="http://schemas.microsoft.com/office/drawing/2014/main" id="{F25B7BB5-E0C0-4F92-921C-11B6AEDA075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2" name="Text Box 71">
          <a:extLst>
            <a:ext uri="{FF2B5EF4-FFF2-40B4-BE49-F238E27FC236}">
              <a16:creationId xmlns:a16="http://schemas.microsoft.com/office/drawing/2014/main" id="{72960FFD-2A3A-4D56-9CDC-7B93AB3497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3" name="Text Box 72">
          <a:extLst>
            <a:ext uri="{FF2B5EF4-FFF2-40B4-BE49-F238E27FC236}">
              <a16:creationId xmlns:a16="http://schemas.microsoft.com/office/drawing/2014/main" id="{26373F7A-3A8D-405B-A0E9-8604AE0F9DF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4" name="Text Box 73">
          <a:extLst>
            <a:ext uri="{FF2B5EF4-FFF2-40B4-BE49-F238E27FC236}">
              <a16:creationId xmlns:a16="http://schemas.microsoft.com/office/drawing/2014/main" id="{D48A56A7-5BF3-4005-935F-6A956B74F8E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85" name="Text Box 46">
          <a:extLst>
            <a:ext uri="{FF2B5EF4-FFF2-40B4-BE49-F238E27FC236}">
              <a16:creationId xmlns:a16="http://schemas.microsoft.com/office/drawing/2014/main" id="{6970D8B4-2A3D-4932-8474-129197CDBF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86" name="Text Box 43">
          <a:extLst>
            <a:ext uri="{FF2B5EF4-FFF2-40B4-BE49-F238E27FC236}">
              <a16:creationId xmlns:a16="http://schemas.microsoft.com/office/drawing/2014/main" id="{75430666-E00E-44E1-AB30-302A5A2608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66512467-947F-4ED1-A0D0-77C76B8BBD3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7D851653-3E8F-45CB-A3FA-5780EBD61C6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89" name="Text Box 68">
          <a:extLst>
            <a:ext uri="{FF2B5EF4-FFF2-40B4-BE49-F238E27FC236}">
              <a16:creationId xmlns:a16="http://schemas.microsoft.com/office/drawing/2014/main" id="{27570A32-DA9E-450F-B8EE-84768BB75F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90" name="Text Box 69">
          <a:extLst>
            <a:ext uri="{FF2B5EF4-FFF2-40B4-BE49-F238E27FC236}">
              <a16:creationId xmlns:a16="http://schemas.microsoft.com/office/drawing/2014/main" id="{6AD8267F-43A6-4C5F-B99F-0D0C14C672F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91" name="Text Box 70">
          <a:extLst>
            <a:ext uri="{FF2B5EF4-FFF2-40B4-BE49-F238E27FC236}">
              <a16:creationId xmlns:a16="http://schemas.microsoft.com/office/drawing/2014/main" id="{AE4557B1-5933-4B7B-8070-A287405CB06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92" name="Text Box 71">
          <a:extLst>
            <a:ext uri="{FF2B5EF4-FFF2-40B4-BE49-F238E27FC236}">
              <a16:creationId xmlns:a16="http://schemas.microsoft.com/office/drawing/2014/main" id="{D4EB5780-C0E8-45CD-8557-D36D99C747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93" name="Text Box 72">
          <a:extLst>
            <a:ext uri="{FF2B5EF4-FFF2-40B4-BE49-F238E27FC236}">
              <a16:creationId xmlns:a16="http://schemas.microsoft.com/office/drawing/2014/main" id="{2642CD08-927F-4469-BA9D-1D60B9ED55C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1994" name="Text Box 73">
          <a:extLst>
            <a:ext uri="{FF2B5EF4-FFF2-40B4-BE49-F238E27FC236}">
              <a16:creationId xmlns:a16="http://schemas.microsoft.com/office/drawing/2014/main" id="{03B0AAA4-BB8A-403A-83DE-5BADD340FF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95" name="Text Box 46">
          <a:extLst>
            <a:ext uri="{FF2B5EF4-FFF2-40B4-BE49-F238E27FC236}">
              <a16:creationId xmlns:a16="http://schemas.microsoft.com/office/drawing/2014/main" id="{FCF68797-8365-4050-AC45-C0B8B6B837B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96" name="Text Box 43">
          <a:extLst>
            <a:ext uri="{FF2B5EF4-FFF2-40B4-BE49-F238E27FC236}">
              <a16:creationId xmlns:a16="http://schemas.microsoft.com/office/drawing/2014/main" id="{F8800F25-4019-4750-86CC-1F376C0E2D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97" name="Text Box 46">
          <a:extLst>
            <a:ext uri="{FF2B5EF4-FFF2-40B4-BE49-F238E27FC236}">
              <a16:creationId xmlns:a16="http://schemas.microsoft.com/office/drawing/2014/main" id="{149567FA-E1B9-4D44-8407-52F40B8DE6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1998" name="Text Box 43">
          <a:extLst>
            <a:ext uri="{FF2B5EF4-FFF2-40B4-BE49-F238E27FC236}">
              <a16:creationId xmlns:a16="http://schemas.microsoft.com/office/drawing/2014/main" id="{C2D824FE-BF24-4FC5-B6FC-06370C099CB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1999" name="Text Box 68">
          <a:extLst>
            <a:ext uri="{FF2B5EF4-FFF2-40B4-BE49-F238E27FC236}">
              <a16:creationId xmlns:a16="http://schemas.microsoft.com/office/drawing/2014/main" id="{13C6F189-383A-4035-92CB-E41A3243D5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00" name="Text Box 69">
          <a:extLst>
            <a:ext uri="{FF2B5EF4-FFF2-40B4-BE49-F238E27FC236}">
              <a16:creationId xmlns:a16="http://schemas.microsoft.com/office/drawing/2014/main" id="{8EC66053-5CFF-4E08-8420-1D8FE8FB223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01" name="Text Box 70">
          <a:extLst>
            <a:ext uri="{FF2B5EF4-FFF2-40B4-BE49-F238E27FC236}">
              <a16:creationId xmlns:a16="http://schemas.microsoft.com/office/drawing/2014/main" id="{982FF876-A663-4BE8-889A-0E3AE47E295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02" name="Text Box 71">
          <a:extLst>
            <a:ext uri="{FF2B5EF4-FFF2-40B4-BE49-F238E27FC236}">
              <a16:creationId xmlns:a16="http://schemas.microsoft.com/office/drawing/2014/main" id="{6E2E402D-3AD3-4337-B1A3-F80BF820D3F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03" name="Text Box 72">
          <a:extLst>
            <a:ext uri="{FF2B5EF4-FFF2-40B4-BE49-F238E27FC236}">
              <a16:creationId xmlns:a16="http://schemas.microsoft.com/office/drawing/2014/main" id="{DE260D4F-B616-4405-B73E-65A2B920DC5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04" name="Text Box 73">
          <a:extLst>
            <a:ext uri="{FF2B5EF4-FFF2-40B4-BE49-F238E27FC236}">
              <a16:creationId xmlns:a16="http://schemas.microsoft.com/office/drawing/2014/main" id="{68558BCD-0269-405E-A8FA-1A085AC8CA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05" name="Text Box 46">
          <a:extLst>
            <a:ext uri="{FF2B5EF4-FFF2-40B4-BE49-F238E27FC236}">
              <a16:creationId xmlns:a16="http://schemas.microsoft.com/office/drawing/2014/main" id="{F7B4A617-6380-4A75-AE7E-B6FD83FFE38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06" name="Text Box 43">
          <a:extLst>
            <a:ext uri="{FF2B5EF4-FFF2-40B4-BE49-F238E27FC236}">
              <a16:creationId xmlns:a16="http://schemas.microsoft.com/office/drawing/2014/main" id="{C9AA8C88-807D-44DE-AE4E-9B6E209773A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EC4D98E5-A1C4-4760-A284-CA28ACD1E53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08" name="Text Box 43">
          <a:extLst>
            <a:ext uri="{FF2B5EF4-FFF2-40B4-BE49-F238E27FC236}">
              <a16:creationId xmlns:a16="http://schemas.microsoft.com/office/drawing/2014/main" id="{DAA8E7A1-5F01-4F62-B45C-F106AE26A8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009" name="Text Box 10">
          <a:extLst>
            <a:ext uri="{FF2B5EF4-FFF2-40B4-BE49-F238E27FC236}">
              <a16:creationId xmlns:a16="http://schemas.microsoft.com/office/drawing/2014/main" id="{ECACF262-DCD3-4463-B39C-DDC1F1071DD3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010" name="Text Box 11">
          <a:extLst>
            <a:ext uri="{FF2B5EF4-FFF2-40B4-BE49-F238E27FC236}">
              <a16:creationId xmlns:a16="http://schemas.microsoft.com/office/drawing/2014/main" id="{1D970E52-9158-46D6-9350-EC116961C2C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11" name="Text Box 65">
          <a:extLst>
            <a:ext uri="{FF2B5EF4-FFF2-40B4-BE49-F238E27FC236}">
              <a16:creationId xmlns:a16="http://schemas.microsoft.com/office/drawing/2014/main" id="{9DF840AD-9AC1-4C8C-B8D5-FEE3AA4616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12" name="Text Box 91">
          <a:extLst>
            <a:ext uri="{FF2B5EF4-FFF2-40B4-BE49-F238E27FC236}">
              <a16:creationId xmlns:a16="http://schemas.microsoft.com/office/drawing/2014/main" id="{BBB0A061-8A25-4C98-B81A-29A441E7CA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13" name="Text Box 65">
          <a:extLst>
            <a:ext uri="{FF2B5EF4-FFF2-40B4-BE49-F238E27FC236}">
              <a16:creationId xmlns:a16="http://schemas.microsoft.com/office/drawing/2014/main" id="{E150675A-563D-4E9C-9A0E-9B916D4D37F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14" name="Text Box 91">
          <a:extLst>
            <a:ext uri="{FF2B5EF4-FFF2-40B4-BE49-F238E27FC236}">
              <a16:creationId xmlns:a16="http://schemas.microsoft.com/office/drawing/2014/main" id="{4F8CA5C3-400B-4235-ABAA-0B74310D2C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CACA8C68-D5E0-46E3-BD9D-5E826D746C1B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16" name="Text Box 43">
          <a:extLst>
            <a:ext uri="{FF2B5EF4-FFF2-40B4-BE49-F238E27FC236}">
              <a16:creationId xmlns:a16="http://schemas.microsoft.com/office/drawing/2014/main" id="{5417C2D0-8F93-44A0-8EAD-46978F5CE1B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17" name="Text Box 68">
          <a:extLst>
            <a:ext uri="{FF2B5EF4-FFF2-40B4-BE49-F238E27FC236}">
              <a16:creationId xmlns:a16="http://schemas.microsoft.com/office/drawing/2014/main" id="{0F218AC8-EC75-4BE2-9B03-7A66048A828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18" name="Text Box 69">
          <a:extLst>
            <a:ext uri="{FF2B5EF4-FFF2-40B4-BE49-F238E27FC236}">
              <a16:creationId xmlns:a16="http://schemas.microsoft.com/office/drawing/2014/main" id="{D2E554DD-D9AD-46AD-8DA8-5B25513BBF8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19" name="Text Box 70">
          <a:extLst>
            <a:ext uri="{FF2B5EF4-FFF2-40B4-BE49-F238E27FC236}">
              <a16:creationId xmlns:a16="http://schemas.microsoft.com/office/drawing/2014/main" id="{1202852F-6A9B-4865-99EC-7B2A6243107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0" name="Text Box 71">
          <a:extLst>
            <a:ext uri="{FF2B5EF4-FFF2-40B4-BE49-F238E27FC236}">
              <a16:creationId xmlns:a16="http://schemas.microsoft.com/office/drawing/2014/main" id="{2A490CA5-938C-4400-8F11-ABC5B52FF1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1" name="Text Box 72">
          <a:extLst>
            <a:ext uri="{FF2B5EF4-FFF2-40B4-BE49-F238E27FC236}">
              <a16:creationId xmlns:a16="http://schemas.microsoft.com/office/drawing/2014/main" id="{A5249442-48FA-45D2-89F0-620A3D0804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2" name="Text Box 73">
          <a:extLst>
            <a:ext uri="{FF2B5EF4-FFF2-40B4-BE49-F238E27FC236}">
              <a16:creationId xmlns:a16="http://schemas.microsoft.com/office/drawing/2014/main" id="{AFED3919-41E6-485A-8B55-B56E199FE48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4115B72C-3A76-48E3-B346-7AD1C8EC7F1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DEEACE7C-45FA-4E27-B086-CFD7590620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25" name="Text Box 46">
          <a:extLst>
            <a:ext uri="{FF2B5EF4-FFF2-40B4-BE49-F238E27FC236}">
              <a16:creationId xmlns:a16="http://schemas.microsoft.com/office/drawing/2014/main" id="{27678284-DCA8-4B30-BB0A-C85B02FDC6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26" name="Text Box 43">
          <a:extLst>
            <a:ext uri="{FF2B5EF4-FFF2-40B4-BE49-F238E27FC236}">
              <a16:creationId xmlns:a16="http://schemas.microsoft.com/office/drawing/2014/main" id="{9D3333EE-5F8A-4B54-8865-485CB67675E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7" name="Text Box 68">
          <a:extLst>
            <a:ext uri="{FF2B5EF4-FFF2-40B4-BE49-F238E27FC236}">
              <a16:creationId xmlns:a16="http://schemas.microsoft.com/office/drawing/2014/main" id="{9859527D-05F6-471D-849C-9B18C0CDA6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8" name="Text Box 69">
          <a:extLst>
            <a:ext uri="{FF2B5EF4-FFF2-40B4-BE49-F238E27FC236}">
              <a16:creationId xmlns:a16="http://schemas.microsoft.com/office/drawing/2014/main" id="{FAA8F54B-7B97-49A9-ADF2-7EF0A0812B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29" name="Text Box 70">
          <a:extLst>
            <a:ext uri="{FF2B5EF4-FFF2-40B4-BE49-F238E27FC236}">
              <a16:creationId xmlns:a16="http://schemas.microsoft.com/office/drawing/2014/main" id="{5CF11934-79F2-49CF-9D71-E064547057A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30" name="Text Box 71">
          <a:extLst>
            <a:ext uri="{FF2B5EF4-FFF2-40B4-BE49-F238E27FC236}">
              <a16:creationId xmlns:a16="http://schemas.microsoft.com/office/drawing/2014/main" id="{D76B720A-E91E-48ED-A3FA-22461F0BB6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31" name="Text Box 72">
          <a:extLst>
            <a:ext uri="{FF2B5EF4-FFF2-40B4-BE49-F238E27FC236}">
              <a16:creationId xmlns:a16="http://schemas.microsoft.com/office/drawing/2014/main" id="{6B187BBD-A440-4A91-B057-906F2476D81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32" name="Text Box 73">
          <a:extLst>
            <a:ext uri="{FF2B5EF4-FFF2-40B4-BE49-F238E27FC236}">
              <a16:creationId xmlns:a16="http://schemas.microsoft.com/office/drawing/2014/main" id="{1B49173D-8516-4977-BD84-9ED2142147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33" name="Text Box 46">
          <a:extLst>
            <a:ext uri="{FF2B5EF4-FFF2-40B4-BE49-F238E27FC236}">
              <a16:creationId xmlns:a16="http://schemas.microsoft.com/office/drawing/2014/main" id="{F9D55227-120A-44B7-8338-01F31E69D6F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34" name="Text Box 43">
          <a:extLst>
            <a:ext uri="{FF2B5EF4-FFF2-40B4-BE49-F238E27FC236}">
              <a16:creationId xmlns:a16="http://schemas.microsoft.com/office/drawing/2014/main" id="{42E82086-8A83-41D3-A0C2-996F170632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0B637C87-2AEB-49E9-96C7-CD02416B44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40DB7AA6-9C8B-4B67-90DA-FAEA401A321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37" name="Text Box 68">
          <a:extLst>
            <a:ext uri="{FF2B5EF4-FFF2-40B4-BE49-F238E27FC236}">
              <a16:creationId xmlns:a16="http://schemas.microsoft.com/office/drawing/2014/main" id="{11B358D3-3CD6-41BB-8236-70DA989F26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38" name="Text Box 69">
          <a:extLst>
            <a:ext uri="{FF2B5EF4-FFF2-40B4-BE49-F238E27FC236}">
              <a16:creationId xmlns:a16="http://schemas.microsoft.com/office/drawing/2014/main" id="{CD665631-FDBB-47A0-9955-8B64C97D9C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39" name="Text Box 70">
          <a:extLst>
            <a:ext uri="{FF2B5EF4-FFF2-40B4-BE49-F238E27FC236}">
              <a16:creationId xmlns:a16="http://schemas.microsoft.com/office/drawing/2014/main" id="{9A67DD85-DC9F-49F1-B7EA-7CF23ED6964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40" name="Text Box 71">
          <a:extLst>
            <a:ext uri="{FF2B5EF4-FFF2-40B4-BE49-F238E27FC236}">
              <a16:creationId xmlns:a16="http://schemas.microsoft.com/office/drawing/2014/main" id="{2F20A306-2456-4F77-92CF-D163DB857F3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41" name="Text Box 72">
          <a:extLst>
            <a:ext uri="{FF2B5EF4-FFF2-40B4-BE49-F238E27FC236}">
              <a16:creationId xmlns:a16="http://schemas.microsoft.com/office/drawing/2014/main" id="{402F4BA8-0FE8-4B94-B42E-3178E8E6470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42" name="Text Box 73">
          <a:extLst>
            <a:ext uri="{FF2B5EF4-FFF2-40B4-BE49-F238E27FC236}">
              <a16:creationId xmlns:a16="http://schemas.microsoft.com/office/drawing/2014/main" id="{C663D843-415C-42B2-B845-80799F239E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43" name="Text Box 46">
          <a:extLst>
            <a:ext uri="{FF2B5EF4-FFF2-40B4-BE49-F238E27FC236}">
              <a16:creationId xmlns:a16="http://schemas.microsoft.com/office/drawing/2014/main" id="{AC13ACD2-00D6-4DEF-838B-C6EC662859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44" name="Text Box 43">
          <a:extLst>
            <a:ext uri="{FF2B5EF4-FFF2-40B4-BE49-F238E27FC236}">
              <a16:creationId xmlns:a16="http://schemas.microsoft.com/office/drawing/2014/main" id="{E8493AD3-1EB3-4366-8E53-489B154256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F3A08A8D-A285-44C4-9C18-07686B11964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357F1C2B-4014-44D3-BD3F-84B6DEE845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047" name="Text Box 10">
          <a:extLst>
            <a:ext uri="{FF2B5EF4-FFF2-40B4-BE49-F238E27FC236}">
              <a16:creationId xmlns:a16="http://schemas.microsoft.com/office/drawing/2014/main" id="{405B688D-47F9-4C49-9E56-9A3BEC4E26DE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048" name="Text Box 11">
          <a:extLst>
            <a:ext uri="{FF2B5EF4-FFF2-40B4-BE49-F238E27FC236}">
              <a16:creationId xmlns:a16="http://schemas.microsoft.com/office/drawing/2014/main" id="{46573208-95E8-436B-B7F9-1499A2805230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49" name="Text Box 65">
          <a:extLst>
            <a:ext uri="{FF2B5EF4-FFF2-40B4-BE49-F238E27FC236}">
              <a16:creationId xmlns:a16="http://schemas.microsoft.com/office/drawing/2014/main" id="{FF1F9065-1848-4FCA-938C-3623D6173A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50" name="Text Box 91">
          <a:extLst>
            <a:ext uri="{FF2B5EF4-FFF2-40B4-BE49-F238E27FC236}">
              <a16:creationId xmlns:a16="http://schemas.microsoft.com/office/drawing/2014/main" id="{CCCFF122-C33C-4653-AAB3-FDE561AA628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51" name="Text Box 65">
          <a:extLst>
            <a:ext uri="{FF2B5EF4-FFF2-40B4-BE49-F238E27FC236}">
              <a16:creationId xmlns:a16="http://schemas.microsoft.com/office/drawing/2014/main" id="{F45BC6ED-D527-40F1-B0E5-99C69D04D02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52" name="Text Box 91">
          <a:extLst>
            <a:ext uri="{FF2B5EF4-FFF2-40B4-BE49-F238E27FC236}">
              <a16:creationId xmlns:a16="http://schemas.microsoft.com/office/drawing/2014/main" id="{1BF877EB-2C71-483A-B7E8-40C30610E4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53" name="Text Box 46">
          <a:extLst>
            <a:ext uri="{FF2B5EF4-FFF2-40B4-BE49-F238E27FC236}">
              <a16:creationId xmlns:a16="http://schemas.microsoft.com/office/drawing/2014/main" id="{5470F26A-88CB-4A6B-AF6E-445680884D1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54" name="Text Box 43">
          <a:extLst>
            <a:ext uri="{FF2B5EF4-FFF2-40B4-BE49-F238E27FC236}">
              <a16:creationId xmlns:a16="http://schemas.microsoft.com/office/drawing/2014/main" id="{03C2F2A3-9C5F-4D7B-8AD8-BFA2AB3ADC4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C93ADB6A-1B8E-4AF3-99F9-77DD725AAF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D013BA31-6511-4BF4-8E50-5B3A9113386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4295F16F-31F1-4021-85A6-3D854E7C75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90BAB7D8-5B65-4CFB-8775-D84B1BB09B7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3B933C6C-AF79-4BF1-989E-AAFB3D4DB0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86197113-BEF7-451F-AFB0-CEBD4AA3C4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61" name="Text Box 46">
          <a:extLst>
            <a:ext uri="{FF2B5EF4-FFF2-40B4-BE49-F238E27FC236}">
              <a16:creationId xmlns:a16="http://schemas.microsoft.com/office/drawing/2014/main" id="{029FEDB9-E6BB-465B-905D-4ECFDBBEDF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62" name="Text Box 43">
          <a:extLst>
            <a:ext uri="{FF2B5EF4-FFF2-40B4-BE49-F238E27FC236}">
              <a16:creationId xmlns:a16="http://schemas.microsoft.com/office/drawing/2014/main" id="{72A3781F-FC71-4A0C-BC30-BAE797DFE3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56C72D92-3616-4C09-B283-EDBC742E7C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64" name="Text Box 43">
          <a:extLst>
            <a:ext uri="{FF2B5EF4-FFF2-40B4-BE49-F238E27FC236}">
              <a16:creationId xmlns:a16="http://schemas.microsoft.com/office/drawing/2014/main" id="{185D148B-8EB1-4909-8B59-33D55BD778F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5" name="Text Box 68">
          <a:extLst>
            <a:ext uri="{FF2B5EF4-FFF2-40B4-BE49-F238E27FC236}">
              <a16:creationId xmlns:a16="http://schemas.microsoft.com/office/drawing/2014/main" id="{1FAFEAD9-2EFA-4AAB-8BA4-8C3AF92880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6" name="Text Box 69">
          <a:extLst>
            <a:ext uri="{FF2B5EF4-FFF2-40B4-BE49-F238E27FC236}">
              <a16:creationId xmlns:a16="http://schemas.microsoft.com/office/drawing/2014/main" id="{A1D3471D-3921-406C-BEF2-0BB77E7074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7" name="Text Box 70">
          <a:extLst>
            <a:ext uri="{FF2B5EF4-FFF2-40B4-BE49-F238E27FC236}">
              <a16:creationId xmlns:a16="http://schemas.microsoft.com/office/drawing/2014/main" id="{50411C4A-08EE-45E5-A966-D2E43D6A948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8" name="Text Box 71">
          <a:extLst>
            <a:ext uri="{FF2B5EF4-FFF2-40B4-BE49-F238E27FC236}">
              <a16:creationId xmlns:a16="http://schemas.microsoft.com/office/drawing/2014/main" id="{9E45CF3E-B1A1-45F0-B74A-2C315AA797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69" name="Text Box 72">
          <a:extLst>
            <a:ext uri="{FF2B5EF4-FFF2-40B4-BE49-F238E27FC236}">
              <a16:creationId xmlns:a16="http://schemas.microsoft.com/office/drawing/2014/main" id="{DAEE699C-F10D-4479-8B05-74E7200C545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70" name="Text Box 73">
          <a:extLst>
            <a:ext uri="{FF2B5EF4-FFF2-40B4-BE49-F238E27FC236}">
              <a16:creationId xmlns:a16="http://schemas.microsoft.com/office/drawing/2014/main" id="{D3DEAEA6-4B15-4967-837F-DA8FD8E1E52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C1B10632-2BFC-4D91-B418-4ECA381E0B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72" name="Text Box 43">
          <a:extLst>
            <a:ext uri="{FF2B5EF4-FFF2-40B4-BE49-F238E27FC236}">
              <a16:creationId xmlns:a16="http://schemas.microsoft.com/office/drawing/2014/main" id="{7CD69797-A815-4B9B-BE26-E5D8650763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73" name="Text Box 46">
          <a:extLst>
            <a:ext uri="{FF2B5EF4-FFF2-40B4-BE49-F238E27FC236}">
              <a16:creationId xmlns:a16="http://schemas.microsoft.com/office/drawing/2014/main" id="{59D23734-2785-48C0-A5BE-1E13FD27FA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74" name="Text Box 43">
          <a:extLst>
            <a:ext uri="{FF2B5EF4-FFF2-40B4-BE49-F238E27FC236}">
              <a16:creationId xmlns:a16="http://schemas.microsoft.com/office/drawing/2014/main" id="{D8E17907-5AB9-49BC-AAA2-904898AAD5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75" name="Text Box 68">
          <a:extLst>
            <a:ext uri="{FF2B5EF4-FFF2-40B4-BE49-F238E27FC236}">
              <a16:creationId xmlns:a16="http://schemas.microsoft.com/office/drawing/2014/main" id="{C073484B-69F5-4F69-88D8-90955C1111D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76" name="Text Box 69">
          <a:extLst>
            <a:ext uri="{FF2B5EF4-FFF2-40B4-BE49-F238E27FC236}">
              <a16:creationId xmlns:a16="http://schemas.microsoft.com/office/drawing/2014/main" id="{4FCF6A07-9127-4061-9183-B212762E3B9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77" name="Text Box 70">
          <a:extLst>
            <a:ext uri="{FF2B5EF4-FFF2-40B4-BE49-F238E27FC236}">
              <a16:creationId xmlns:a16="http://schemas.microsoft.com/office/drawing/2014/main" id="{E82C579B-6279-4E47-BF97-49A702A6CDC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78" name="Text Box 71">
          <a:extLst>
            <a:ext uri="{FF2B5EF4-FFF2-40B4-BE49-F238E27FC236}">
              <a16:creationId xmlns:a16="http://schemas.microsoft.com/office/drawing/2014/main" id="{F9C06571-03D3-4413-9BD1-D88CA69F360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79" name="Text Box 72">
          <a:extLst>
            <a:ext uri="{FF2B5EF4-FFF2-40B4-BE49-F238E27FC236}">
              <a16:creationId xmlns:a16="http://schemas.microsoft.com/office/drawing/2014/main" id="{006D6F6F-D312-461F-9A3F-61575F3449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080" name="Text Box 73">
          <a:extLst>
            <a:ext uri="{FF2B5EF4-FFF2-40B4-BE49-F238E27FC236}">
              <a16:creationId xmlns:a16="http://schemas.microsoft.com/office/drawing/2014/main" id="{B66722C9-5AB1-482B-931F-D799EA2DA1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81" name="Text Box 46">
          <a:extLst>
            <a:ext uri="{FF2B5EF4-FFF2-40B4-BE49-F238E27FC236}">
              <a16:creationId xmlns:a16="http://schemas.microsoft.com/office/drawing/2014/main" id="{B234DE29-5BDA-45F9-83DB-0D88780298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82" name="Text Box 43">
          <a:extLst>
            <a:ext uri="{FF2B5EF4-FFF2-40B4-BE49-F238E27FC236}">
              <a16:creationId xmlns:a16="http://schemas.microsoft.com/office/drawing/2014/main" id="{131B84FE-AC03-4BF3-B168-33F1EFAAB6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BF50E1A-B81F-4973-89AD-339A8CA579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84" name="Text Box 43">
          <a:extLst>
            <a:ext uri="{FF2B5EF4-FFF2-40B4-BE49-F238E27FC236}">
              <a16:creationId xmlns:a16="http://schemas.microsoft.com/office/drawing/2014/main" id="{91B1B946-A796-47E5-81FA-6E7165CA87B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85" name="Text Box 65">
          <a:extLst>
            <a:ext uri="{FF2B5EF4-FFF2-40B4-BE49-F238E27FC236}">
              <a16:creationId xmlns:a16="http://schemas.microsoft.com/office/drawing/2014/main" id="{DA6DC717-5163-4858-BB42-92FA248A91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86" name="Text Box 91">
          <a:extLst>
            <a:ext uri="{FF2B5EF4-FFF2-40B4-BE49-F238E27FC236}">
              <a16:creationId xmlns:a16="http://schemas.microsoft.com/office/drawing/2014/main" id="{BFDDF41C-A913-4F67-8492-9C0A5763363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87" name="Text Box 65">
          <a:extLst>
            <a:ext uri="{FF2B5EF4-FFF2-40B4-BE49-F238E27FC236}">
              <a16:creationId xmlns:a16="http://schemas.microsoft.com/office/drawing/2014/main" id="{F88A7DB8-E23B-4E8A-85C6-4D27EECC5D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088" name="Text Box 91">
          <a:extLst>
            <a:ext uri="{FF2B5EF4-FFF2-40B4-BE49-F238E27FC236}">
              <a16:creationId xmlns:a16="http://schemas.microsoft.com/office/drawing/2014/main" id="{FD26CB0D-5868-441B-B53F-2D8E1BFDF8C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89" name="Text Box 46">
          <a:extLst>
            <a:ext uri="{FF2B5EF4-FFF2-40B4-BE49-F238E27FC236}">
              <a16:creationId xmlns:a16="http://schemas.microsoft.com/office/drawing/2014/main" id="{8CB437E7-EB54-4B2D-89F5-6218F6BB50D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090" name="Text Box 43">
          <a:extLst>
            <a:ext uri="{FF2B5EF4-FFF2-40B4-BE49-F238E27FC236}">
              <a16:creationId xmlns:a16="http://schemas.microsoft.com/office/drawing/2014/main" id="{BDC982CF-1FF0-40D5-96F9-45E8CA5B41A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1" name="Text Box 68">
          <a:extLst>
            <a:ext uri="{FF2B5EF4-FFF2-40B4-BE49-F238E27FC236}">
              <a16:creationId xmlns:a16="http://schemas.microsoft.com/office/drawing/2014/main" id="{8D08B666-4584-4E53-B6BF-353E55E1C8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2" name="Text Box 69">
          <a:extLst>
            <a:ext uri="{FF2B5EF4-FFF2-40B4-BE49-F238E27FC236}">
              <a16:creationId xmlns:a16="http://schemas.microsoft.com/office/drawing/2014/main" id="{FAB793A0-C84C-4DC4-814D-E1CD1876AF2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3" name="Text Box 70">
          <a:extLst>
            <a:ext uri="{FF2B5EF4-FFF2-40B4-BE49-F238E27FC236}">
              <a16:creationId xmlns:a16="http://schemas.microsoft.com/office/drawing/2014/main" id="{EB4B7BFE-A6A8-410E-8943-763D84533E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4" name="Text Box 71">
          <a:extLst>
            <a:ext uri="{FF2B5EF4-FFF2-40B4-BE49-F238E27FC236}">
              <a16:creationId xmlns:a16="http://schemas.microsoft.com/office/drawing/2014/main" id="{66653250-CD78-4963-A201-04D67F3C9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5" name="Text Box 72">
          <a:extLst>
            <a:ext uri="{FF2B5EF4-FFF2-40B4-BE49-F238E27FC236}">
              <a16:creationId xmlns:a16="http://schemas.microsoft.com/office/drawing/2014/main" id="{DC290391-BE1F-4EFF-ADCD-73260C3306E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096" name="Text Box 73">
          <a:extLst>
            <a:ext uri="{FF2B5EF4-FFF2-40B4-BE49-F238E27FC236}">
              <a16:creationId xmlns:a16="http://schemas.microsoft.com/office/drawing/2014/main" id="{3F20A51F-5B3A-4CD4-98F0-1FFBAD61EB0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97" name="Text Box 46">
          <a:extLst>
            <a:ext uri="{FF2B5EF4-FFF2-40B4-BE49-F238E27FC236}">
              <a16:creationId xmlns:a16="http://schemas.microsoft.com/office/drawing/2014/main" id="{797BD114-5BDC-4FC6-8183-451927C283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98" name="Text Box 43">
          <a:extLst>
            <a:ext uri="{FF2B5EF4-FFF2-40B4-BE49-F238E27FC236}">
              <a16:creationId xmlns:a16="http://schemas.microsoft.com/office/drawing/2014/main" id="{31BB1764-1E8E-403D-8A5B-B4D80F13C9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62C1A232-0B89-4414-8DE4-B5A50FB456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00" name="Text Box 43">
          <a:extLst>
            <a:ext uri="{FF2B5EF4-FFF2-40B4-BE49-F238E27FC236}">
              <a16:creationId xmlns:a16="http://schemas.microsoft.com/office/drawing/2014/main" id="{DC1042B2-2DB1-4D41-83FC-BD4040C6FC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1" name="Text Box 68">
          <a:extLst>
            <a:ext uri="{FF2B5EF4-FFF2-40B4-BE49-F238E27FC236}">
              <a16:creationId xmlns:a16="http://schemas.microsoft.com/office/drawing/2014/main" id="{4818A4B6-D93E-4163-B2F9-600C984E04F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2" name="Text Box 69">
          <a:extLst>
            <a:ext uri="{FF2B5EF4-FFF2-40B4-BE49-F238E27FC236}">
              <a16:creationId xmlns:a16="http://schemas.microsoft.com/office/drawing/2014/main" id="{C5F6035C-559D-4CCC-AC9D-9B7A42CC453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3" name="Text Box 70">
          <a:extLst>
            <a:ext uri="{FF2B5EF4-FFF2-40B4-BE49-F238E27FC236}">
              <a16:creationId xmlns:a16="http://schemas.microsoft.com/office/drawing/2014/main" id="{C1FB619C-499A-4704-A8D3-55B5E4E3FB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8252C1A9-D97C-4B87-890C-E14C9292C6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5BAA9A86-6435-4C4C-98CB-874A914B54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06" name="Text Box 73">
          <a:extLst>
            <a:ext uri="{FF2B5EF4-FFF2-40B4-BE49-F238E27FC236}">
              <a16:creationId xmlns:a16="http://schemas.microsoft.com/office/drawing/2014/main" id="{A406EC2D-C8AA-4D2A-BB38-719634EEE2A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07" name="Text Box 46">
          <a:extLst>
            <a:ext uri="{FF2B5EF4-FFF2-40B4-BE49-F238E27FC236}">
              <a16:creationId xmlns:a16="http://schemas.microsoft.com/office/drawing/2014/main" id="{027FA450-DD58-4925-8DA1-BB1012C905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08" name="Text Box 43">
          <a:extLst>
            <a:ext uri="{FF2B5EF4-FFF2-40B4-BE49-F238E27FC236}">
              <a16:creationId xmlns:a16="http://schemas.microsoft.com/office/drawing/2014/main" id="{F2F5EAB9-82DE-4B57-BF96-871B84C279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09" name="Text Box 46">
          <a:extLst>
            <a:ext uri="{FF2B5EF4-FFF2-40B4-BE49-F238E27FC236}">
              <a16:creationId xmlns:a16="http://schemas.microsoft.com/office/drawing/2014/main" id="{B1C63C46-D785-424B-9204-8843D6F3E4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0" name="Text Box 68">
          <a:extLst>
            <a:ext uri="{FF2B5EF4-FFF2-40B4-BE49-F238E27FC236}">
              <a16:creationId xmlns:a16="http://schemas.microsoft.com/office/drawing/2014/main" id="{9B723406-C603-4899-8E17-493FC7DED8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1" name="Text Box 69">
          <a:extLst>
            <a:ext uri="{FF2B5EF4-FFF2-40B4-BE49-F238E27FC236}">
              <a16:creationId xmlns:a16="http://schemas.microsoft.com/office/drawing/2014/main" id="{D5F7F7A5-BE21-45A4-A888-20B95EDC11E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2" name="Text Box 70">
          <a:extLst>
            <a:ext uri="{FF2B5EF4-FFF2-40B4-BE49-F238E27FC236}">
              <a16:creationId xmlns:a16="http://schemas.microsoft.com/office/drawing/2014/main" id="{67B99212-70AF-46C5-AFBF-A4629319E6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3" name="Text Box 71">
          <a:extLst>
            <a:ext uri="{FF2B5EF4-FFF2-40B4-BE49-F238E27FC236}">
              <a16:creationId xmlns:a16="http://schemas.microsoft.com/office/drawing/2014/main" id="{11271669-0F95-4A3D-857C-1F8FA676A8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4" name="Text Box 72">
          <a:extLst>
            <a:ext uri="{FF2B5EF4-FFF2-40B4-BE49-F238E27FC236}">
              <a16:creationId xmlns:a16="http://schemas.microsoft.com/office/drawing/2014/main" id="{801E3469-AC86-4C07-B30F-0D419806D9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15" name="Text Box 73">
          <a:extLst>
            <a:ext uri="{FF2B5EF4-FFF2-40B4-BE49-F238E27FC236}">
              <a16:creationId xmlns:a16="http://schemas.microsoft.com/office/drawing/2014/main" id="{F3C3D448-2061-42CC-A398-66DF3379BC0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16" name="Text Box 46">
          <a:extLst>
            <a:ext uri="{FF2B5EF4-FFF2-40B4-BE49-F238E27FC236}">
              <a16:creationId xmlns:a16="http://schemas.microsoft.com/office/drawing/2014/main" id="{369602C3-5182-46E2-B166-79221E479FA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17" name="Text Box 43">
          <a:extLst>
            <a:ext uri="{FF2B5EF4-FFF2-40B4-BE49-F238E27FC236}">
              <a16:creationId xmlns:a16="http://schemas.microsoft.com/office/drawing/2014/main" id="{596A43F8-6EC0-4A78-91C6-7A3BBB4AA98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2EBA6485-17C5-4478-A711-A4ECE1DC83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A5F80BFA-D335-4F10-A5A4-708EFBB493D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120" name="Text Box 10">
          <a:extLst>
            <a:ext uri="{FF2B5EF4-FFF2-40B4-BE49-F238E27FC236}">
              <a16:creationId xmlns:a16="http://schemas.microsoft.com/office/drawing/2014/main" id="{F4EDA681-EC18-4CCE-9B1B-CC7CDF47CC49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121" name="Text Box 11">
          <a:extLst>
            <a:ext uri="{FF2B5EF4-FFF2-40B4-BE49-F238E27FC236}">
              <a16:creationId xmlns:a16="http://schemas.microsoft.com/office/drawing/2014/main" id="{5F4AED6A-AB32-421B-8123-0B7DE5A67DD4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22" name="Text Box 65">
          <a:extLst>
            <a:ext uri="{FF2B5EF4-FFF2-40B4-BE49-F238E27FC236}">
              <a16:creationId xmlns:a16="http://schemas.microsoft.com/office/drawing/2014/main" id="{F1E9D97C-6702-4052-BA57-E236C3C325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23" name="Text Box 91">
          <a:extLst>
            <a:ext uri="{FF2B5EF4-FFF2-40B4-BE49-F238E27FC236}">
              <a16:creationId xmlns:a16="http://schemas.microsoft.com/office/drawing/2014/main" id="{786D8F42-0A64-45C7-9293-D9950338354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24" name="Text Box 65">
          <a:extLst>
            <a:ext uri="{FF2B5EF4-FFF2-40B4-BE49-F238E27FC236}">
              <a16:creationId xmlns:a16="http://schemas.microsoft.com/office/drawing/2014/main" id="{48F75341-A5CF-4404-915E-58F8DDAFC14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25" name="Text Box 91">
          <a:extLst>
            <a:ext uri="{FF2B5EF4-FFF2-40B4-BE49-F238E27FC236}">
              <a16:creationId xmlns:a16="http://schemas.microsoft.com/office/drawing/2014/main" id="{45FE1A2A-9F13-4F99-AFC9-2A7319CFB85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126" name="Text Box 46">
          <a:extLst>
            <a:ext uri="{FF2B5EF4-FFF2-40B4-BE49-F238E27FC236}">
              <a16:creationId xmlns:a16="http://schemas.microsoft.com/office/drawing/2014/main" id="{1900155F-8635-47B6-B451-AFC08214D8DB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127" name="Text Box 43">
          <a:extLst>
            <a:ext uri="{FF2B5EF4-FFF2-40B4-BE49-F238E27FC236}">
              <a16:creationId xmlns:a16="http://schemas.microsoft.com/office/drawing/2014/main" id="{05E7E751-2566-4F4B-8564-6848DF6C6E8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28" name="Text Box 68">
          <a:extLst>
            <a:ext uri="{FF2B5EF4-FFF2-40B4-BE49-F238E27FC236}">
              <a16:creationId xmlns:a16="http://schemas.microsoft.com/office/drawing/2014/main" id="{39F6A2DA-217A-4C85-9D75-6B85819FC5C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29" name="Text Box 69">
          <a:extLst>
            <a:ext uri="{FF2B5EF4-FFF2-40B4-BE49-F238E27FC236}">
              <a16:creationId xmlns:a16="http://schemas.microsoft.com/office/drawing/2014/main" id="{C6AFB2FC-3903-4F18-86A4-31706C6426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0" name="Text Box 70">
          <a:extLst>
            <a:ext uri="{FF2B5EF4-FFF2-40B4-BE49-F238E27FC236}">
              <a16:creationId xmlns:a16="http://schemas.microsoft.com/office/drawing/2014/main" id="{601A869E-0C74-4F98-8BE8-84A7D5889E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1" name="Text Box 71">
          <a:extLst>
            <a:ext uri="{FF2B5EF4-FFF2-40B4-BE49-F238E27FC236}">
              <a16:creationId xmlns:a16="http://schemas.microsoft.com/office/drawing/2014/main" id="{35C9C2E4-6C6D-4FF7-8320-C34779C45B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2" name="Text Box 72">
          <a:extLst>
            <a:ext uri="{FF2B5EF4-FFF2-40B4-BE49-F238E27FC236}">
              <a16:creationId xmlns:a16="http://schemas.microsoft.com/office/drawing/2014/main" id="{E413D197-497C-40D2-97AA-E49442E2B4D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3" name="Text Box 73">
          <a:extLst>
            <a:ext uri="{FF2B5EF4-FFF2-40B4-BE49-F238E27FC236}">
              <a16:creationId xmlns:a16="http://schemas.microsoft.com/office/drawing/2014/main" id="{05E4EAC0-38C8-40DE-BFB6-A6E8DDE7EA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34" name="Text Box 46">
          <a:extLst>
            <a:ext uri="{FF2B5EF4-FFF2-40B4-BE49-F238E27FC236}">
              <a16:creationId xmlns:a16="http://schemas.microsoft.com/office/drawing/2014/main" id="{61D411B9-08AF-4828-BAE0-C2C7D641920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35" name="Text Box 43">
          <a:extLst>
            <a:ext uri="{FF2B5EF4-FFF2-40B4-BE49-F238E27FC236}">
              <a16:creationId xmlns:a16="http://schemas.microsoft.com/office/drawing/2014/main" id="{E2D67136-CFEE-4F3B-A4D3-85F475692A0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36" name="Text Box 46">
          <a:extLst>
            <a:ext uri="{FF2B5EF4-FFF2-40B4-BE49-F238E27FC236}">
              <a16:creationId xmlns:a16="http://schemas.microsoft.com/office/drawing/2014/main" id="{69F1AF89-D4CD-4384-BE91-093D4E6547B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37" name="Text Box 43">
          <a:extLst>
            <a:ext uri="{FF2B5EF4-FFF2-40B4-BE49-F238E27FC236}">
              <a16:creationId xmlns:a16="http://schemas.microsoft.com/office/drawing/2014/main" id="{0FBCCC2A-659F-4C03-90E6-03049CFD6E3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8" name="Text Box 68">
          <a:extLst>
            <a:ext uri="{FF2B5EF4-FFF2-40B4-BE49-F238E27FC236}">
              <a16:creationId xmlns:a16="http://schemas.microsoft.com/office/drawing/2014/main" id="{70EB126D-03AD-4E81-862C-83B83C421CB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39" name="Text Box 69">
          <a:extLst>
            <a:ext uri="{FF2B5EF4-FFF2-40B4-BE49-F238E27FC236}">
              <a16:creationId xmlns:a16="http://schemas.microsoft.com/office/drawing/2014/main" id="{8E8395BD-B847-42F1-8260-397348368D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40" name="Text Box 70">
          <a:extLst>
            <a:ext uri="{FF2B5EF4-FFF2-40B4-BE49-F238E27FC236}">
              <a16:creationId xmlns:a16="http://schemas.microsoft.com/office/drawing/2014/main" id="{B4E5575E-E396-47C4-9FA0-4133E1A912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41" name="Text Box 71">
          <a:extLst>
            <a:ext uri="{FF2B5EF4-FFF2-40B4-BE49-F238E27FC236}">
              <a16:creationId xmlns:a16="http://schemas.microsoft.com/office/drawing/2014/main" id="{81FBF86B-06D4-4243-B793-54E04AD1B2D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42" name="Text Box 72">
          <a:extLst>
            <a:ext uri="{FF2B5EF4-FFF2-40B4-BE49-F238E27FC236}">
              <a16:creationId xmlns:a16="http://schemas.microsoft.com/office/drawing/2014/main" id="{C71FE8AA-BCCB-4634-AC25-4E60D60C1B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43" name="Text Box 73">
          <a:extLst>
            <a:ext uri="{FF2B5EF4-FFF2-40B4-BE49-F238E27FC236}">
              <a16:creationId xmlns:a16="http://schemas.microsoft.com/office/drawing/2014/main" id="{948CB0F9-FC3E-4F5A-93C5-05A0EC3BDCC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44" name="Text Box 46">
          <a:extLst>
            <a:ext uri="{FF2B5EF4-FFF2-40B4-BE49-F238E27FC236}">
              <a16:creationId xmlns:a16="http://schemas.microsoft.com/office/drawing/2014/main" id="{8CC49FC5-A5E1-42DA-AA26-3A0A70DC7E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45" name="Text Box 43">
          <a:extLst>
            <a:ext uri="{FF2B5EF4-FFF2-40B4-BE49-F238E27FC236}">
              <a16:creationId xmlns:a16="http://schemas.microsoft.com/office/drawing/2014/main" id="{691FBFE0-4EFD-4ECE-BBF7-8FD4EAFAA5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46" name="Text Box 46">
          <a:extLst>
            <a:ext uri="{FF2B5EF4-FFF2-40B4-BE49-F238E27FC236}">
              <a16:creationId xmlns:a16="http://schemas.microsoft.com/office/drawing/2014/main" id="{A27052E4-9714-48C9-AFF0-1B165559100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47" name="Text Box 43">
          <a:extLst>
            <a:ext uri="{FF2B5EF4-FFF2-40B4-BE49-F238E27FC236}">
              <a16:creationId xmlns:a16="http://schemas.microsoft.com/office/drawing/2014/main" id="{8C74A904-FBD5-4402-AA5B-EFF9274463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48" name="Text Box 68">
          <a:extLst>
            <a:ext uri="{FF2B5EF4-FFF2-40B4-BE49-F238E27FC236}">
              <a16:creationId xmlns:a16="http://schemas.microsoft.com/office/drawing/2014/main" id="{A4C33EA9-FF1E-4C2A-9C92-20AF884C4D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49" name="Text Box 69">
          <a:extLst>
            <a:ext uri="{FF2B5EF4-FFF2-40B4-BE49-F238E27FC236}">
              <a16:creationId xmlns:a16="http://schemas.microsoft.com/office/drawing/2014/main" id="{1EFB9994-6733-47EF-846D-C9CD24BE87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50" name="Text Box 70">
          <a:extLst>
            <a:ext uri="{FF2B5EF4-FFF2-40B4-BE49-F238E27FC236}">
              <a16:creationId xmlns:a16="http://schemas.microsoft.com/office/drawing/2014/main" id="{D77D1F3A-59BF-4DB7-96D3-7A754D52023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51" name="Text Box 71">
          <a:extLst>
            <a:ext uri="{FF2B5EF4-FFF2-40B4-BE49-F238E27FC236}">
              <a16:creationId xmlns:a16="http://schemas.microsoft.com/office/drawing/2014/main" id="{25E09E72-868A-4FE5-929B-8E89E43CF5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52" name="Text Box 72">
          <a:extLst>
            <a:ext uri="{FF2B5EF4-FFF2-40B4-BE49-F238E27FC236}">
              <a16:creationId xmlns:a16="http://schemas.microsoft.com/office/drawing/2014/main" id="{70FA7567-A7E8-4452-A4C8-055996D5704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53" name="Text Box 73">
          <a:extLst>
            <a:ext uri="{FF2B5EF4-FFF2-40B4-BE49-F238E27FC236}">
              <a16:creationId xmlns:a16="http://schemas.microsoft.com/office/drawing/2014/main" id="{7A873B29-413B-440D-BCF0-B12B086546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F312260-8DB5-426F-937E-B42E04B237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55" name="Text Box 43">
          <a:extLst>
            <a:ext uri="{FF2B5EF4-FFF2-40B4-BE49-F238E27FC236}">
              <a16:creationId xmlns:a16="http://schemas.microsoft.com/office/drawing/2014/main" id="{168AF23D-5DB5-43B5-86E9-34E1C7D8DD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56" name="Text Box 46">
          <a:extLst>
            <a:ext uri="{FF2B5EF4-FFF2-40B4-BE49-F238E27FC236}">
              <a16:creationId xmlns:a16="http://schemas.microsoft.com/office/drawing/2014/main" id="{99FADCE2-1516-4E93-A242-EE0A153393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57" name="Text Box 43">
          <a:extLst>
            <a:ext uri="{FF2B5EF4-FFF2-40B4-BE49-F238E27FC236}">
              <a16:creationId xmlns:a16="http://schemas.microsoft.com/office/drawing/2014/main" id="{F23F45F5-6B95-44C7-833E-B9DCFAA06C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158" name="Text Box 10">
          <a:extLst>
            <a:ext uri="{FF2B5EF4-FFF2-40B4-BE49-F238E27FC236}">
              <a16:creationId xmlns:a16="http://schemas.microsoft.com/office/drawing/2014/main" id="{F9EEA79E-B755-44F2-B083-6B6CF25E9E0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241</xdr:row>
      <xdr:rowOff>0</xdr:rowOff>
    </xdr:from>
    <xdr:ext cx="0" cy="171450"/>
    <xdr:sp macro="" textlink="">
      <xdr:nvSpPr>
        <xdr:cNvPr id="2159" name="Text Box 11">
          <a:extLst>
            <a:ext uri="{FF2B5EF4-FFF2-40B4-BE49-F238E27FC236}">
              <a16:creationId xmlns:a16="http://schemas.microsoft.com/office/drawing/2014/main" id="{62FF177B-3A80-4E7E-A49B-E85A092F7B64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60" name="Text Box 65">
          <a:extLst>
            <a:ext uri="{FF2B5EF4-FFF2-40B4-BE49-F238E27FC236}">
              <a16:creationId xmlns:a16="http://schemas.microsoft.com/office/drawing/2014/main" id="{562DF1AD-1111-4F3D-85F5-79454AAF9B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61" name="Text Box 91">
          <a:extLst>
            <a:ext uri="{FF2B5EF4-FFF2-40B4-BE49-F238E27FC236}">
              <a16:creationId xmlns:a16="http://schemas.microsoft.com/office/drawing/2014/main" id="{38813175-2549-4519-B6DB-CC3F51F559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62" name="Text Box 65">
          <a:extLst>
            <a:ext uri="{FF2B5EF4-FFF2-40B4-BE49-F238E27FC236}">
              <a16:creationId xmlns:a16="http://schemas.microsoft.com/office/drawing/2014/main" id="{CFA5419E-C317-4825-BF93-4544AC70F61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63" name="Text Box 91">
          <a:extLst>
            <a:ext uri="{FF2B5EF4-FFF2-40B4-BE49-F238E27FC236}">
              <a16:creationId xmlns:a16="http://schemas.microsoft.com/office/drawing/2014/main" id="{8CEBB072-5C70-4B1A-A217-8341FF9451E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164" name="Text Box 46">
          <a:extLst>
            <a:ext uri="{FF2B5EF4-FFF2-40B4-BE49-F238E27FC236}">
              <a16:creationId xmlns:a16="http://schemas.microsoft.com/office/drawing/2014/main" id="{88AC1E2C-E05B-44CC-9637-EBAFE2F1753D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165" name="Text Box 43">
          <a:extLst>
            <a:ext uri="{FF2B5EF4-FFF2-40B4-BE49-F238E27FC236}">
              <a16:creationId xmlns:a16="http://schemas.microsoft.com/office/drawing/2014/main" id="{2FB9FA9F-2F21-4B1D-993C-022261DBA1E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66" name="Text Box 68">
          <a:extLst>
            <a:ext uri="{FF2B5EF4-FFF2-40B4-BE49-F238E27FC236}">
              <a16:creationId xmlns:a16="http://schemas.microsoft.com/office/drawing/2014/main" id="{FBB66B36-B1F8-4DE5-8B62-1159AEC0168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67" name="Text Box 69">
          <a:extLst>
            <a:ext uri="{FF2B5EF4-FFF2-40B4-BE49-F238E27FC236}">
              <a16:creationId xmlns:a16="http://schemas.microsoft.com/office/drawing/2014/main" id="{336567BD-16FF-4036-B972-89E8F88435D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68" name="Text Box 70">
          <a:extLst>
            <a:ext uri="{FF2B5EF4-FFF2-40B4-BE49-F238E27FC236}">
              <a16:creationId xmlns:a16="http://schemas.microsoft.com/office/drawing/2014/main" id="{3837C24C-AB46-44C3-824E-D76F0A0FF6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69" name="Text Box 71">
          <a:extLst>
            <a:ext uri="{FF2B5EF4-FFF2-40B4-BE49-F238E27FC236}">
              <a16:creationId xmlns:a16="http://schemas.microsoft.com/office/drawing/2014/main" id="{2308A850-A9D7-426A-8B9B-96DC5CFC7B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0" name="Text Box 72">
          <a:extLst>
            <a:ext uri="{FF2B5EF4-FFF2-40B4-BE49-F238E27FC236}">
              <a16:creationId xmlns:a16="http://schemas.microsoft.com/office/drawing/2014/main" id="{0188EFA9-07B4-478A-AE2D-FA7E823C36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1" name="Text Box 73">
          <a:extLst>
            <a:ext uri="{FF2B5EF4-FFF2-40B4-BE49-F238E27FC236}">
              <a16:creationId xmlns:a16="http://schemas.microsoft.com/office/drawing/2014/main" id="{278AFFA3-8098-4636-9783-2E6AAF44D8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72" name="Text Box 46">
          <a:extLst>
            <a:ext uri="{FF2B5EF4-FFF2-40B4-BE49-F238E27FC236}">
              <a16:creationId xmlns:a16="http://schemas.microsoft.com/office/drawing/2014/main" id="{69FFD84B-157D-4047-A536-2125E9CD1E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73" name="Text Box 43">
          <a:extLst>
            <a:ext uri="{FF2B5EF4-FFF2-40B4-BE49-F238E27FC236}">
              <a16:creationId xmlns:a16="http://schemas.microsoft.com/office/drawing/2014/main" id="{D57293AA-F577-4845-BA28-FCCBBAF726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74" name="Text Box 46">
          <a:extLst>
            <a:ext uri="{FF2B5EF4-FFF2-40B4-BE49-F238E27FC236}">
              <a16:creationId xmlns:a16="http://schemas.microsoft.com/office/drawing/2014/main" id="{C0BAE7FC-4BCA-437F-955C-027F6CA79B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75" name="Text Box 43">
          <a:extLst>
            <a:ext uri="{FF2B5EF4-FFF2-40B4-BE49-F238E27FC236}">
              <a16:creationId xmlns:a16="http://schemas.microsoft.com/office/drawing/2014/main" id="{25C27B97-47A6-45A1-A9C1-262C0381B4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6" name="Text Box 68">
          <a:extLst>
            <a:ext uri="{FF2B5EF4-FFF2-40B4-BE49-F238E27FC236}">
              <a16:creationId xmlns:a16="http://schemas.microsoft.com/office/drawing/2014/main" id="{08301F5E-21B8-4B3D-825C-FCAC4D6DA5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7" name="Text Box 69">
          <a:extLst>
            <a:ext uri="{FF2B5EF4-FFF2-40B4-BE49-F238E27FC236}">
              <a16:creationId xmlns:a16="http://schemas.microsoft.com/office/drawing/2014/main" id="{5200B4C0-3FC1-41F3-9FEB-9EF38AC1C1F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8" name="Text Box 70">
          <a:extLst>
            <a:ext uri="{FF2B5EF4-FFF2-40B4-BE49-F238E27FC236}">
              <a16:creationId xmlns:a16="http://schemas.microsoft.com/office/drawing/2014/main" id="{9BDEC8BC-C1C6-4A07-9A12-7A74627A91D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79" name="Text Box 71">
          <a:extLst>
            <a:ext uri="{FF2B5EF4-FFF2-40B4-BE49-F238E27FC236}">
              <a16:creationId xmlns:a16="http://schemas.microsoft.com/office/drawing/2014/main" id="{03DA8385-5B3E-4569-B5A0-4824B5E3AA7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80" name="Text Box 72">
          <a:extLst>
            <a:ext uri="{FF2B5EF4-FFF2-40B4-BE49-F238E27FC236}">
              <a16:creationId xmlns:a16="http://schemas.microsoft.com/office/drawing/2014/main" id="{DA511AF5-87F2-40AB-A43D-2A53253A534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181" name="Text Box 73">
          <a:extLst>
            <a:ext uri="{FF2B5EF4-FFF2-40B4-BE49-F238E27FC236}">
              <a16:creationId xmlns:a16="http://schemas.microsoft.com/office/drawing/2014/main" id="{3866FD3C-5D58-4CB2-B0BF-62EE9E9EF4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BB43F68A-07B4-4619-8FB4-803BD009B3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83" name="Text Box 43">
          <a:extLst>
            <a:ext uri="{FF2B5EF4-FFF2-40B4-BE49-F238E27FC236}">
              <a16:creationId xmlns:a16="http://schemas.microsoft.com/office/drawing/2014/main" id="{E47EAF67-0A4E-4F2D-B0AA-7F7CDBA6A20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51F36F35-37D5-4F33-8C7F-8EFC6F481A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85" name="Text Box 43">
          <a:extLst>
            <a:ext uri="{FF2B5EF4-FFF2-40B4-BE49-F238E27FC236}">
              <a16:creationId xmlns:a16="http://schemas.microsoft.com/office/drawing/2014/main" id="{14DC39E9-6407-4D85-A718-1B90E5A9B68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86" name="Text Box 68">
          <a:extLst>
            <a:ext uri="{FF2B5EF4-FFF2-40B4-BE49-F238E27FC236}">
              <a16:creationId xmlns:a16="http://schemas.microsoft.com/office/drawing/2014/main" id="{AE7372F3-FADB-488F-B98D-43914E661D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87" name="Text Box 69">
          <a:extLst>
            <a:ext uri="{FF2B5EF4-FFF2-40B4-BE49-F238E27FC236}">
              <a16:creationId xmlns:a16="http://schemas.microsoft.com/office/drawing/2014/main" id="{F29DFAD8-DA8E-4D4D-87EB-E99C1FAFF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88" name="Text Box 70">
          <a:extLst>
            <a:ext uri="{FF2B5EF4-FFF2-40B4-BE49-F238E27FC236}">
              <a16:creationId xmlns:a16="http://schemas.microsoft.com/office/drawing/2014/main" id="{74A8907B-1918-450E-9183-9ACA872CD9C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89" name="Text Box 71">
          <a:extLst>
            <a:ext uri="{FF2B5EF4-FFF2-40B4-BE49-F238E27FC236}">
              <a16:creationId xmlns:a16="http://schemas.microsoft.com/office/drawing/2014/main" id="{67F71CA1-21C1-4FB7-90C4-C3622D3418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90" name="Text Box 72">
          <a:extLst>
            <a:ext uri="{FF2B5EF4-FFF2-40B4-BE49-F238E27FC236}">
              <a16:creationId xmlns:a16="http://schemas.microsoft.com/office/drawing/2014/main" id="{A6A30832-020D-418B-B795-D5810FF36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191" name="Text Box 73">
          <a:extLst>
            <a:ext uri="{FF2B5EF4-FFF2-40B4-BE49-F238E27FC236}">
              <a16:creationId xmlns:a16="http://schemas.microsoft.com/office/drawing/2014/main" id="{F437CE21-72D4-40DA-869E-2D20836AA6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92" name="Text Box 46">
          <a:extLst>
            <a:ext uri="{FF2B5EF4-FFF2-40B4-BE49-F238E27FC236}">
              <a16:creationId xmlns:a16="http://schemas.microsoft.com/office/drawing/2014/main" id="{0CCBF5F9-8A8A-4F5A-ADA2-E452A75160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93" name="Text Box 43">
          <a:extLst>
            <a:ext uri="{FF2B5EF4-FFF2-40B4-BE49-F238E27FC236}">
              <a16:creationId xmlns:a16="http://schemas.microsoft.com/office/drawing/2014/main" id="{1299EDC7-8FDC-4F1A-B650-571F3FB2AF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70E88BD7-9D8C-4C9D-9AFD-55862BFCF6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195" name="Text Box 43">
          <a:extLst>
            <a:ext uri="{FF2B5EF4-FFF2-40B4-BE49-F238E27FC236}">
              <a16:creationId xmlns:a16="http://schemas.microsoft.com/office/drawing/2014/main" id="{71779B85-63F5-40E8-84A3-05DFFB8D29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38100</xdr:colOff>
      <xdr:row>227</xdr:row>
      <xdr:rowOff>180975</xdr:rowOff>
    </xdr:from>
    <xdr:ext cx="0" cy="171450"/>
    <xdr:sp macro="" textlink="">
      <xdr:nvSpPr>
        <xdr:cNvPr id="2196" name="Text Box 10">
          <a:extLst>
            <a:ext uri="{FF2B5EF4-FFF2-40B4-BE49-F238E27FC236}">
              <a16:creationId xmlns:a16="http://schemas.microsoft.com/office/drawing/2014/main" id="{6E6CBEE3-275F-4D65-8E28-0855F38B8C9A}"/>
            </a:ext>
          </a:extLst>
        </xdr:cNvPr>
        <xdr:cNvSpPr txBox="1">
          <a:spLocks noChangeArrowheads="1"/>
        </xdr:cNvSpPr>
      </xdr:nvSpPr>
      <xdr:spPr bwMode="auto">
        <a:xfrm>
          <a:off x="17230725" y="39490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97" name="Text Box 65">
          <a:extLst>
            <a:ext uri="{FF2B5EF4-FFF2-40B4-BE49-F238E27FC236}">
              <a16:creationId xmlns:a16="http://schemas.microsoft.com/office/drawing/2014/main" id="{EE640AAB-ADCC-4962-8557-4714DA842A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98" name="Text Box 91">
          <a:extLst>
            <a:ext uri="{FF2B5EF4-FFF2-40B4-BE49-F238E27FC236}">
              <a16:creationId xmlns:a16="http://schemas.microsoft.com/office/drawing/2014/main" id="{8F6A43BC-AE2D-405C-8E46-E63121C236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199" name="Text Box 65">
          <a:extLst>
            <a:ext uri="{FF2B5EF4-FFF2-40B4-BE49-F238E27FC236}">
              <a16:creationId xmlns:a16="http://schemas.microsoft.com/office/drawing/2014/main" id="{F97333F2-E632-4813-8E6A-1B9AB54FB8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200" name="Text Box 91">
          <a:extLst>
            <a:ext uri="{FF2B5EF4-FFF2-40B4-BE49-F238E27FC236}">
              <a16:creationId xmlns:a16="http://schemas.microsoft.com/office/drawing/2014/main" id="{B9174ADE-5680-43DD-A405-3756D7C16A4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6DF6BFEF-D62B-416E-BFEB-6A08DC53713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81D39846-C7F2-4326-AC01-EFB55A86BA7F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3" name="Text Box 68">
          <a:extLst>
            <a:ext uri="{FF2B5EF4-FFF2-40B4-BE49-F238E27FC236}">
              <a16:creationId xmlns:a16="http://schemas.microsoft.com/office/drawing/2014/main" id="{AF2DAD15-6820-403F-99D1-A7EBB6700CC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4" name="Text Box 69">
          <a:extLst>
            <a:ext uri="{FF2B5EF4-FFF2-40B4-BE49-F238E27FC236}">
              <a16:creationId xmlns:a16="http://schemas.microsoft.com/office/drawing/2014/main" id="{0AD0564C-8B2A-4A02-A4D5-0801946C848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5" name="Text Box 70">
          <a:extLst>
            <a:ext uri="{FF2B5EF4-FFF2-40B4-BE49-F238E27FC236}">
              <a16:creationId xmlns:a16="http://schemas.microsoft.com/office/drawing/2014/main" id="{F3C76F0B-9872-4592-9097-B9860991FD2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6" name="Text Box 71">
          <a:extLst>
            <a:ext uri="{FF2B5EF4-FFF2-40B4-BE49-F238E27FC236}">
              <a16:creationId xmlns:a16="http://schemas.microsoft.com/office/drawing/2014/main" id="{A5D7F475-9DA3-4441-833C-3B96B546812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7" name="Text Box 72">
          <a:extLst>
            <a:ext uri="{FF2B5EF4-FFF2-40B4-BE49-F238E27FC236}">
              <a16:creationId xmlns:a16="http://schemas.microsoft.com/office/drawing/2014/main" id="{80E311A1-9FD0-482E-ABC9-A8AAD15A96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08" name="Text Box 73">
          <a:extLst>
            <a:ext uri="{FF2B5EF4-FFF2-40B4-BE49-F238E27FC236}">
              <a16:creationId xmlns:a16="http://schemas.microsoft.com/office/drawing/2014/main" id="{B341648F-A2F6-4203-AA21-75A56BF2CDC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4A90EF8A-EEC0-4C4B-9E08-9BDAE94335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3C5127C6-5C87-472D-BAA6-3D8A15DBD20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11" name="Text Box 46">
          <a:extLst>
            <a:ext uri="{FF2B5EF4-FFF2-40B4-BE49-F238E27FC236}">
              <a16:creationId xmlns:a16="http://schemas.microsoft.com/office/drawing/2014/main" id="{850C8638-E9A6-4B0E-8AD9-19D7C5720DE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12" name="Text Box 43">
          <a:extLst>
            <a:ext uri="{FF2B5EF4-FFF2-40B4-BE49-F238E27FC236}">
              <a16:creationId xmlns:a16="http://schemas.microsoft.com/office/drawing/2014/main" id="{8429EC37-3297-4F25-BCFD-9270E86F049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3" name="Text Box 68">
          <a:extLst>
            <a:ext uri="{FF2B5EF4-FFF2-40B4-BE49-F238E27FC236}">
              <a16:creationId xmlns:a16="http://schemas.microsoft.com/office/drawing/2014/main" id="{0CB7EF1F-29B2-4F9F-960B-2B4C80D9E2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4" name="Text Box 69">
          <a:extLst>
            <a:ext uri="{FF2B5EF4-FFF2-40B4-BE49-F238E27FC236}">
              <a16:creationId xmlns:a16="http://schemas.microsoft.com/office/drawing/2014/main" id="{D92C2EF1-D882-4AA6-82A2-ADEE2E2A087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5" name="Text Box 70">
          <a:extLst>
            <a:ext uri="{FF2B5EF4-FFF2-40B4-BE49-F238E27FC236}">
              <a16:creationId xmlns:a16="http://schemas.microsoft.com/office/drawing/2014/main" id="{4529FBC6-BE90-4DCA-9B52-E9D9CAD64AF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6" name="Text Box 71">
          <a:extLst>
            <a:ext uri="{FF2B5EF4-FFF2-40B4-BE49-F238E27FC236}">
              <a16:creationId xmlns:a16="http://schemas.microsoft.com/office/drawing/2014/main" id="{41028798-D446-4D02-8294-2CE34FD1476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7" name="Text Box 72">
          <a:extLst>
            <a:ext uri="{FF2B5EF4-FFF2-40B4-BE49-F238E27FC236}">
              <a16:creationId xmlns:a16="http://schemas.microsoft.com/office/drawing/2014/main" id="{39B6ED9C-F505-4466-954E-6CE133D71C1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18" name="Text Box 73">
          <a:extLst>
            <a:ext uri="{FF2B5EF4-FFF2-40B4-BE49-F238E27FC236}">
              <a16:creationId xmlns:a16="http://schemas.microsoft.com/office/drawing/2014/main" id="{D3B3A51A-9279-439D-AA0F-6FCF4D7B45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03B54E86-0B65-4BAC-AA56-60BE57B4201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E111329F-526D-40AA-B14F-F8B678C103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21" name="Text Box 46">
          <a:extLst>
            <a:ext uri="{FF2B5EF4-FFF2-40B4-BE49-F238E27FC236}">
              <a16:creationId xmlns:a16="http://schemas.microsoft.com/office/drawing/2014/main" id="{4F293400-49FD-4274-A2C6-2A353FE489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22" name="Text Box 43">
          <a:extLst>
            <a:ext uri="{FF2B5EF4-FFF2-40B4-BE49-F238E27FC236}">
              <a16:creationId xmlns:a16="http://schemas.microsoft.com/office/drawing/2014/main" id="{E933A084-1638-4825-9EA4-03A02207BDA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3" name="Text Box 68">
          <a:extLst>
            <a:ext uri="{FF2B5EF4-FFF2-40B4-BE49-F238E27FC236}">
              <a16:creationId xmlns:a16="http://schemas.microsoft.com/office/drawing/2014/main" id="{2558CCAA-1113-44B7-8541-E45A9FE89B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4" name="Text Box 69">
          <a:extLst>
            <a:ext uri="{FF2B5EF4-FFF2-40B4-BE49-F238E27FC236}">
              <a16:creationId xmlns:a16="http://schemas.microsoft.com/office/drawing/2014/main" id="{EE8B4F12-4DAD-42CF-83B6-8CC60B30F33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5" name="Text Box 70">
          <a:extLst>
            <a:ext uri="{FF2B5EF4-FFF2-40B4-BE49-F238E27FC236}">
              <a16:creationId xmlns:a16="http://schemas.microsoft.com/office/drawing/2014/main" id="{EFA45ACA-9026-4A7A-948F-2BEECB2F989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6" name="Text Box 71">
          <a:extLst>
            <a:ext uri="{FF2B5EF4-FFF2-40B4-BE49-F238E27FC236}">
              <a16:creationId xmlns:a16="http://schemas.microsoft.com/office/drawing/2014/main" id="{F4A0C481-81AF-4DCF-AC4D-76053EE7E4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7" name="Text Box 72">
          <a:extLst>
            <a:ext uri="{FF2B5EF4-FFF2-40B4-BE49-F238E27FC236}">
              <a16:creationId xmlns:a16="http://schemas.microsoft.com/office/drawing/2014/main" id="{A7FEEFF6-4881-4893-87FE-5D0635FDA5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47625"/>
    <xdr:sp macro="" textlink="">
      <xdr:nvSpPr>
        <xdr:cNvPr id="2228" name="Text Box 73">
          <a:extLst>
            <a:ext uri="{FF2B5EF4-FFF2-40B4-BE49-F238E27FC236}">
              <a16:creationId xmlns:a16="http://schemas.microsoft.com/office/drawing/2014/main" id="{96051982-CFEA-4F00-A87A-E4FD592B11D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99C983F4-49FA-447B-968B-EC15DBEBD6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937F5E5F-87D3-47E1-BABE-2F0657D36E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31" name="Text Box 46">
          <a:extLst>
            <a:ext uri="{FF2B5EF4-FFF2-40B4-BE49-F238E27FC236}">
              <a16:creationId xmlns:a16="http://schemas.microsoft.com/office/drawing/2014/main" id="{5CE6AD04-D164-4D94-AF09-BBFE9A190E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32" name="Text Box 43">
          <a:extLst>
            <a:ext uri="{FF2B5EF4-FFF2-40B4-BE49-F238E27FC236}">
              <a16:creationId xmlns:a16="http://schemas.microsoft.com/office/drawing/2014/main" id="{8D5CB265-2D50-4811-98D5-15BB43DBE37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233" name="Text Box 65">
          <a:extLst>
            <a:ext uri="{FF2B5EF4-FFF2-40B4-BE49-F238E27FC236}">
              <a16:creationId xmlns:a16="http://schemas.microsoft.com/office/drawing/2014/main" id="{805A51B9-D6F6-4793-B486-3E6AE8B28A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234" name="Text Box 91">
          <a:extLst>
            <a:ext uri="{FF2B5EF4-FFF2-40B4-BE49-F238E27FC236}">
              <a16:creationId xmlns:a16="http://schemas.microsoft.com/office/drawing/2014/main" id="{D9029A3D-18A5-43A0-919B-51BE66B199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235" name="Text Box 65">
          <a:extLst>
            <a:ext uri="{FF2B5EF4-FFF2-40B4-BE49-F238E27FC236}">
              <a16:creationId xmlns:a16="http://schemas.microsoft.com/office/drawing/2014/main" id="{7706D84F-D30C-406E-B3B2-18DDFBF5AC1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171450"/>
    <xdr:sp macro="" textlink="">
      <xdr:nvSpPr>
        <xdr:cNvPr id="2236" name="Text Box 91">
          <a:extLst>
            <a:ext uri="{FF2B5EF4-FFF2-40B4-BE49-F238E27FC236}">
              <a16:creationId xmlns:a16="http://schemas.microsoft.com/office/drawing/2014/main" id="{DF423948-738C-47F2-A509-BF0BCCA9C2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8A0B4FBF-521F-4C89-85AF-F0C44A36480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241</xdr:row>
      <xdr:rowOff>0</xdr:rowOff>
    </xdr:from>
    <xdr:ext cx="76200" cy="171450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81132A84-1446-4E4D-8335-E98605EA0C6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39" name="Text Box 68">
          <a:extLst>
            <a:ext uri="{FF2B5EF4-FFF2-40B4-BE49-F238E27FC236}">
              <a16:creationId xmlns:a16="http://schemas.microsoft.com/office/drawing/2014/main" id="{139DC0DE-FEA1-4B58-B250-6456EDA74CF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0" name="Text Box 69">
          <a:extLst>
            <a:ext uri="{FF2B5EF4-FFF2-40B4-BE49-F238E27FC236}">
              <a16:creationId xmlns:a16="http://schemas.microsoft.com/office/drawing/2014/main" id="{950D86A4-DA32-4E26-87FB-E88C151C83A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1" name="Text Box 70">
          <a:extLst>
            <a:ext uri="{FF2B5EF4-FFF2-40B4-BE49-F238E27FC236}">
              <a16:creationId xmlns:a16="http://schemas.microsoft.com/office/drawing/2014/main" id="{7DF25C51-9D06-4C21-92C8-3ED0E559902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2" name="Text Box 71">
          <a:extLst>
            <a:ext uri="{FF2B5EF4-FFF2-40B4-BE49-F238E27FC236}">
              <a16:creationId xmlns:a16="http://schemas.microsoft.com/office/drawing/2014/main" id="{F25E5C6F-D291-4D21-BCF1-2F2CB3ADE9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3" name="Text Box 72">
          <a:extLst>
            <a:ext uri="{FF2B5EF4-FFF2-40B4-BE49-F238E27FC236}">
              <a16:creationId xmlns:a16="http://schemas.microsoft.com/office/drawing/2014/main" id="{C78E5EBB-AADC-41F3-9CA5-111384CBA7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4" name="Text Box 73">
          <a:extLst>
            <a:ext uri="{FF2B5EF4-FFF2-40B4-BE49-F238E27FC236}">
              <a16:creationId xmlns:a16="http://schemas.microsoft.com/office/drawing/2014/main" id="{17E710E5-18CC-4FE0-8FCE-A80B38D7128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45" name="Text Box 46">
          <a:extLst>
            <a:ext uri="{FF2B5EF4-FFF2-40B4-BE49-F238E27FC236}">
              <a16:creationId xmlns:a16="http://schemas.microsoft.com/office/drawing/2014/main" id="{70B344C0-8881-4B3A-94F4-E76967EB5D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46" name="Text Box 43">
          <a:extLst>
            <a:ext uri="{FF2B5EF4-FFF2-40B4-BE49-F238E27FC236}">
              <a16:creationId xmlns:a16="http://schemas.microsoft.com/office/drawing/2014/main" id="{AE26DC0B-54C8-490F-BD6D-107384BBDCF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19F841A2-D798-4254-93D6-0D702D9A33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CCC61218-E5EC-4824-9723-102EC63E805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9C2B9C5C-3B3E-4059-83E4-3FE5A5788FE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60D38B60-D448-4059-8A02-75063244CF8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EB55715B-75E7-43AB-831E-42236B4F1D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48CA8F11-F619-4DE2-8E1A-BEF32037E10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B80705E6-C124-4A1E-9AEA-77B516E1D7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F9D0C5FD-AB57-4737-9375-F46B849EF2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ABF8BE3B-B84C-43E5-BE31-E275A2A1AD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F7ADBBBB-2809-4B08-86E6-9C58CD6A75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6C79BEC3-7E51-4CDA-BD03-E5BF5A000AE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241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6D219844-CF57-4F7E-9365-7AF5F2978E1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241</xdr:row>
      <xdr:rowOff>0</xdr:rowOff>
    </xdr:from>
    <xdr:ext cx="76200" cy="28575"/>
    <xdr:sp macro="" textlink="">
      <xdr:nvSpPr>
        <xdr:cNvPr id="2259" name="Text Box 43">
          <a:extLst>
            <a:ext uri="{FF2B5EF4-FFF2-40B4-BE49-F238E27FC236}">
              <a16:creationId xmlns:a16="http://schemas.microsoft.com/office/drawing/2014/main" id="{1643B6B3-3B22-4741-93EA-CD93BF6ED76C}"/>
            </a:ext>
          </a:extLst>
        </xdr:cNvPr>
        <xdr:cNvSpPr txBox="1">
          <a:spLocks noChangeArrowheads="1"/>
        </xdr:cNvSpPr>
      </xdr:nvSpPr>
      <xdr:spPr bwMode="auto">
        <a:xfrm>
          <a:off x="38290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0" name="Text Box 10">
          <a:extLst>
            <a:ext uri="{FF2B5EF4-FFF2-40B4-BE49-F238E27FC236}">
              <a16:creationId xmlns:a16="http://schemas.microsoft.com/office/drawing/2014/main" id="{3ADC8FD0-0B6E-4CB3-9527-A5945EA3834F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1" name="Text Box 11">
          <a:extLst>
            <a:ext uri="{FF2B5EF4-FFF2-40B4-BE49-F238E27FC236}">
              <a16:creationId xmlns:a16="http://schemas.microsoft.com/office/drawing/2014/main" id="{F00A9C8F-5180-418C-97B2-65D03484738A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2" name="Text Box 10">
          <a:extLst>
            <a:ext uri="{FF2B5EF4-FFF2-40B4-BE49-F238E27FC236}">
              <a16:creationId xmlns:a16="http://schemas.microsoft.com/office/drawing/2014/main" id="{359BB2E8-7BB3-41E5-A0CC-043E293BA5B5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3" name="Text Box 11">
          <a:extLst>
            <a:ext uri="{FF2B5EF4-FFF2-40B4-BE49-F238E27FC236}">
              <a16:creationId xmlns:a16="http://schemas.microsoft.com/office/drawing/2014/main" id="{2AC6D194-DE5C-4752-8462-5845D23C0933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4" name="Text Box 10">
          <a:extLst>
            <a:ext uri="{FF2B5EF4-FFF2-40B4-BE49-F238E27FC236}">
              <a16:creationId xmlns:a16="http://schemas.microsoft.com/office/drawing/2014/main" id="{31AC5038-40E1-423A-A2BF-FC8CEB8FCF50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5" name="Text Box 11">
          <a:extLst>
            <a:ext uri="{FF2B5EF4-FFF2-40B4-BE49-F238E27FC236}">
              <a16:creationId xmlns:a16="http://schemas.microsoft.com/office/drawing/2014/main" id="{B8EBCE4D-FC33-4B07-B4D7-B5955FAAEECF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6" name="Text Box 10">
          <a:extLst>
            <a:ext uri="{FF2B5EF4-FFF2-40B4-BE49-F238E27FC236}">
              <a16:creationId xmlns:a16="http://schemas.microsoft.com/office/drawing/2014/main" id="{51DCE9F8-54BE-47F1-8070-9A4726942B24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7" name="Text Box 11">
          <a:extLst>
            <a:ext uri="{FF2B5EF4-FFF2-40B4-BE49-F238E27FC236}">
              <a16:creationId xmlns:a16="http://schemas.microsoft.com/office/drawing/2014/main" id="{8E6743DF-5D68-4901-86B0-D642F7E58B39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8" name="Text Box 10">
          <a:extLst>
            <a:ext uri="{FF2B5EF4-FFF2-40B4-BE49-F238E27FC236}">
              <a16:creationId xmlns:a16="http://schemas.microsoft.com/office/drawing/2014/main" id="{D0589773-5A68-4715-A28D-653B28706C3B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69" name="Text Box 11">
          <a:extLst>
            <a:ext uri="{FF2B5EF4-FFF2-40B4-BE49-F238E27FC236}">
              <a16:creationId xmlns:a16="http://schemas.microsoft.com/office/drawing/2014/main" id="{A7302407-3F19-4AA0-B4FC-902059007614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0" name="Text Box 10">
          <a:extLst>
            <a:ext uri="{FF2B5EF4-FFF2-40B4-BE49-F238E27FC236}">
              <a16:creationId xmlns:a16="http://schemas.microsoft.com/office/drawing/2014/main" id="{2105A5FA-FEBF-483B-8181-6801E66A56A7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1" name="Text Box 11">
          <a:extLst>
            <a:ext uri="{FF2B5EF4-FFF2-40B4-BE49-F238E27FC236}">
              <a16:creationId xmlns:a16="http://schemas.microsoft.com/office/drawing/2014/main" id="{81321BD3-2984-4EE2-A5AB-571DE032725A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2" name="Text Box 10">
          <a:extLst>
            <a:ext uri="{FF2B5EF4-FFF2-40B4-BE49-F238E27FC236}">
              <a16:creationId xmlns:a16="http://schemas.microsoft.com/office/drawing/2014/main" id="{1A5D670F-2CFA-404E-93D7-9E23AF0C8ED9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3" name="Text Box 11">
          <a:extLst>
            <a:ext uri="{FF2B5EF4-FFF2-40B4-BE49-F238E27FC236}">
              <a16:creationId xmlns:a16="http://schemas.microsoft.com/office/drawing/2014/main" id="{E4E1D17E-1308-4173-B1FD-F3FA45D1DA1F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4" name="Text Box 10">
          <a:extLst>
            <a:ext uri="{FF2B5EF4-FFF2-40B4-BE49-F238E27FC236}">
              <a16:creationId xmlns:a16="http://schemas.microsoft.com/office/drawing/2014/main" id="{A47D330D-E9C8-463D-9D18-798F6304F39C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5" name="Text Box 11">
          <a:extLst>
            <a:ext uri="{FF2B5EF4-FFF2-40B4-BE49-F238E27FC236}">
              <a16:creationId xmlns:a16="http://schemas.microsoft.com/office/drawing/2014/main" id="{EA2E7379-3852-4BDF-9ACE-1F727964F162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48</xdr:row>
      <xdr:rowOff>0</xdr:rowOff>
    </xdr:from>
    <xdr:ext cx="0" cy="171450"/>
    <xdr:sp macro="" textlink="">
      <xdr:nvSpPr>
        <xdr:cNvPr id="2276" name="Text Box 10">
          <a:extLst>
            <a:ext uri="{FF2B5EF4-FFF2-40B4-BE49-F238E27FC236}">
              <a16:creationId xmlns:a16="http://schemas.microsoft.com/office/drawing/2014/main" id="{EA576981-4FF2-4AC3-86F7-B048D6777E0D}"/>
            </a:ext>
          </a:extLst>
        </xdr:cNvPr>
        <xdr:cNvSpPr txBox="1">
          <a:spLocks noChangeArrowheads="1"/>
        </xdr:cNvSpPr>
      </xdr:nvSpPr>
      <xdr:spPr bwMode="auto">
        <a:xfrm>
          <a:off x="1057275" y="31594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77" name="Text Box 10">
          <a:extLst>
            <a:ext uri="{FF2B5EF4-FFF2-40B4-BE49-F238E27FC236}">
              <a16:creationId xmlns:a16="http://schemas.microsoft.com/office/drawing/2014/main" id="{EB1B3C07-4231-4ED7-BC7F-8A6741BBD79D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78" name="Text Box 11">
          <a:extLst>
            <a:ext uri="{FF2B5EF4-FFF2-40B4-BE49-F238E27FC236}">
              <a16:creationId xmlns:a16="http://schemas.microsoft.com/office/drawing/2014/main" id="{03212040-73F4-4DA6-B232-02C2564D6D32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FE7C190B-6B70-4B2D-AB7D-9C7A20D616A2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11DFD92B-9902-48E4-9A83-C8F90A3EB2F3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9811980D-4D23-4FB0-8B7D-0D5A28747438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2" name="Text Box 11">
          <a:extLst>
            <a:ext uri="{FF2B5EF4-FFF2-40B4-BE49-F238E27FC236}">
              <a16:creationId xmlns:a16="http://schemas.microsoft.com/office/drawing/2014/main" id="{D1D0780A-C30B-469E-9813-AA6EA8C9AA84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3A1F18BA-AA65-41BB-83F4-87BDBDDCBA81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4" name="Text Box 11">
          <a:extLst>
            <a:ext uri="{FF2B5EF4-FFF2-40B4-BE49-F238E27FC236}">
              <a16:creationId xmlns:a16="http://schemas.microsoft.com/office/drawing/2014/main" id="{21C89649-41D0-4358-A0A9-12BCD67EC618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46</xdr:row>
      <xdr:rowOff>0</xdr:rowOff>
    </xdr:from>
    <xdr:ext cx="0" cy="171450"/>
    <xdr:sp macro="" textlink="">
      <xdr:nvSpPr>
        <xdr:cNvPr id="2285" name="Text Box 10">
          <a:extLst>
            <a:ext uri="{FF2B5EF4-FFF2-40B4-BE49-F238E27FC236}">
              <a16:creationId xmlns:a16="http://schemas.microsoft.com/office/drawing/2014/main" id="{57E978C7-3B43-46CD-83AC-568A87559AB3}"/>
            </a:ext>
          </a:extLst>
        </xdr:cNvPr>
        <xdr:cNvSpPr txBox="1">
          <a:spLocks noChangeArrowheads="1"/>
        </xdr:cNvSpPr>
      </xdr:nvSpPr>
      <xdr:spPr bwMode="auto">
        <a:xfrm>
          <a:off x="1057275" y="3108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457200</xdr:colOff>
      <xdr:row>46</xdr:row>
      <xdr:rowOff>209550</xdr:rowOff>
    </xdr:from>
    <xdr:ext cx="0" cy="171450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22736C26-5C34-4187-801C-07CF369E77DD}"/>
            </a:ext>
          </a:extLst>
        </xdr:cNvPr>
        <xdr:cNvSpPr txBox="1">
          <a:spLocks noChangeArrowheads="1"/>
        </xdr:cNvSpPr>
      </xdr:nvSpPr>
      <xdr:spPr bwMode="auto">
        <a:xfrm>
          <a:off x="15211425" y="1164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87" name="Text Box 10">
          <a:extLst>
            <a:ext uri="{FF2B5EF4-FFF2-40B4-BE49-F238E27FC236}">
              <a16:creationId xmlns:a16="http://schemas.microsoft.com/office/drawing/2014/main" id="{BD494A5D-E157-4581-93C2-CD75A8B21289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88" name="Text Box 11">
          <a:extLst>
            <a:ext uri="{FF2B5EF4-FFF2-40B4-BE49-F238E27FC236}">
              <a16:creationId xmlns:a16="http://schemas.microsoft.com/office/drawing/2014/main" id="{616CD3DD-4D8C-46F7-AB18-2FB12C8434D5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89" name="Text Box 10">
          <a:extLst>
            <a:ext uri="{FF2B5EF4-FFF2-40B4-BE49-F238E27FC236}">
              <a16:creationId xmlns:a16="http://schemas.microsoft.com/office/drawing/2014/main" id="{30856EF1-A489-469F-89D9-214450147BC4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0" name="Text Box 11">
          <a:extLst>
            <a:ext uri="{FF2B5EF4-FFF2-40B4-BE49-F238E27FC236}">
              <a16:creationId xmlns:a16="http://schemas.microsoft.com/office/drawing/2014/main" id="{D7488FF5-FA0E-4B43-8A73-F9B6EB680262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7CD6E85E-E187-472C-8711-C2B684809F73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987B1A1A-A925-4854-8507-7EA359A6F135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75FA75C2-6947-42BB-885D-B6ECC8FD07D5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404877BE-DC74-466F-9997-77916B675074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5" name="Text Box 10">
          <a:extLst>
            <a:ext uri="{FF2B5EF4-FFF2-40B4-BE49-F238E27FC236}">
              <a16:creationId xmlns:a16="http://schemas.microsoft.com/office/drawing/2014/main" id="{BB612C58-8876-4B1C-A2AC-6555F5D4E3FC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6" name="Text Box 11">
          <a:extLst>
            <a:ext uri="{FF2B5EF4-FFF2-40B4-BE49-F238E27FC236}">
              <a16:creationId xmlns:a16="http://schemas.microsoft.com/office/drawing/2014/main" id="{A8A603C7-7522-4703-9692-25CCA12E3E75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7" name="Text Box 10">
          <a:extLst>
            <a:ext uri="{FF2B5EF4-FFF2-40B4-BE49-F238E27FC236}">
              <a16:creationId xmlns:a16="http://schemas.microsoft.com/office/drawing/2014/main" id="{407BF6CF-54A2-40BF-8B0C-8BE8EEDFC970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8" name="Text Box 11">
          <a:extLst>
            <a:ext uri="{FF2B5EF4-FFF2-40B4-BE49-F238E27FC236}">
              <a16:creationId xmlns:a16="http://schemas.microsoft.com/office/drawing/2014/main" id="{494BDC8D-C48F-4ADE-BB4D-DC616B8CF64E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299" name="Text Box 10">
          <a:extLst>
            <a:ext uri="{FF2B5EF4-FFF2-40B4-BE49-F238E27FC236}">
              <a16:creationId xmlns:a16="http://schemas.microsoft.com/office/drawing/2014/main" id="{B11E47AD-212F-4ABC-B155-58652DCC04C9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300" name="Text Box 11">
          <a:extLst>
            <a:ext uri="{FF2B5EF4-FFF2-40B4-BE49-F238E27FC236}">
              <a16:creationId xmlns:a16="http://schemas.microsoft.com/office/drawing/2014/main" id="{FA20F0A4-817D-4B99-8864-3D53EAD01710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67847D8E-17EB-4DE2-A9FC-9F9FBEA1CDFE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302" name="Text Box 11">
          <a:extLst>
            <a:ext uri="{FF2B5EF4-FFF2-40B4-BE49-F238E27FC236}">
              <a16:creationId xmlns:a16="http://schemas.microsoft.com/office/drawing/2014/main" id="{3A6D415E-3C4C-4D28-B35E-BB7CA724FBDB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2303" name="Text Box 10">
          <a:extLst>
            <a:ext uri="{FF2B5EF4-FFF2-40B4-BE49-F238E27FC236}">
              <a16:creationId xmlns:a16="http://schemas.microsoft.com/office/drawing/2014/main" id="{2ADF3663-26C9-487B-995F-50D8D8AE8EC9}"/>
            </a:ext>
          </a:extLst>
        </xdr:cNvPr>
        <xdr:cNvSpPr txBox="1">
          <a:spLocks noChangeArrowheads="1"/>
        </xdr:cNvSpPr>
      </xdr:nvSpPr>
      <xdr:spPr bwMode="auto">
        <a:xfrm>
          <a:off x="1057275" y="11953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4" name="Text Box 10">
          <a:extLst>
            <a:ext uri="{FF2B5EF4-FFF2-40B4-BE49-F238E27FC236}">
              <a16:creationId xmlns:a16="http://schemas.microsoft.com/office/drawing/2014/main" id="{CCF97F28-3DB0-4FC0-AF90-0DEE6D4F13DF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5" name="Text Box 11">
          <a:extLst>
            <a:ext uri="{FF2B5EF4-FFF2-40B4-BE49-F238E27FC236}">
              <a16:creationId xmlns:a16="http://schemas.microsoft.com/office/drawing/2014/main" id="{5A87F2F2-E1A9-475F-9C59-D8FA5B6674A4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6" name="Text Box 10">
          <a:extLst>
            <a:ext uri="{FF2B5EF4-FFF2-40B4-BE49-F238E27FC236}">
              <a16:creationId xmlns:a16="http://schemas.microsoft.com/office/drawing/2014/main" id="{FEAC5263-B2BE-402C-B530-7FE9C9A788FC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7" name="Text Box 11">
          <a:extLst>
            <a:ext uri="{FF2B5EF4-FFF2-40B4-BE49-F238E27FC236}">
              <a16:creationId xmlns:a16="http://schemas.microsoft.com/office/drawing/2014/main" id="{BFB5BB8D-36D0-4B11-A7A0-40BDADF53867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8" name="Text Box 10">
          <a:extLst>
            <a:ext uri="{FF2B5EF4-FFF2-40B4-BE49-F238E27FC236}">
              <a16:creationId xmlns:a16="http://schemas.microsoft.com/office/drawing/2014/main" id="{6AABC35D-7C63-470E-A066-13032B03E1BA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09" name="Text Box 11">
          <a:extLst>
            <a:ext uri="{FF2B5EF4-FFF2-40B4-BE49-F238E27FC236}">
              <a16:creationId xmlns:a16="http://schemas.microsoft.com/office/drawing/2014/main" id="{1C959AB6-947C-4716-B1E5-CAADA40FA084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10" name="Text Box 10">
          <a:extLst>
            <a:ext uri="{FF2B5EF4-FFF2-40B4-BE49-F238E27FC236}">
              <a16:creationId xmlns:a16="http://schemas.microsoft.com/office/drawing/2014/main" id="{3892BE7D-56EE-44B2-ADD1-4912FBA3BEEF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11" name="Text Box 11">
          <a:extLst>
            <a:ext uri="{FF2B5EF4-FFF2-40B4-BE49-F238E27FC236}">
              <a16:creationId xmlns:a16="http://schemas.microsoft.com/office/drawing/2014/main" id="{BA87812D-CDC4-4021-8280-426234777B6F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49</xdr:row>
      <xdr:rowOff>0</xdr:rowOff>
    </xdr:from>
    <xdr:ext cx="0" cy="171450"/>
    <xdr:sp macro="" textlink="">
      <xdr:nvSpPr>
        <xdr:cNvPr id="2312" name="Text Box 10">
          <a:extLst>
            <a:ext uri="{FF2B5EF4-FFF2-40B4-BE49-F238E27FC236}">
              <a16:creationId xmlns:a16="http://schemas.microsoft.com/office/drawing/2014/main" id="{19317BCA-F98F-49F2-8C17-968B5128178F}"/>
            </a:ext>
          </a:extLst>
        </xdr:cNvPr>
        <xdr:cNvSpPr txBox="1">
          <a:spLocks noChangeArrowheads="1"/>
        </xdr:cNvSpPr>
      </xdr:nvSpPr>
      <xdr:spPr bwMode="auto">
        <a:xfrm>
          <a:off x="1057275" y="1143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532CF2BF-D26A-4D73-8B93-A8BBC944966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743B1C88-AA0E-4B33-B545-4192F2E373C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CCFC1B45-011D-4247-BAC1-7787577D64E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2473E931-0B1D-4B94-969D-44450A49F8F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F0239FFA-AC1C-475B-A8D7-DA0E8DDAE87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B59DC346-779B-4749-A268-CCF8DFCD872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1F10BA4C-D9A8-4FF9-A42F-059A7099360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8EF69D80-ABF8-4ED2-BA12-FA107C87A1E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CF8CC64-1467-4EA7-8710-A34103BD39F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DB31AEC5-F6B9-4C95-9A46-99CFDABFABF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BCF532F-6B54-4962-A978-37912B985E54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4BE68721-3004-40D0-9A6D-E2D238D654DA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3DDC2CE9-BB2F-4357-A5FF-B12808BF7CD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484CE346-A745-4518-9DCB-B608B8854C8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69C54FE5-8BCE-462D-906D-10E1A5401A2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8A3FAAB1-3750-44E9-8DA1-03F22A761130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2EB511F2-6B42-4643-BCE0-8D6FCD6988AE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88EF7B76-F898-4D5B-ADAB-713C1C137284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6B13049C-7F60-428E-B18D-81A8F3642F2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96EC18FB-864B-4484-9B7A-F9E5C995B19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76BB461D-6CD3-4C7A-BA25-1E841D928730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29835490-5206-413C-839F-F4D8572ED45E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7010A965-AD98-4C3D-81A3-4001AF63CCD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527C3A89-4B89-4117-BFF8-1816A8A6365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12FB69DD-E5E0-47A0-9E2A-27619868049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59D5B5B6-9132-4230-96B1-8C3965B403E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94ACCDC2-580B-40E8-9A24-5DA0A7BBCDF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58531BFA-93DD-4153-8AFA-F4982F02A2B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20739B9F-49C0-41BF-921D-11013DE6771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15AC5BB9-BF1D-4A53-9C8C-4BF7AE5167E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E0AFEA86-2E72-4069-AF03-7B856296C14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43713BE0-9B08-47C6-8F0B-2E9BA735485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9E4C2FE8-C3CC-4495-9499-0455DA032E50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EB49D09D-FCE8-4BB6-A15A-7C91BE8BCCA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DD9065B8-E458-4259-B6DC-B26E9106D2D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BF35B9B6-8282-4623-9FC8-ED6E71840CB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E63CC202-7D9B-4C00-B7B1-9464DC8A502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B4CAC4A0-F9A2-4195-A07A-5BD44440AA8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F932379-E2BD-4890-9093-272898A0A98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BE7A083D-999A-43F7-9BBD-89236D67A18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731BA3E9-B4D5-4FDD-884D-9F4BC9CAA38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E6399A5B-F5B1-43B9-B25E-181699733C4E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3890A6A4-225A-4DC8-B44E-8F322E6A116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1F9ACF91-6D69-406A-B73F-EFDF342BD41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42E4764D-D989-4968-A8B2-2E1D06DA4B9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673C9836-79AB-407A-B052-8BA7964B802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D43DD4FB-803C-490B-8B1C-5868DF4D91B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A33192B8-C04C-444F-8F91-41BEEC8C519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2C2F8015-F347-4554-BB06-8A22F639BFB5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84C29506-B6D2-4F92-9CF8-12347460036D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A993331-05E0-4CD8-B994-5EDD9F7CDBE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A479833D-30A3-4168-8DC8-49498835221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121041C0-B067-4136-B929-A70A58BBD64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32E002CD-9597-4EF7-BE6D-6987A3FBE37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78219249-6EDE-4627-A67B-A33CEE6CB7BB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E8918DA0-2639-4BB1-8510-64F9D0ECDE89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DDCEC4F6-4FA0-4E63-80C5-44235166AF6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B4033965-A3C2-4565-A676-BC8B6D08990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79F96811-3F6D-4ACF-AA67-136AF47C0CD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18DD8845-E919-4262-9B80-594702CCFD8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A8A57051-E692-4238-9651-B0E02247E75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496E3E60-B4C8-43BE-AA2E-3F6D6821984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E73DD43C-B7F4-478B-A887-ECA026F687C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8DC678B4-7874-42C0-BB0B-3E5626E0484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6B19CEAF-8253-4264-A9F2-4EA413B6E1C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BE840E55-CDDB-4432-864A-145234BE813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4BF6C936-EF8A-4DC1-9CF8-1C52FF6CD0E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44B4CE5E-87A3-4246-A0C4-4A8DEB4B38F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13DDDC5D-1EBA-4643-97B6-27CEF17ADCA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E5C174F5-3C89-4DAE-BFDE-CADB3034804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D22FDC3A-7AD1-4D04-A1C4-102C62D7B71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454F073F-E75F-4C5C-BA87-ABDD89FC1A7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279BDBD1-521C-4F97-AAC2-5153AD301A7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4208BB71-3D58-4C02-A036-BEC93473675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6E5F6B3A-B9C3-47D0-A0F3-83E692AA5E2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7357D6DA-12CF-494C-8979-0F624D19870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F6F79B14-43D8-416A-BB38-6F71FB0C7D1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1510B9A6-EDA6-465C-B260-3D9A50E1E69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1CE55721-D29C-49AD-8BEE-9FC613E8A40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9F764558-29C1-4D78-AADE-99E957E4FE8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6B2805F7-EB83-4CB9-AE47-652C14F3535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646E06B1-F902-4166-BC02-5C8FC830FE8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1621B29E-E89A-4CB3-A22F-6E43B01305A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EF0B8A62-F06B-4C86-BD21-A3F5DC4E792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B66913CD-B543-4DBD-B866-A8D327AEA29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1DB1A823-80D6-4407-9965-D75E5F98DC3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43D424AD-BEBF-40E9-B2FA-3CDBB7D48ACB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A393BDE5-5F1C-4613-A57E-713FA7B49FA4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35DF05DF-E167-462A-A4D9-AAF1F9FE041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78F5FA5B-B70A-4DDB-8A49-347E7AF77AB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E2AC02F5-4DCD-4CED-B0A5-B03A3615626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C06C4756-4105-474D-86D1-252A9994961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B6A01C6B-347D-48DE-A603-3ED6F2AB5E65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AC1EB7BE-8B98-4BFB-84F0-78E0D50611D0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FE922DC6-5B1B-463B-9ABC-845627A5D92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867A044F-12E1-4D53-8597-BA6C95A154C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C76E65F5-B0FD-4AE5-9EA3-F8F8204B3CF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3D1CF4BF-A965-4976-AE24-BB4774A0107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42030EE7-3A2B-4AEB-A5C3-119E5542FD0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286530AC-9122-4AB6-AD2C-4D86629314D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130E7EA3-B295-4384-9171-B008B8FD728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52496FC0-7AC3-4FAB-AF23-E70D768E8CC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C79E074-992B-4AFF-8F65-37EE0A9CF64E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9E025420-CC0D-4787-9C72-919B3EDC672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1E51931A-3439-41D6-B500-B27EF78AA9E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47145561-D6EE-4BA2-8087-C817854DA22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6C4E095C-71A4-453C-9D8F-1D3570E1796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79C036A2-6C4D-4D2E-B030-FAD5AE65D8B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5B4DB7D0-83B4-4EF6-A934-4B2CA9E2606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2F9BDB8E-4630-4ACE-B6DC-109085CA32A3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8C5F9E21-CE9F-4121-80DA-9A9069E369F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6EA8F8B-788D-44F9-BBE0-C7A3FAEA521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D9EEE2D6-14BB-43D0-8B43-8AE4AA9CC42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F1489EC1-2646-4B1A-ABC6-65EFAC130F8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90EA85B8-9DB4-45CF-9FE8-0AB373D4DB0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61AC1AF8-2C9D-4672-8FAC-87D53164FF7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42AF8376-2E9B-4F19-AAD1-DEE9B5C7372A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C88E6104-4177-493F-B496-3B61352C6C4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3D338C69-6518-4BBE-8DE9-A1F8576D071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956C14EC-2B0D-4673-AC76-244D84D5A16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7B6282D8-6337-4249-8126-3254E89122D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9594448-991E-4BF9-AB66-7EADC25AB03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9A82474C-AFD8-42FC-8E01-CBE19323CBF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C8AC2668-290B-4F7F-9807-75204A4C95B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192DA7E4-CA66-44D5-8621-4DED9E8F6991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405</xdr:row>
      <xdr:rowOff>0</xdr:rowOff>
    </xdr:from>
    <xdr:to>
      <xdr:col>1</xdr:col>
      <xdr:colOff>790575</xdr:colOff>
      <xdr:row>405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110EAB6C-260E-46DF-A32C-2930992E1327}"/>
            </a:ext>
          </a:extLst>
        </xdr:cNvPr>
        <xdr:cNvSpPr txBox="1">
          <a:spLocks noChangeArrowheads="1"/>
        </xdr:cNvSpPr>
      </xdr:nvSpPr>
      <xdr:spPr bwMode="auto">
        <a:xfrm>
          <a:off x="1057275" y="77685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69C85C61-5B30-41A7-83D5-86F546020A1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D861053B-E13D-4D92-BE41-F1F82D6C3F7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10C2B0CE-C28F-48C6-85EA-5B71FFBC3B1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9CEAC885-007B-4792-A06D-744176455E5E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3A74F2E0-0E74-4243-85E0-AFBE7B971E13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7CD618FC-F318-4791-8F28-89AB68270971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A58397BE-B571-4080-A169-1ABC1992CE8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51CCAE89-50A5-4F76-ADBE-602C6757964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7F67FDDC-24A7-4B5C-88B5-C59DA6B5AA2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C1019C15-891A-4035-872D-030CED885C8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31B0CC4C-8F86-4FA0-BD79-25F6717B3F6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94B4F9E5-51F1-43F5-BB38-E3959CF2AE66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5E77F605-8158-49E8-A52E-7B750A78E51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DECEDF38-85C8-4BAD-82C8-D6ADC271975D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7404784C-CA5A-4C61-BA22-CD900540A1DB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F0FAD8B5-9447-4E02-A8B6-57E2F3485769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1F580722-8EFC-4DF0-837F-9BF03CEAF56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4C9322CD-4BE5-402E-8D93-EAF825E03561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24F79D7E-A70F-4A81-BEFD-A60E5743193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35691B46-F3A4-4F1D-A40C-6F2225519AC4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46ED96DA-AD75-4720-93D5-A0CB4165D80F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80B10546-4560-4592-9F82-4467EC2D4C18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B83F03D4-970C-4881-A41B-540634E82EE2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25FC44C-37F1-4B73-A208-9720CE523C55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519F2F4B-20C4-4425-91B7-7ED6CC0E7DA7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405</xdr:row>
      <xdr:rowOff>0</xdr:rowOff>
    </xdr:from>
    <xdr:to>
      <xdr:col>2</xdr:col>
      <xdr:colOff>76200</xdr:colOff>
      <xdr:row>405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6C40CB54-3BA0-4327-B89B-34556929D8DC}"/>
            </a:ext>
          </a:extLst>
        </xdr:cNvPr>
        <xdr:cNvSpPr txBox="1">
          <a:spLocks noChangeArrowheads="1"/>
        </xdr:cNvSpPr>
      </xdr:nvSpPr>
      <xdr:spPr bwMode="auto">
        <a:xfrm>
          <a:off x="3933825" y="77685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984172F4-FD8F-4838-897E-D925D070D1EA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DFC12368-CDA6-4D2E-BE96-CBBA4989C274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3B43D835-6C6A-4051-A750-4B16033FE398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76200</xdr:colOff>
      <xdr:row>405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B891BEDA-8518-4B54-937A-A80492AE95F1}"/>
            </a:ext>
          </a:extLst>
        </xdr:cNvPr>
        <xdr:cNvSpPr txBox="1">
          <a:spLocks noChangeArrowheads="1"/>
        </xdr:cNvSpPr>
      </xdr:nvSpPr>
      <xdr:spPr bwMode="auto">
        <a:xfrm>
          <a:off x="4676775" y="7768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C8B47700-41C7-43BB-B365-80F5BDE6950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BFCA34E6-8761-4870-BD4A-5E212CE1A2C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23C9BA0C-86A7-4260-9137-228C4644156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02B49D0B-44B5-474A-B26C-F974CA73AD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B98F5A77-9997-4C3E-ACD1-801829A6AD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CB955EB2-5DF6-447B-88FD-6695C3A7CF5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F964F8C6-28EE-448B-B3AD-0C49AD91B68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861C916A-86D0-47B7-98B0-4C12C829F1E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29604F6C-82CB-46FC-B465-EEF7F9C30A4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A2FDDCA0-5451-4B21-8B38-3C4D6CE7637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7893D665-C502-47BF-8064-73A1BC1E9E25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FA9D7BE8-5C2A-40FF-AF68-DE29D89B59AE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B1E42645-6143-4F74-A774-9A8958237D7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71B0ED5B-D284-428B-87A5-4242FEEF41F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5BA44FF9-14EB-488B-BBE2-60277C8BB4E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AC70F079-7061-49ED-8CC3-7F6CA41AE62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167C8F00-8B84-4AF4-8417-DA821B670F8A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02CB6887-443E-40BA-AB79-AE8720031FC7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A200D147-621B-46F6-9410-59A3B92EFB7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C246A14E-737A-4E89-A205-93C2BA693D4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2FF26C9F-0D08-4044-91DD-8B00DE4142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4B0B5A7E-5FE1-468C-8EA7-D360E6751C4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E4D3F79-5D5A-47EB-87AD-FD2B05C0CD7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080BFB16-5CB0-4C13-8076-39244276C18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6423D401-6E49-4A7B-895B-AD3590D1086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17669DF6-A1E0-4A89-89EE-6CDFECA54B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8EA6040E-C6A8-4569-BE37-311CEB852BA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71929A13-9690-451E-8B80-89A5AA109DB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EAD650CD-CA16-4E71-8BF0-67FF5163F96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F3782F8F-15BA-4F9C-90F2-E73461FA3C5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1CAC5C32-12D5-4E5C-B9EE-1A4B7482A94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5509DB4F-7542-49F1-B5C9-5DD04B51F3E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56059E3A-AC11-436A-A10E-EA99BE8EFF4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DC3DB6D2-4093-4CEC-9D7D-EBA61D5566F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64D96911-D1A5-4C70-9BBD-4AD36F304B2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CCBBCB76-0C7F-4AB2-977D-81540CCAB7F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3316A680-C351-42A0-8538-7EE344BBAB8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9BD05FCC-4EAC-495B-9D57-CC86F7634DF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E8A80947-FA56-4CBB-8742-DCBA832FA62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EAD96685-1FE2-4C5E-810E-EF807D79803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B11392C-2E9F-4455-B5BB-8956C54B88D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EE551D1E-793C-4F85-8494-C72F137CE26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15D49C62-72A2-46E5-BD32-40AD6C76841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3069FFCA-1D73-4C32-886E-D8C2F0F1538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2D17966B-F51D-4BF8-ACBC-24C478F3A02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D9E15279-0B96-4F22-B9ED-1A98940938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2846AA59-4B37-4A11-B354-0444325FE75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5298BD21-9DB6-4A10-9782-C68564D333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6967BA72-0DDD-4B4C-9BA6-4EE42147225C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466BDC09-1D82-423E-9786-157F93EF6685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961718E5-2B90-4E74-BB69-75ABA46178E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3F9AE6CB-9CFC-4842-AAC7-1841AE5273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45E5A3CE-8462-46C4-A6AC-BC77C7390B9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A6D3BF3-1A17-4CBC-A9C1-321DA9CF575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A166142D-3065-4147-AA4E-1D200F0D5617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CA8A2F77-9A95-49D9-947F-D22D53987D8F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10CFF314-5E81-446F-9537-E2790E5CCF9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DC89E831-3CB0-4636-9BAC-FF5BB64CA86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0F80B8C8-E699-4B11-BB82-F3286F57C0A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47626547-3114-4475-B064-0378C968099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D9952739-AC63-45EB-B504-3994E55000A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D57DF004-7351-4455-8B18-3A27CAF9F2B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936A1F57-8CC6-4811-97B5-238CFE55994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EBFB807E-BDC1-4CDC-8FBC-6703D0EB0BB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A9081167-51E6-4EC0-961A-EC7C79B11EE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CB18868D-1C63-45DD-A5E8-D638F74930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60A3A78A-582A-43F7-B10F-239800BF046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DA3FC966-DD6D-4AC9-9B4D-8BA92A63C23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44F64949-F506-4FDE-B368-CE6CB01D3F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8721B106-2B4B-4A9A-A11F-110D98A9ABC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79CCCE64-A55F-463A-AF15-BBE986129C7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442501A4-18B2-4260-9A19-851B6ECA504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3DECB336-7F24-4396-871A-65AA9381634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4E4BC3FD-6C76-4CBB-9894-BE16B16A9E1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5519DDE8-8F2F-43AD-8038-16082C4C81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60FBE465-5364-4C11-803E-4D069951036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AF8CA641-A673-4421-974F-CD365964200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0A944888-C90B-421E-9CBA-6929E82F719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B903D163-755B-408E-91C7-9AB1E0A12E3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728060A9-4A68-4AF5-9CBF-AD5C941CAB0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14DDD1C8-5C15-403C-8764-0A4F0DFE008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B5E4A0EA-C87B-4B13-BF22-F3D8D03B22D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31F3EA6F-FB7F-49B0-8847-019E98A89CD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71E1E0CA-58F3-4FD1-94AF-0B4B7AD0159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6C7ED62-6718-4810-8CF5-BA494A6811B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AD64FA5-1F0D-4E79-B468-490D91ACCC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DB3EFB89-4BAC-48CF-9D9E-36BCC1543517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71E438D9-3C69-46AB-8D9E-C7FDDA2C8E58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ABA66010-41D8-4324-903D-2A921E77123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72DD2B3F-DCD2-4D9B-BB4E-2E8B672FE4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CA33704E-F2C2-4ACA-A927-560DE1B657F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BFA2F7C5-236D-4717-8D4F-F727A44987F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9F4CD7DA-89F4-48C8-B6A8-78B29CF621DE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0464EC37-9CAA-4339-B68B-B509AA6AEFE4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1E6D6FD7-C8E0-4A65-9984-6B869498F0D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D954D626-994E-4070-B57F-1EC29E79F2E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326289B3-44DA-4771-AE1C-3F3B3915789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D6959AD6-9952-400C-B102-D2243CDC02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6B0AD9A8-6645-4A9F-AE6B-11AF64190B9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AF475FED-D3AE-492C-8492-E2B804AA1BB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88486B4D-D3CB-46B2-AC7E-4FB6B605BE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26EBC99C-919E-482A-B1DE-3843EAD3FC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07BA3BFA-82CB-4E1D-AB64-FAC44F62683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5ADB1445-FDF8-4B9F-A241-C6857A1B3C1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A71B20B2-111D-42D0-A292-67486CEC4C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7855E364-90BF-4682-A63F-035D2BCAB25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7023B627-8D3C-4137-972A-1E68A1CBC3A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162DEA82-E286-49C3-9E0F-9C1691B4540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EBC1C225-9825-4CC2-A7AD-EDB4D5FF31E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68E477EE-B050-42E8-8C34-E235E80B2DE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9E040680-3510-47C5-AD7F-2C30E75FF0E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3A94A60A-4C83-45E1-B979-029A6663715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7FBBE62E-2C90-481E-9036-1C494956FEA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1862E624-3FD5-44BA-A317-5F1CE337439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88EC2991-76B1-40EC-84F1-ED725FC30F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9A0DB72A-B604-414F-B29B-6904EB28E7D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153FFF16-43F6-4B4D-B911-6A81107D0D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5A799175-75F4-4947-8F2C-FD23F7E4547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4CD529BB-5B75-4D9E-A170-2D32444FC94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E4211131-3D4D-4A82-899B-29896E0A032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A3E58B92-312B-42F0-BDB7-2C5350846A5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C9AE8374-FF5C-4B51-A5FF-785B391875A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B6FB6D5A-ECB7-401A-B368-10C5F453EB8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C6A794D3-7F0C-41EC-8262-EDE7111F586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8D1F53F6-BA76-4E16-947B-DFD4284D789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24C449C6-F17B-4693-87CF-D764E4AEC7C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6F5C0807-AF15-424D-805E-8D5798BB70A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28F00E7D-A61D-471E-8F6A-421E73B6EED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8A1C53CE-F64A-47CF-841A-A397D001F9D5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1F54AE0D-2965-442F-B485-BDBF1B2D8042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B5DC2A13-CD9E-49A0-8468-1627AC51E3D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B417A1E4-D447-4815-8E5F-112B161CF7F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8F3905ED-8DB1-4BAC-8144-5BCD9603B3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D5510318-EA83-4B50-9D39-D8F3D686FB5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B94A625D-EB8E-49FB-AA5F-0E847F1028A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2F53BEB2-393B-4B1A-9A26-DB667DF47DA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58A48C53-1505-4D68-878A-EEB5307EB5F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9A48FC4E-43AB-46EE-8FB0-3A3985611E9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A9A339A1-D1F5-4663-B47D-67E956E0698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0404A4AB-4BF8-4663-9067-CA54E8E04E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15015966-FCE7-485A-AEE7-53F33F435EA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7B436752-D91E-4AE2-996E-A030A275C5A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24A19B24-8A5B-4A2B-A2E3-87CFD7C3A8C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1AA43B67-E47E-4541-ACB2-741129F2AE8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96A34187-2BE3-4720-821C-0907E7BC41B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1DE16AE2-C5C3-43D5-9123-42063F42EBF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D3434FD2-1481-4394-BE34-798FC1B5296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1A64FE3C-171B-49BF-BC2D-DDADD071DF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FF6B7FDD-6A3A-4F18-9D57-81BE9E7D61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2E519C9D-8585-4EA3-941E-C9E876E7DCD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DB8137DF-C68D-4DC9-A7CE-C3E206BA456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E077B39C-3B0E-47EC-9761-8A4C5109F7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512EC4B5-7160-462C-8DFE-E2959D66E4F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AC81D755-0BA5-47D9-A01F-0DE37270D63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0AD74947-38A1-4497-BA8B-1C0D582A0C9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13" name="Text Box 46">
          <a:extLst>
            <a:ext uri="{FF2B5EF4-FFF2-40B4-BE49-F238E27FC236}">
              <a16:creationId xmlns:a16="http://schemas.microsoft.com/office/drawing/2014/main" id="{2EF583DD-1D85-4F78-B231-CE283624804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14" name="Text Box 43">
          <a:extLst>
            <a:ext uri="{FF2B5EF4-FFF2-40B4-BE49-F238E27FC236}">
              <a16:creationId xmlns:a16="http://schemas.microsoft.com/office/drawing/2014/main" id="{A4658743-1769-400A-8ACC-8E3F09BAA0D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15" name="Text Box 46">
          <a:extLst>
            <a:ext uri="{FF2B5EF4-FFF2-40B4-BE49-F238E27FC236}">
              <a16:creationId xmlns:a16="http://schemas.microsoft.com/office/drawing/2014/main" id="{3936AB87-601D-49DF-A333-076A229A428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23B6CF72-742A-43C1-8443-201B42A8234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C1CFF3B1-2F24-4768-99EA-0AEB6B41843A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36F376BD-4A46-4B5A-A10B-10DA27AAFAE0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3BC90694-0357-462D-A636-4F22FFAA84A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20" name="Text Box 91">
          <a:extLst>
            <a:ext uri="{FF2B5EF4-FFF2-40B4-BE49-F238E27FC236}">
              <a16:creationId xmlns:a16="http://schemas.microsoft.com/office/drawing/2014/main" id="{E29FBD25-F19A-4345-96D2-6D5D6367287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901134C2-7647-4861-9AF0-2FC1D3D45FF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22" name="Text Box 91">
          <a:extLst>
            <a:ext uri="{FF2B5EF4-FFF2-40B4-BE49-F238E27FC236}">
              <a16:creationId xmlns:a16="http://schemas.microsoft.com/office/drawing/2014/main" id="{942945DC-4DD6-4674-92E4-BF5A7260234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592AE360-7B42-4E67-884D-C4026437C3B8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5D7435C0-22FF-4447-855B-CC3A1A6AA06F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25" name="Text Box 68">
          <a:extLst>
            <a:ext uri="{FF2B5EF4-FFF2-40B4-BE49-F238E27FC236}">
              <a16:creationId xmlns:a16="http://schemas.microsoft.com/office/drawing/2014/main" id="{EF4889D0-9D6D-493D-AE91-29B50FB7BA7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26" name="Text Box 69">
          <a:extLst>
            <a:ext uri="{FF2B5EF4-FFF2-40B4-BE49-F238E27FC236}">
              <a16:creationId xmlns:a16="http://schemas.microsoft.com/office/drawing/2014/main" id="{E3F11912-80B2-419D-901D-C083953C16E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27" name="Text Box 70">
          <a:extLst>
            <a:ext uri="{FF2B5EF4-FFF2-40B4-BE49-F238E27FC236}">
              <a16:creationId xmlns:a16="http://schemas.microsoft.com/office/drawing/2014/main" id="{122CD338-1196-4DC6-906E-AAAD166831B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28" name="Text Box 71">
          <a:extLst>
            <a:ext uri="{FF2B5EF4-FFF2-40B4-BE49-F238E27FC236}">
              <a16:creationId xmlns:a16="http://schemas.microsoft.com/office/drawing/2014/main" id="{733C13D7-DC8F-4EF7-888E-87E9A5C03E4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29" name="Text Box 72">
          <a:extLst>
            <a:ext uri="{FF2B5EF4-FFF2-40B4-BE49-F238E27FC236}">
              <a16:creationId xmlns:a16="http://schemas.microsoft.com/office/drawing/2014/main" id="{197F4AA6-0B76-4387-AF23-1E629AEF6EA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0" name="Text Box 73">
          <a:extLst>
            <a:ext uri="{FF2B5EF4-FFF2-40B4-BE49-F238E27FC236}">
              <a16:creationId xmlns:a16="http://schemas.microsoft.com/office/drawing/2014/main" id="{40D3661A-6283-41EA-A82E-42A34602F9B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31" name="Text Box 46">
          <a:extLst>
            <a:ext uri="{FF2B5EF4-FFF2-40B4-BE49-F238E27FC236}">
              <a16:creationId xmlns:a16="http://schemas.microsoft.com/office/drawing/2014/main" id="{070EECCD-E0CB-4397-A27A-732212574C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5A4ACAF0-DFF5-4A33-B122-A56B28B75EF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FFCD8CA0-650B-475B-8FCD-D072CAFA521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883EB795-BD6A-4C27-94DA-5CE7E29969F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8497CA86-9A4C-432A-B11B-36A392CB0A5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2C3FB82B-C120-483A-A001-48DBFB74463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32CB28AD-3517-4C38-AE1E-C3E835DA80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F7C79442-FC09-47E4-B707-B570DA1522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EF963DF9-4E20-4165-BC2D-90ACD26F66C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66854D58-4EC4-4267-A286-9821365C643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EB428F3F-B6DE-49B6-8ECF-E9471B63126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76C3AF09-8518-4D88-BDD8-31A2172E0E1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43" name="Text Box 46">
          <a:extLst>
            <a:ext uri="{FF2B5EF4-FFF2-40B4-BE49-F238E27FC236}">
              <a16:creationId xmlns:a16="http://schemas.microsoft.com/office/drawing/2014/main" id="{59F79EB3-E9D6-49DD-BDFE-2121AB35199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434576C4-CB5A-47AF-8557-EC0FA044E6A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45" name="Text Box 68">
          <a:extLst>
            <a:ext uri="{FF2B5EF4-FFF2-40B4-BE49-F238E27FC236}">
              <a16:creationId xmlns:a16="http://schemas.microsoft.com/office/drawing/2014/main" id="{56C726CC-F7A8-49F2-9582-DC5052F6341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46" name="Text Box 69">
          <a:extLst>
            <a:ext uri="{FF2B5EF4-FFF2-40B4-BE49-F238E27FC236}">
              <a16:creationId xmlns:a16="http://schemas.microsoft.com/office/drawing/2014/main" id="{376CC7A7-E226-46EC-AA4B-D05D3AA04A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47" name="Text Box 70">
          <a:extLst>
            <a:ext uri="{FF2B5EF4-FFF2-40B4-BE49-F238E27FC236}">
              <a16:creationId xmlns:a16="http://schemas.microsoft.com/office/drawing/2014/main" id="{2221DEB0-1F95-4137-B521-63BF6A9359A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48" name="Text Box 71">
          <a:extLst>
            <a:ext uri="{FF2B5EF4-FFF2-40B4-BE49-F238E27FC236}">
              <a16:creationId xmlns:a16="http://schemas.microsoft.com/office/drawing/2014/main" id="{F947C977-E060-4ED1-95A1-9E05060817C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49" name="Text Box 72">
          <a:extLst>
            <a:ext uri="{FF2B5EF4-FFF2-40B4-BE49-F238E27FC236}">
              <a16:creationId xmlns:a16="http://schemas.microsoft.com/office/drawing/2014/main" id="{B2D36B35-6766-4138-95BA-5C65BB9EAAA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47625</xdr:rowOff>
    </xdr:to>
    <xdr:sp macro="" textlink="">
      <xdr:nvSpPr>
        <xdr:cNvPr id="350" name="Text Box 73">
          <a:extLst>
            <a:ext uri="{FF2B5EF4-FFF2-40B4-BE49-F238E27FC236}">
              <a16:creationId xmlns:a16="http://schemas.microsoft.com/office/drawing/2014/main" id="{F4F593EA-9B73-41A5-A534-B4BFDCBCCD5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31FA9309-7151-40C4-8DE9-9853C8283B1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D6B9C8A0-2EEA-458B-A861-894226851C7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53" name="Text Box 46">
          <a:extLst>
            <a:ext uri="{FF2B5EF4-FFF2-40B4-BE49-F238E27FC236}">
              <a16:creationId xmlns:a16="http://schemas.microsoft.com/office/drawing/2014/main" id="{F85DA10A-EDF2-4FFB-A1B0-3A315EC893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54" name="Text Box 43">
          <a:extLst>
            <a:ext uri="{FF2B5EF4-FFF2-40B4-BE49-F238E27FC236}">
              <a16:creationId xmlns:a16="http://schemas.microsoft.com/office/drawing/2014/main" id="{F1BEE20C-60BC-4CBC-9598-D791F1B8047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236</xdr:row>
      <xdr:rowOff>0</xdr:rowOff>
    </xdr:from>
    <xdr:to>
      <xdr:col>1</xdr:col>
      <xdr:colOff>790575</xdr:colOff>
      <xdr:row>236</xdr:row>
      <xdr:rowOff>171450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52888A52-73EB-4528-9B2F-19D9D6B36EA2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236</xdr:row>
      <xdr:rowOff>0</xdr:rowOff>
    </xdr:from>
    <xdr:to>
      <xdr:col>15</xdr:col>
      <xdr:colOff>0</xdr:colOff>
      <xdr:row>236</xdr:row>
      <xdr:rowOff>171450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3140ADB8-8253-4D2C-82F9-E2E6D548F93A}"/>
            </a:ext>
          </a:extLst>
        </xdr:cNvPr>
        <xdr:cNvSpPr txBox="1">
          <a:spLocks noChangeArrowheads="1"/>
        </xdr:cNvSpPr>
      </xdr:nvSpPr>
      <xdr:spPr bwMode="auto">
        <a:xfrm>
          <a:off x="17964150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57" name="Text Box 65">
          <a:extLst>
            <a:ext uri="{FF2B5EF4-FFF2-40B4-BE49-F238E27FC236}">
              <a16:creationId xmlns:a16="http://schemas.microsoft.com/office/drawing/2014/main" id="{107A975D-0BDA-4089-BD9D-40E9C62F1DF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48125835-D1F5-4DDA-8C26-31217F23A13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171450</xdr:rowOff>
    </xdr:to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405C67E5-E7F3-4B74-A257-3741A5B5DF9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142875</xdr:colOff>
      <xdr:row>236</xdr:row>
      <xdr:rowOff>0</xdr:rowOff>
    </xdr:from>
    <xdr:to>
      <xdr:col>15</xdr:col>
      <xdr:colOff>219075</xdr:colOff>
      <xdr:row>236</xdr:row>
      <xdr:rowOff>171450</xdr:rowOff>
    </xdr:to>
    <xdr:sp macro="" textlink="">
      <xdr:nvSpPr>
        <xdr:cNvPr id="360" name="Text Box 91">
          <a:extLst>
            <a:ext uri="{FF2B5EF4-FFF2-40B4-BE49-F238E27FC236}">
              <a16:creationId xmlns:a16="http://schemas.microsoft.com/office/drawing/2014/main" id="{BD4F8017-C253-4DB7-ABCC-4BBC5FAB456F}"/>
            </a:ext>
          </a:extLst>
        </xdr:cNvPr>
        <xdr:cNvSpPr txBox="1">
          <a:spLocks noChangeArrowheads="1"/>
        </xdr:cNvSpPr>
      </xdr:nvSpPr>
      <xdr:spPr bwMode="auto">
        <a:xfrm>
          <a:off x="181070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49AD3EA7-3303-47CA-82D7-3007B0066D71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76200</xdr:colOff>
      <xdr:row>236</xdr:row>
      <xdr:rowOff>171450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11163836-C5A0-44AE-A981-B04D9CFAB5C6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id="{00FD04FB-0D6C-4EE3-B4E2-05475DCEDFC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id="{C821136A-A827-4F53-9BDF-07884B73732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id="{ED82798D-C48A-4BF4-AE91-A625EE90381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id="{032624E0-5C09-408B-B636-A8218DDA289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id="{DF576450-99DA-4410-B8D6-4400DB08B18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id="{4E929783-8B45-4888-9C02-A390EEBD116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69" name="Text Box 46">
          <a:extLst>
            <a:ext uri="{FF2B5EF4-FFF2-40B4-BE49-F238E27FC236}">
              <a16:creationId xmlns:a16="http://schemas.microsoft.com/office/drawing/2014/main" id="{E9845FE0-A464-49DC-8970-8307C4D9F26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70" name="Text Box 43">
          <a:extLst>
            <a:ext uri="{FF2B5EF4-FFF2-40B4-BE49-F238E27FC236}">
              <a16:creationId xmlns:a16="http://schemas.microsoft.com/office/drawing/2014/main" id="{317A8B61-6746-4883-B2B7-26111F997C3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9A9585EA-CEE1-4E23-965F-66655B81437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FC2E3AD4-4D2E-4F70-9ED1-1CA2183B17B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3" name="Text Box 68">
          <a:extLst>
            <a:ext uri="{FF2B5EF4-FFF2-40B4-BE49-F238E27FC236}">
              <a16:creationId xmlns:a16="http://schemas.microsoft.com/office/drawing/2014/main" id="{C1DC56D1-1AE4-4954-8114-865F3A918F9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4" name="Text Box 69">
          <a:extLst>
            <a:ext uri="{FF2B5EF4-FFF2-40B4-BE49-F238E27FC236}">
              <a16:creationId xmlns:a16="http://schemas.microsoft.com/office/drawing/2014/main" id="{C0945887-5644-481D-8BF2-EDA2A68B7F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5" name="Text Box 70">
          <a:extLst>
            <a:ext uri="{FF2B5EF4-FFF2-40B4-BE49-F238E27FC236}">
              <a16:creationId xmlns:a16="http://schemas.microsoft.com/office/drawing/2014/main" id="{D7D845C5-B22F-4470-80B5-0F1E9FA0274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id="{06AB4B65-093E-4658-B2E5-120A5978B79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id="{333BD7BD-A76F-4F5F-90ED-72716E114FA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66675</xdr:rowOff>
    </xdr:to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id="{A2051573-CB09-428C-9E5A-2986EFFFC02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79" name="Text Box 46">
          <a:extLst>
            <a:ext uri="{FF2B5EF4-FFF2-40B4-BE49-F238E27FC236}">
              <a16:creationId xmlns:a16="http://schemas.microsoft.com/office/drawing/2014/main" id="{7081AAA7-E664-4431-9442-05D7B0385F5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E268C12E-572C-4B48-99BE-8C798939C2D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10E655E5-CA94-46A1-8890-BD2B58D0FA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236</xdr:row>
      <xdr:rowOff>28575</xdr:rowOff>
    </xdr:to>
    <xdr:sp macro="" textlink="">
      <xdr:nvSpPr>
        <xdr:cNvPr id="382" name="Text Box 43">
          <a:extLst>
            <a:ext uri="{FF2B5EF4-FFF2-40B4-BE49-F238E27FC236}">
              <a16:creationId xmlns:a16="http://schemas.microsoft.com/office/drawing/2014/main" id="{D8A515A2-C8B8-48CD-B2D0-82BDBC6FFE9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3" name="Text Box 68">
          <a:extLst>
            <a:ext uri="{FF2B5EF4-FFF2-40B4-BE49-F238E27FC236}">
              <a16:creationId xmlns:a16="http://schemas.microsoft.com/office/drawing/2014/main" id="{7CF6854A-7F0E-43C5-8417-BF993A473EF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4" name="Text Box 69">
          <a:extLst>
            <a:ext uri="{FF2B5EF4-FFF2-40B4-BE49-F238E27FC236}">
              <a16:creationId xmlns:a16="http://schemas.microsoft.com/office/drawing/2014/main" id="{3D29C1A2-B52C-4950-A774-5DAC089C27C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5" name="Text Box 70">
          <a:extLst>
            <a:ext uri="{FF2B5EF4-FFF2-40B4-BE49-F238E27FC236}">
              <a16:creationId xmlns:a16="http://schemas.microsoft.com/office/drawing/2014/main" id="{3D6F0173-CFD8-4C29-858F-6DF775ED5F6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6" name="Text Box 71">
          <a:extLst>
            <a:ext uri="{FF2B5EF4-FFF2-40B4-BE49-F238E27FC236}">
              <a16:creationId xmlns:a16="http://schemas.microsoft.com/office/drawing/2014/main" id="{80E30F99-1332-4F0B-9765-D0B81FCD12D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7" name="Text Box 72">
          <a:extLst>
            <a:ext uri="{FF2B5EF4-FFF2-40B4-BE49-F238E27FC236}">
              <a16:creationId xmlns:a16="http://schemas.microsoft.com/office/drawing/2014/main" id="{945330A6-EB09-4E26-A07E-C2BC59525D7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388" name="Text Box 73">
          <a:extLst>
            <a:ext uri="{FF2B5EF4-FFF2-40B4-BE49-F238E27FC236}">
              <a16:creationId xmlns:a16="http://schemas.microsoft.com/office/drawing/2014/main" id="{9EE7CFE3-85FA-4DE3-ACD8-14E42260A1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389" name="Text Box 46">
          <a:extLst>
            <a:ext uri="{FF2B5EF4-FFF2-40B4-BE49-F238E27FC236}">
              <a16:creationId xmlns:a16="http://schemas.microsoft.com/office/drawing/2014/main" id="{3667DAE7-3D39-4A45-8357-EB234D05379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1B0568BF-EEE5-4C1D-BC67-110364CD5C4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391" name="Text Box 46">
          <a:extLst>
            <a:ext uri="{FF2B5EF4-FFF2-40B4-BE49-F238E27FC236}">
              <a16:creationId xmlns:a16="http://schemas.microsoft.com/office/drawing/2014/main" id="{CB241471-1FA6-4A51-828B-BF2144715B9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DD11502C-2641-4D93-9DC3-A9F38DEDD5B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1D379315-A882-4D50-9991-FEE6C77B105E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B1D57E55-2509-486F-B89E-424D0B21181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B5C8CBA2-4900-44F9-BB9D-CE12D655BE2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AB5AF555-CA46-4431-A219-5CF8D6BB2F1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397" name="Text Box 46">
          <a:extLst>
            <a:ext uri="{FF2B5EF4-FFF2-40B4-BE49-F238E27FC236}">
              <a16:creationId xmlns:a16="http://schemas.microsoft.com/office/drawing/2014/main" id="{B314BACD-1A6B-49ED-92A2-4D0CBFBC1D81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398" name="Text Box 43">
          <a:extLst>
            <a:ext uri="{FF2B5EF4-FFF2-40B4-BE49-F238E27FC236}">
              <a16:creationId xmlns:a16="http://schemas.microsoft.com/office/drawing/2014/main" id="{C95337E4-9DF9-449F-BFCA-2E8ACFE947AA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399" name="Text Box 68">
          <a:extLst>
            <a:ext uri="{FF2B5EF4-FFF2-40B4-BE49-F238E27FC236}">
              <a16:creationId xmlns:a16="http://schemas.microsoft.com/office/drawing/2014/main" id="{18C99E2A-9840-4B7C-AA04-C8829AD5F56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0" name="Text Box 69">
          <a:extLst>
            <a:ext uri="{FF2B5EF4-FFF2-40B4-BE49-F238E27FC236}">
              <a16:creationId xmlns:a16="http://schemas.microsoft.com/office/drawing/2014/main" id="{8B81318B-F779-4D2E-BE9D-76B6239AAF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1" name="Text Box 70">
          <a:extLst>
            <a:ext uri="{FF2B5EF4-FFF2-40B4-BE49-F238E27FC236}">
              <a16:creationId xmlns:a16="http://schemas.microsoft.com/office/drawing/2014/main" id="{63D838F9-1633-4418-8843-55D6B1B36C6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2" name="Text Box 71">
          <a:extLst>
            <a:ext uri="{FF2B5EF4-FFF2-40B4-BE49-F238E27FC236}">
              <a16:creationId xmlns:a16="http://schemas.microsoft.com/office/drawing/2014/main" id="{F9DC7E17-4E1E-4FD8-9C9A-49F1AB5794D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3" name="Text Box 72">
          <a:extLst>
            <a:ext uri="{FF2B5EF4-FFF2-40B4-BE49-F238E27FC236}">
              <a16:creationId xmlns:a16="http://schemas.microsoft.com/office/drawing/2014/main" id="{61517695-8077-4801-9C58-56D55CCDC21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4" name="Text Box 73">
          <a:extLst>
            <a:ext uri="{FF2B5EF4-FFF2-40B4-BE49-F238E27FC236}">
              <a16:creationId xmlns:a16="http://schemas.microsoft.com/office/drawing/2014/main" id="{8D04DD2B-733B-4A4E-8F65-19513BBEF65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63716961-D656-48C9-9D6D-BB4E51B0536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C29DCE66-6689-41D3-993C-80ACF1611B6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07" name="Text Box 46">
          <a:extLst>
            <a:ext uri="{FF2B5EF4-FFF2-40B4-BE49-F238E27FC236}">
              <a16:creationId xmlns:a16="http://schemas.microsoft.com/office/drawing/2014/main" id="{8BEBBCC5-F1AC-43B4-8880-E3D9D9152A9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014439A5-9670-4934-85D9-4373EF322C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09" name="Text Box 68">
          <a:extLst>
            <a:ext uri="{FF2B5EF4-FFF2-40B4-BE49-F238E27FC236}">
              <a16:creationId xmlns:a16="http://schemas.microsoft.com/office/drawing/2014/main" id="{7693A523-99CB-496D-8617-097CB52F8D1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10" name="Text Box 69">
          <a:extLst>
            <a:ext uri="{FF2B5EF4-FFF2-40B4-BE49-F238E27FC236}">
              <a16:creationId xmlns:a16="http://schemas.microsoft.com/office/drawing/2014/main" id="{82BE322B-521D-4379-A353-68303C82114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11" name="Text Box 70">
          <a:extLst>
            <a:ext uri="{FF2B5EF4-FFF2-40B4-BE49-F238E27FC236}">
              <a16:creationId xmlns:a16="http://schemas.microsoft.com/office/drawing/2014/main" id="{2E18E07C-6687-4A3D-B7BD-964939A6948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12" name="Text Box 71">
          <a:extLst>
            <a:ext uri="{FF2B5EF4-FFF2-40B4-BE49-F238E27FC236}">
              <a16:creationId xmlns:a16="http://schemas.microsoft.com/office/drawing/2014/main" id="{B196BFBF-6569-42EB-9D23-ABE373BB8D7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13" name="Text Box 72">
          <a:extLst>
            <a:ext uri="{FF2B5EF4-FFF2-40B4-BE49-F238E27FC236}">
              <a16:creationId xmlns:a16="http://schemas.microsoft.com/office/drawing/2014/main" id="{9D48147F-6335-4911-A15E-B664870CB86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14" name="Text Box 73">
          <a:extLst>
            <a:ext uri="{FF2B5EF4-FFF2-40B4-BE49-F238E27FC236}">
              <a16:creationId xmlns:a16="http://schemas.microsoft.com/office/drawing/2014/main" id="{4A17713D-0BB4-4E52-A1E6-E9349BFEEC1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15" name="Text Box 46">
          <a:extLst>
            <a:ext uri="{FF2B5EF4-FFF2-40B4-BE49-F238E27FC236}">
              <a16:creationId xmlns:a16="http://schemas.microsoft.com/office/drawing/2014/main" id="{9860338E-6627-42C1-A9EF-C4CC969FC5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34B059E9-E311-4193-9A81-E6C43A00ABF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1CBB9503-EE14-426A-8BE3-FE7F9963969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18" name="Text Box 43">
          <a:extLst>
            <a:ext uri="{FF2B5EF4-FFF2-40B4-BE49-F238E27FC236}">
              <a16:creationId xmlns:a16="http://schemas.microsoft.com/office/drawing/2014/main" id="{8DE94832-B6B8-44E3-9004-F4D539B5EC9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19" name="Text Box 68">
          <a:extLst>
            <a:ext uri="{FF2B5EF4-FFF2-40B4-BE49-F238E27FC236}">
              <a16:creationId xmlns:a16="http://schemas.microsoft.com/office/drawing/2014/main" id="{F8FED166-0C74-42ED-A639-1EF4E3D8190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20" name="Text Box 69">
          <a:extLst>
            <a:ext uri="{FF2B5EF4-FFF2-40B4-BE49-F238E27FC236}">
              <a16:creationId xmlns:a16="http://schemas.microsoft.com/office/drawing/2014/main" id="{E2591DA5-095C-4A1E-8948-20CEF281021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21" name="Text Box 70">
          <a:extLst>
            <a:ext uri="{FF2B5EF4-FFF2-40B4-BE49-F238E27FC236}">
              <a16:creationId xmlns:a16="http://schemas.microsoft.com/office/drawing/2014/main" id="{13D3E395-CF47-40BC-9A0F-317AEA97A83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22" name="Text Box 71">
          <a:extLst>
            <a:ext uri="{FF2B5EF4-FFF2-40B4-BE49-F238E27FC236}">
              <a16:creationId xmlns:a16="http://schemas.microsoft.com/office/drawing/2014/main" id="{D2FBA277-6F9B-468E-A978-31531F1C6F1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23" name="Text Box 72">
          <a:extLst>
            <a:ext uri="{FF2B5EF4-FFF2-40B4-BE49-F238E27FC236}">
              <a16:creationId xmlns:a16="http://schemas.microsoft.com/office/drawing/2014/main" id="{3D32BED8-9FB5-4B3F-AF50-E63FC8C1A4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24" name="Text Box 73">
          <a:extLst>
            <a:ext uri="{FF2B5EF4-FFF2-40B4-BE49-F238E27FC236}">
              <a16:creationId xmlns:a16="http://schemas.microsoft.com/office/drawing/2014/main" id="{9EED2522-DA25-4029-BA3E-009D1178742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10DB1413-2757-40B5-91C8-95F1CE0963F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5BD7964D-C86F-48B4-9DF3-363EC3890CA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18889C10-BD67-4363-950C-12350E8BAF4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7C2C49C0-C4AD-420F-8964-DDA13A4C13A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6ECAEF09-AB22-4758-9F07-3B36C88A219B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id="{6C4F81C9-677C-4A3D-8794-55A09D0543A2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31" name="Text Box 65">
          <a:extLst>
            <a:ext uri="{FF2B5EF4-FFF2-40B4-BE49-F238E27FC236}">
              <a16:creationId xmlns:a16="http://schemas.microsoft.com/office/drawing/2014/main" id="{F0DFE933-22EC-4613-A86D-2651C2D61F3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32" name="Text Box 91">
          <a:extLst>
            <a:ext uri="{FF2B5EF4-FFF2-40B4-BE49-F238E27FC236}">
              <a16:creationId xmlns:a16="http://schemas.microsoft.com/office/drawing/2014/main" id="{6A1CA697-4865-42A4-B160-B08E4B665F8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33" name="Text Box 65">
          <a:extLst>
            <a:ext uri="{FF2B5EF4-FFF2-40B4-BE49-F238E27FC236}">
              <a16:creationId xmlns:a16="http://schemas.microsoft.com/office/drawing/2014/main" id="{3757673B-F305-48BA-ADA8-253B1FE21A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34" name="Text Box 91">
          <a:extLst>
            <a:ext uri="{FF2B5EF4-FFF2-40B4-BE49-F238E27FC236}">
              <a16:creationId xmlns:a16="http://schemas.microsoft.com/office/drawing/2014/main" id="{54BBFF27-15FB-472D-9802-F13024617AB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435" name="Text Box 46">
          <a:extLst>
            <a:ext uri="{FF2B5EF4-FFF2-40B4-BE49-F238E27FC236}">
              <a16:creationId xmlns:a16="http://schemas.microsoft.com/office/drawing/2014/main" id="{F99E558C-8388-47CC-9D9B-56FC8FDA6EC0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683F05EF-0610-407C-9901-3F3C6E40613C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4F6D10E6-72D9-4864-BD93-957CE118AEB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F44CC0F8-D6F5-4B7C-ADC2-006A14D31E0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AD6DC543-1D8D-47A7-8254-53AFF0C7802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F9F62E6B-DA3B-482F-B634-A0378274007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F9E79AA5-E503-427B-B971-BAA9C9229B9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8C72E3CB-DC3C-4F10-8E55-10BCCF440A4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43" name="Text Box 46">
          <a:extLst>
            <a:ext uri="{FF2B5EF4-FFF2-40B4-BE49-F238E27FC236}">
              <a16:creationId xmlns:a16="http://schemas.microsoft.com/office/drawing/2014/main" id="{297DEE4D-CE4D-44B7-A517-AF3F207B8D2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BDEFED7B-DF14-4746-80EE-0F121C4139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45" name="Text Box 46">
          <a:extLst>
            <a:ext uri="{FF2B5EF4-FFF2-40B4-BE49-F238E27FC236}">
              <a16:creationId xmlns:a16="http://schemas.microsoft.com/office/drawing/2014/main" id="{E4AC01DF-46B4-496C-B163-4D885DDB765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46" name="Text Box 43">
          <a:extLst>
            <a:ext uri="{FF2B5EF4-FFF2-40B4-BE49-F238E27FC236}">
              <a16:creationId xmlns:a16="http://schemas.microsoft.com/office/drawing/2014/main" id="{3248F673-AF2B-4AAD-9551-33C3E8250AA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7" name="Text Box 68">
          <a:extLst>
            <a:ext uri="{FF2B5EF4-FFF2-40B4-BE49-F238E27FC236}">
              <a16:creationId xmlns:a16="http://schemas.microsoft.com/office/drawing/2014/main" id="{EBDE0C10-B370-4D6A-A797-D3CEA281B8C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8" name="Text Box 69">
          <a:extLst>
            <a:ext uri="{FF2B5EF4-FFF2-40B4-BE49-F238E27FC236}">
              <a16:creationId xmlns:a16="http://schemas.microsoft.com/office/drawing/2014/main" id="{62EBF40E-9A39-42E0-A4FC-96A2E46B3B0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id="{154C8FB1-17BD-490F-8176-2369901110C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50" name="Text Box 71">
          <a:extLst>
            <a:ext uri="{FF2B5EF4-FFF2-40B4-BE49-F238E27FC236}">
              <a16:creationId xmlns:a16="http://schemas.microsoft.com/office/drawing/2014/main" id="{C747D615-9CED-41A3-BB45-5EAE216B250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51" name="Text Box 72">
          <a:extLst>
            <a:ext uri="{FF2B5EF4-FFF2-40B4-BE49-F238E27FC236}">
              <a16:creationId xmlns:a16="http://schemas.microsoft.com/office/drawing/2014/main" id="{4610808F-518B-4C4E-B3BF-14D9CB70985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52" name="Text Box 73">
          <a:extLst>
            <a:ext uri="{FF2B5EF4-FFF2-40B4-BE49-F238E27FC236}">
              <a16:creationId xmlns:a16="http://schemas.microsoft.com/office/drawing/2014/main" id="{55FFDE9E-477A-4463-BF6D-6F6C88DDE63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3498003D-C749-4398-A17B-242F9B52533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2E1EB1C6-5A59-4907-92F5-011CAD1B340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B71453F5-4E38-4438-8FBD-F829052F814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EDFDC04-4976-4733-BFFA-82F5B4C7B48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57" name="Text Box 68">
          <a:extLst>
            <a:ext uri="{FF2B5EF4-FFF2-40B4-BE49-F238E27FC236}">
              <a16:creationId xmlns:a16="http://schemas.microsoft.com/office/drawing/2014/main" id="{01724BEA-5745-493B-AF29-A9BC60257F8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58" name="Text Box 69">
          <a:extLst>
            <a:ext uri="{FF2B5EF4-FFF2-40B4-BE49-F238E27FC236}">
              <a16:creationId xmlns:a16="http://schemas.microsoft.com/office/drawing/2014/main" id="{5D3275CF-60E8-4186-A09F-97DB912066E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59" name="Text Box 70">
          <a:extLst>
            <a:ext uri="{FF2B5EF4-FFF2-40B4-BE49-F238E27FC236}">
              <a16:creationId xmlns:a16="http://schemas.microsoft.com/office/drawing/2014/main" id="{A9D39AC5-73F8-4B53-ACF1-551D3E3D2F4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60" name="Text Box 71">
          <a:extLst>
            <a:ext uri="{FF2B5EF4-FFF2-40B4-BE49-F238E27FC236}">
              <a16:creationId xmlns:a16="http://schemas.microsoft.com/office/drawing/2014/main" id="{2276D84A-FF94-494B-9CCF-CC52CA7D7E0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61" name="Text Box 72">
          <a:extLst>
            <a:ext uri="{FF2B5EF4-FFF2-40B4-BE49-F238E27FC236}">
              <a16:creationId xmlns:a16="http://schemas.microsoft.com/office/drawing/2014/main" id="{09A4BD7E-2676-4BD1-8CC8-61AC7904819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62" name="Text Box 73">
          <a:extLst>
            <a:ext uri="{FF2B5EF4-FFF2-40B4-BE49-F238E27FC236}">
              <a16:creationId xmlns:a16="http://schemas.microsoft.com/office/drawing/2014/main" id="{44762C62-EC5C-49BC-A0A0-52F88E19D59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ABB9FCA3-5FCA-47F7-9EFF-801C2CA0597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E64A4601-F0EC-46E7-B685-1EC5C4D912D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CEEC62C9-8192-4D94-B50B-100CA50E262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F32C25EB-60DE-4864-B66C-67A8FB9DE2D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65052BC1-A866-4AE6-99FB-A1EB233366D7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81D29B9B-459C-4F9B-858D-05E1A715BF98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69" name="Text Box 65">
          <a:extLst>
            <a:ext uri="{FF2B5EF4-FFF2-40B4-BE49-F238E27FC236}">
              <a16:creationId xmlns:a16="http://schemas.microsoft.com/office/drawing/2014/main" id="{ED6FD832-CBD4-4B66-A709-0F5C5E6F44D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70" name="Text Box 91">
          <a:extLst>
            <a:ext uri="{FF2B5EF4-FFF2-40B4-BE49-F238E27FC236}">
              <a16:creationId xmlns:a16="http://schemas.microsoft.com/office/drawing/2014/main" id="{2D900EF6-2E4D-4534-A3C6-9DA9B3B1BE9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71" name="Text Box 65">
          <a:extLst>
            <a:ext uri="{FF2B5EF4-FFF2-40B4-BE49-F238E27FC236}">
              <a16:creationId xmlns:a16="http://schemas.microsoft.com/office/drawing/2014/main" id="{FF4D9541-5BDC-45FA-926F-2339CB09C82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0F87F38E-6403-4F2E-85C0-1C8440342D6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473" name="Text Box 46">
          <a:extLst>
            <a:ext uri="{FF2B5EF4-FFF2-40B4-BE49-F238E27FC236}">
              <a16:creationId xmlns:a16="http://schemas.microsoft.com/office/drawing/2014/main" id="{43A8BEB8-6DD1-4A3A-A3AA-3812E1E98AEF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E513574B-C215-456A-B274-0506F09F62D4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75" name="Text Box 68">
          <a:extLst>
            <a:ext uri="{FF2B5EF4-FFF2-40B4-BE49-F238E27FC236}">
              <a16:creationId xmlns:a16="http://schemas.microsoft.com/office/drawing/2014/main" id="{76850B86-E628-4B55-8F61-AF12EF4F415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76" name="Text Box 69">
          <a:extLst>
            <a:ext uri="{FF2B5EF4-FFF2-40B4-BE49-F238E27FC236}">
              <a16:creationId xmlns:a16="http://schemas.microsoft.com/office/drawing/2014/main" id="{35A0E70B-8E24-4C64-AFAC-A1CDC132244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77" name="Text Box 70">
          <a:extLst>
            <a:ext uri="{FF2B5EF4-FFF2-40B4-BE49-F238E27FC236}">
              <a16:creationId xmlns:a16="http://schemas.microsoft.com/office/drawing/2014/main" id="{8E305D4A-BF05-4EAF-8261-9538A7EE3A6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78" name="Text Box 71">
          <a:extLst>
            <a:ext uri="{FF2B5EF4-FFF2-40B4-BE49-F238E27FC236}">
              <a16:creationId xmlns:a16="http://schemas.microsoft.com/office/drawing/2014/main" id="{9613F6AE-58C4-4D30-B7CB-AF0D83F5203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79" name="Text Box 72">
          <a:extLst>
            <a:ext uri="{FF2B5EF4-FFF2-40B4-BE49-F238E27FC236}">
              <a16:creationId xmlns:a16="http://schemas.microsoft.com/office/drawing/2014/main" id="{422C8293-9428-4312-8E01-3A206ACBBB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0" name="Text Box 73">
          <a:extLst>
            <a:ext uri="{FF2B5EF4-FFF2-40B4-BE49-F238E27FC236}">
              <a16:creationId xmlns:a16="http://schemas.microsoft.com/office/drawing/2014/main" id="{D979902E-C234-447D-BD2B-8D6E312D810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81" name="Text Box 46">
          <a:extLst>
            <a:ext uri="{FF2B5EF4-FFF2-40B4-BE49-F238E27FC236}">
              <a16:creationId xmlns:a16="http://schemas.microsoft.com/office/drawing/2014/main" id="{A11802CA-CBA6-4375-8642-D9565D0011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28A3EFC6-8A00-4393-B8C0-0CF24C1C320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83" name="Text Box 46">
          <a:extLst>
            <a:ext uri="{FF2B5EF4-FFF2-40B4-BE49-F238E27FC236}">
              <a16:creationId xmlns:a16="http://schemas.microsoft.com/office/drawing/2014/main" id="{B34FB11C-13DB-4678-8B54-38596594D4B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8B60D5B9-F7C5-4600-B735-623DF54979F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5" name="Text Box 68">
          <a:extLst>
            <a:ext uri="{FF2B5EF4-FFF2-40B4-BE49-F238E27FC236}">
              <a16:creationId xmlns:a16="http://schemas.microsoft.com/office/drawing/2014/main" id="{FA36E974-C403-473B-8D70-08C6871B736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6" name="Text Box 69">
          <a:extLst>
            <a:ext uri="{FF2B5EF4-FFF2-40B4-BE49-F238E27FC236}">
              <a16:creationId xmlns:a16="http://schemas.microsoft.com/office/drawing/2014/main" id="{95396624-A7CF-46D4-921D-7334EE699E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7" name="Text Box 70">
          <a:extLst>
            <a:ext uri="{FF2B5EF4-FFF2-40B4-BE49-F238E27FC236}">
              <a16:creationId xmlns:a16="http://schemas.microsoft.com/office/drawing/2014/main" id="{81A58AED-0023-487F-A5D0-0E455B11755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8" name="Text Box 71">
          <a:extLst>
            <a:ext uri="{FF2B5EF4-FFF2-40B4-BE49-F238E27FC236}">
              <a16:creationId xmlns:a16="http://schemas.microsoft.com/office/drawing/2014/main" id="{61B7D3E1-7C52-4786-B4C1-BDCAE46B4DC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89" name="Text Box 72">
          <a:extLst>
            <a:ext uri="{FF2B5EF4-FFF2-40B4-BE49-F238E27FC236}">
              <a16:creationId xmlns:a16="http://schemas.microsoft.com/office/drawing/2014/main" id="{D9CB4EE0-8497-4987-8ED2-97373721DE0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490" name="Text Box 73">
          <a:extLst>
            <a:ext uri="{FF2B5EF4-FFF2-40B4-BE49-F238E27FC236}">
              <a16:creationId xmlns:a16="http://schemas.microsoft.com/office/drawing/2014/main" id="{2838F881-726E-4F14-814A-B400B7FE870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484BEFC7-0018-4179-B257-9D5795017CB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92D9937B-F909-4C73-9DBC-54BBA111B56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E32D0C30-3D90-47AE-ADCD-E2A48A74DD4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B9B2396E-2A6A-4430-B58D-46FCA643854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95" name="Text Box 68">
          <a:extLst>
            <a:ext uri="{FF2B5EF4-FFF2-40B4-BE49-F238E27FC236}">
              <a16:creationId xmlns:a16="http://schemas.microsoft.com/office/drawing/2014/main" id="{F46B219C-AEA9-4435-A9BF-A51A5EB4AA7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96" name="Text Box 69">
          <a:extLst>
            <a:ext uri="{FF2B5EF4-FFF2-40B4-BE49-F238E27FC236}">
              <a16:creationId xmlns:a16="http://schemas.microsoft.com/office/drawing/2014/main" id="{640E31A5-13AE-4380-9C74-CA06F7F645B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97" name="Text Box 70">
          <a:extLst>
            <a:ext uri="{FF2B5EF4-FFF2-40B4-BE49-F238E27FC236}">
              <a16:creationId xmlns:a16="http://schemas.microsoft.com/office/drawing/2014/main" id="{2199869C-69CF-4E64-A21D-1BB530041CB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98" name="Text Box 71">
          <a:extLst>
            <a:ext uri="{FF2B5EF4-FFF2-40B4-BE49-F238E27FC236}">
              <a16:creationId xmlns:a16="http://schemas.microsoft.com/office/drawing/2014/main" id="{44790109-DEAE-422C-9BB3-2F15AC63CEB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499" name="Text Box 72">
          <a:extLst>
            <a:ext uri="{FF2B5EF4-FFF2-40B4-BE49-F238E27FC236}">
              <a16:creationId xmlns:a16="http://schemas.microsoft.com/office/drawing/2014/main" id="{10F4DC67-A6A8-4CB4-BCB4-420302661B5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00" name="Text Box 73">
          <a:extLst>
            <a:ext uri="{FF2B5EF4-FFF2-40B4-BE49-F238E27FC236}">
              <a16:creationId xmlns:a16="http://schemas.microsoft.com/office/drawing/2014/main" id="{15135016-1F0A-4546-9E15-54E218FB9E5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A64A7F43-8CB3-44D4-AD76-10B9C7648C9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0B5FD8F5-A55B-4D20-B745-AE72BDE0D8B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03" name="Text Box 46">
          <a:extLst>
            <a:ext uri="{FF2B5EF4-FFF2-40B4-BE49-F238E27FC236}">
              <a16:creationId xmlns:a16="http://schemas.microsoft.com/office/drawing/2014/main" id="{2289890A-EC56-409B-9A36-7625AD8CC9B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9DBB6148-40A7-4FFA-849A-8306AA4CE0A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1A1CF487-C3CE-4034-83BF-12ABDEC9800C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522CDD53-80A0-46F1-B918-3BB4F9C3F899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FFF985C1-1D35-404B-8272-1B219325130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08" name="Text Box 91">
          <a:extLst>
            <a:ext uri="{FF2B5EF4-FFF2-40B4-BE49-F238E27FC236}">
              <a16:creationId xmlns:a16="http://schemas.microsoft.com/office/drawing/2014/main" id="{89EEAADA-8FC5-487A-A555-5C3FD1D2A2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6DE2E4CB-F2D2-4B5E-A3B4-046D2E4AA5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10" name="Text Box 91">
          <a:extLst>
            <a:ext uri="{FF2B5EF4-FFF2-40B4-BE49-F238E27FC236}">
              <a16:creationId xmlns:a16="http://schemas.microsoft.com/office/drawing/2014/main" id="{BB75258C-F0C3-4A79-ABE5-DBF9D73B198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11" name="Text Box 46">
          <a:extLst>
            <a:ext uri="{FF2B5EF4-FFF2-40B4-BE49-F238E27FC236}">
              <a16:creationId xmlns:a16="http://schemas.microsoft.com/office/drawing/2014/main" id="{7ACF3545-910C-4E56-A704-1545743CDFC9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B8DF4234-1CC4-4E68-9A99-FB5A3D320804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3" name="Text Box 68">
          <a:extLst>
            <a:ext uri="{FF2B5EF4-FFF2-40B4-BE49-F238E27FC236}">
              <a16:creationId xmlns:a16="http://schemas.microsoft.com/office/drawing/2014/main" id="{B7D8D457-91EC-495B-BFA2-3E7D20B1898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4" name="Text Box 69">
          <a:extLst>
            <a:ext uri="{FF2B5EF4-FFF2-40B4-BE49-F238E27FC236}">
              <a16:creationId xmlns:a16="http://schemas.microsoft.com/office/drawing/2014/main" id="{6CEBFEEE-D693-491D-BFFD-623F6208993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5" name="Text Box 70">
          <a:extLst>
            <a:ext uri="{FF2B5EF4-FFF2-40B4-BE49-F238E27FC236}">
              <a16:creationId xmlns:a16="http://schemas.microsoft.com/office/drawing/2014/main" id="{94180AAB-3923-4418-810E-D11A80D4078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6" name="Text Box 71">
          <a:extLst>
            <a:ext uri="{FF2B5EF4-FFF2-40B4-BE49-F238E27FC236}">
              <a16:creationId xmlns:a16="http://schemas.microsoft.com/office/drawing/2014/main" id="{CB7FB10F-8BB3-4ACB-B209-410CA4B2746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7" name="Text Box 72">
          <a:extLst>
            <a:ext uri="{FF2B5EF4-FFF2-40B4-BE49-F238E27FC236}">
              <a16:creationId xmlns:a16="http://schemas.microsoft.com/office/drawing/2014/main" id="{46EA7439-E7F0-487F-9F87-3C8BAD1BF74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18" name="Text Box 73">
          <a:extLst>
            <a:ext uri="{FF2B5EF4-FFF2-40B4-BE49-F238E27FC236}">
              <a16:creationId xmlns:a16="http://schemas.microsoft.com/office/drawing/2014/main" id="{3C4C9BEC-F5E0-4754-B533-CC781D6EC9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19" name="Text Box 46">
          <a:extLst>
            <a:ext uri="{FF2B5EF4-FFF2-40B4-BE49-F238E27FC236}">
              <a16:creationId xmlns:a16="http://schemas.microsoft.com/office/drawing/2014/main" id="{98E37D16-AF8E-47D4-8DA9-40416A583C2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201760D6-A1BD-494B-82E8-4152399C1F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21" name="Text Box 46">
          <a:extLst>
            <a:ext uri="{FF2B5EF4-FFF2-40B4-BE49-F238E27FC236}">
              <a16:creationId xmlns:a16="http://schemas.microsoft.com/office/drawing/2014/main" id="{25C2ED89-BE93-4423-BE91-A5D4897A1A6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22" name="Text Box 43">
          <a:extLst>
            <a:ext uri="{FF2B5EF4-FFF2-40B4-BE49-F238E27FC236}">
              <a16:creationId xmlns:a16="http://schemas.microsoft.com/office/drawing/2014/main" id="{DE6717BA-CAFE-45D3-B0B6-7C6D587CDF1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3" name="Text Box 68">
          <a:extLst>
            <a:ext uri="{FF2B5EF4-FFF2-40B4-BE49-F238E27FC236}">
              <a16:creationId xmlns:a16="http://schemas.microsoft.com/office/drawing/2014/main" id="{00E8D22E-78EA-45C2-99D2-639AF3CCF0A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4" name="Text Box 69">
          <a:extLst>
            <a:ext uri="{FF2B5EF4-FFF2-40B4-BE49-F238E27FC236}">
              <a16:creationId xmlns:a16="http://schemas.microsoft.com/office/drawing/2014/main" id="{8C513D47-4B24-49AF-A960-70ED4248BA3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5" name="Text Box 70">
          <a:extLst>
            <a:ext uri="{FF2B5EF4-FFF2-40B4-BE49-F238E27FC236}">
              <a16:creationId xmlns:a16="http://schemas.microsoft.com/office/drawing/2014/main" id="{5659997E-EA99-43E4-8470-69D3D2495D5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6" name="Text Box 71">
          <a:extLst>
            <a:ext uri="{FF2B5EF4-FFF2-40B4-BE49-F238E27FC236}">
              <a16:creationId xmlns:a16="http://schemas.microsoft.com/office/drawing/2014/main" id="{6964CA2E-CD75-4BC5-A556-7C8B902D39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7" name="Text Box 72">
          <a:extLst>
            <a:ext uri="{FF2B5EF4-FFF2-40B4-BE49-F238E27FC236}">
              <a16:creationId xmlns:a16="http://schemas.microsoft.com/office/drawing/2014/main" id="{7AE0F0A7-C823-42AC-8C83-715B04A87D8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28" name="Text Box 73">
          <a:extLst>
            <a:ext uri="{FF2B5EF4-FFF2-40B4-BE49-F238E27FC236}">
              <a16:creationId xmlns:a16="http://schemas.microsoft.com/office/drawing/2014/main" id="{5205B4AA-3583-4396-B856-2D28E681E60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812DA794-C452-4361-898E-6EDF6107784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30" name="Text Box 43">
          <a:extLst>
            <a:ext uri="{FF2B5EF4-FFF2-40B4-BE49-F238E27FC236}">
              <a16:creationId xmlns:a16="http://schemas.microsoft.com/office/drawing/2014/main" id="{80A1D936-B320-41F9-981F-4F0CB61A437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31" name="Text Box 46">
          <a:extLst>
            <a:ext uri="{FF2B5EF4-FFF2-40B4-BE49-F238E27FC236}">
              <a16:creationId xmlns:a16="http://schemas.microsoft.com/office/drawing/2014/main" id="{8054D6CC-F989-4062-9C5D-A595497FCE2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E3353820-A67B-43BE-A754-5FED7F54973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8328EDCD-4702-4695-A2C2-462F842BB7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A3BE4992-E0ED-4C02-9160-8EE0E0270AF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7A38496F-3827-4C43-8891-749BEADA608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0CCEA65A-D30A-42E3-94CB-FE2AAD51FE2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A4A3A359-3D99-4999-A45D-BA135061825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8C30137C-7F93-492A-8C6E-97EBE1BD5A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56F62099-62E3-484C-B1C9-9215184C469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E4D5446B-E25D-41A8-9835-9A5050293A4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41" name="Text Box 46">
          <a:extLst>
            <a:ext uri="{FF2B5EF4-FFF2-40B4-BE49-F238E27FC236}">
              <a16:creationId xmlns:a16="http://schemas.microsoft.com/office/drawing/2014/main" id="{FC3E4F3B-BE6D-42FC-9BB5-9621482C1DA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42" name="Text Box 43">
          <a:extLst>
            <a:ext uri="{FF2B5EF4-FFF2-40B4-BE49-F238E27FC236}">
              <a16:creationId xmlns:a16="http://schemas.microsoft.com/office/drawing/2014/main" id="{362F9E4A-F03D-459D-9EFD-878DFD8371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43" name="Text Box 65">
          <a:extLst>
            <a:ext uri="{FF2B5EF4-FFF2-40B4-BE49-F238E27FC236}">
              <a16:creationId xmlns:a16="http://schemas.microsoft.com/office/drawing/2014/main" id="{520B7590-CFD4-4D47-929D-0EADE2D1716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44" name="Text Box 91">
          <a:extLst>
            <a:ext uri="{FF2B5EF4-FFF2-40B4-BE49-F238E27FC236}">
              <a16:creationId xmlns:a16="http://schemas.microsoft.com/office/drawing/2014/main" id="{94E568DC-A180-4FD0-8629-4520E146393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45" name="Text Box 65">
          <a:extLst>
            <a:ext uri="{FF2B5EF4-FFF2-40B4-BE49-F238E27FC236}">
              <a16:creationId xmlns:a16="http://schemas.microsoft.com/office/drawing/2014/main" id="{176C91C0-CF13-4CDA-9378-E2295E91302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46" name="Text Box 91">
          <a:extLst>
            <a:ext uri="{FF2B5EF4-FFF2-40B4-BE49-F238E27FC236}">
              <a16:creationId xmlns:a16="http://schemas.microsoft.com/office/drawing/2014/main" id="{1E0578E9-EC96-4471-95C3-3A09CC54EA7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0062DBFF-5335-4F7F-875E-8E5E6F98B9B2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C0F21BD9-7852-47A6-A9B6-8F9971862CC5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49" name="Text Box 68">
          <a:extLst>
            <a:ext uri="{FF2B5EF4-FFF2-40B4-BE49-F238E27FC236}">
              <a16:creationId xmlns:a16="http://schemas.microsoft.com/office/drawing/2014/main" id="{02D3301C-ECAD-49D0-8B9A-4EB7FAB4526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0" name="Text Box 69">
          <a:extLst>
            <a:ext uri="{FF2B5EF4-FFF2-40B4-BE49-F238E27FC236}">
              <a16:creationId xmlns:a16="http://schemas.microsoft.com/office/drawing/2014/main" id="{47417111-C6C5-45B4-BBA6-68D2017E1E5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1" name="Text Box 70">
          <a:extLst>
            <a:ext uri="{FF2B5EF4-FFF2-40B4-BE49-F238E27FC236}">
              <a16:creationId xmlns:a16="http://schemas.microsoft.com/office/drawing/2014/main" id="{57611846-0328-45DA-B62F-68B549E2044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2" name="Text Box 71">
          <a:extLst>
            <a:ext uri="{FF2B5EF4-FFF2-40B4-BE49-F238E27FC236}">
              <a16:creationId xmlns:a16="http://schemas.microsoft.com/office/drawing/2014/main" id="{FA837F1F-D493-424A-90C5-8A137A48B4E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3" name="Text Box 72">
          <a:extLst>
            <a:ext uri="{FF2B5EF4-FFF2-40B4-BE49-F238E27FC236}">
              <a16:creationId xmlns:a16="http://schemas.microsoft.com/office/drawing/2014/main" id="{D39B7E54-E289-4462-8FC4-AA998407497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4" name="Text Box 73">
          <a:extLst>
            <a:ext uri="{FF2B5EF4-FFF2-40B4-BE49-F238E27FC236}">
              <a16:creationId xmlns:a16="http://schemas.microsoft.com/office/drawing/2014/main" id="{DDCF92A8-AA7C-4A32-BC0B-434048346D1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55" name="Text Box 46">
          <a:extLst>
            <a:ext uri="{FF2B5EF4-FFF2-40B4-BE49-F238E27FC236}">
              <a16:creationId xmlns:a16="http://schemas.microsoft.com/office/drawing/2014/main" id="{9F3F57FE-6892-4A99-A1D9-BA48A071E94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713AAD05-8B9C-4A49-93A3-28CFD717E7B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D60E32CD-DF13-41BB-A164-80B089F6C3B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58" name="Text Box 43">
          <a:extLst>
            <a:ext uri="{FF2B5EF4-FFF2-40B4-BE49-F238E27FC236}">
              <a16:creationId xmlns:a16="http://schemas.microsoft.com/office/drawing/2014/main" id="{3A1CDF59-5E21-425B-93C0-16E0BCF1892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D5A9B2F3-520D-431F-8BA1-B9DF1E5944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E49A5F7D-8721-4986-92C9-C5A403C0A5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18CEA2B5-8610-4FEE-A1B5-F4C6A71FA7A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7438613F-28DE-4C68-B075-217E4917908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8CA05616-1E2F-472D-90EC-11F1F940D06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26013AC5-E3DE-4BEC-9E4F-2E3B03C5443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65" name="Text Box 46">
          <a:extLst>
            <a:ext uri="{FF2B5EF4-FFF2-40B4-BE49-F238E27FC236}">
              <a16:creationId xmlns:a16="http://schemas.microsoft.com/office/drawing/2014/main" id="{D3DD4045-2E0A-479C-B0A8-8B0DCD3E8B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66" name="Text Box 43">
          <a:extLst>
            <a:ext uri="{FF2B5EF4-FFF2-40B4-BE49-F238E27FC236}">
              <a16:creationId xmlns:a16="http://schemas.microsoft.com/office/drawing/2014/main" id="{9767C970-FB9F-40E1-823C-F3A819264E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67" name="Text Box 46">
          <a:extLst>
            <a:ext uri="{FF2B5EF4-FFF2-40B4-BE49-F238E27FC236}">
              <a16:creationId xmlns:a16="http://schemas.microsoft.com/office/drawing/2014/main" id="{4D391DFD-116C-4391-9A6B-7E87073835D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3A45EE32-2101-46A5-92AC-0A44FBBDC50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EA5BEAD3-FED9-4D02-B70C-F7DACF1EA6D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0CE0F1D2-AFB4-42D7-8442-F9F984D82FF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05DDC0EA-3F22-4C6E-A071-770144DECF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3A3DF588-818D-4360-AD1C-E941A4D3E5B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3D541B0D-FCEF-4EA6-839B-D0987E69DDC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0959B58C-C564-40BF-967C-24D37880842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8A0E93BB-516E-4D6B-9603-273AF671B70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6B0E8DB5-220B-4120-B071-F9C45AD41A8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77" name="Text Box 43">
          <a:extLst>
            <a:ext uri="{FF2B5EF4-FFF2-40B4-BE49-F238E27FC236}">
              <a16:creationId xmlns:a16="http://schemas.microsoft.com/office/drawing/2014/main" id="{BB3B1BFD-4B67-495F-991D-AEC4811FE6B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578" name="Text Box 10">
          <a:extLst>
            <a:ext uri="{FF2B5EF4-FFF2-40B4-BE49-F238E27FC236}">
              <a16:creationId xmlns:a16="http://schemas.microsoft.com/office/drawing/2014/main" id="{9BA541C0-5CEE-4947-8C50-AE875E0789BD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CDAB7632-5A54-4311-B398-445E27C5C6B4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80" name="Text Box 65">
          <a:extLst>
            <a:ext uri="{FF2B5EF4-FFF2-40B4-BE49-F238E27FC236}">
              <a16:creationId xmlns:a16="http://schemas.microsoft.com/office/drawing/2014/main" id="{466524A9-AB20-4ABB-B95E-16F1B3F0592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81" name="Text Box 91">
          <a:extLst>
            <a:ext uri="{FF2B5EF4-FFF2-40B4-BE49-F238E27FC236}">
              <a16:creationId xmlns:a16="http://schemas.microsoft.com/office/drawing/2014/main" id="{3A0FA6FE-4743-4F4F-B854-5563DA62D1B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82" name="Text Box 65">
          <a:extLst>
            <a:ext uri="{FF2B5EF4-FFF2-40B4-BE49-F238E27FC236}">
              <a16:creationId xmlns:a16="http://schemas.microsoft.com/office/drawing/2014/main" id="{472C5899-AE06-4D99-9950-5425F5EF335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583" name="Text Box 91">
          <a:extLst>
            <a:ext uri="{FF2B5EF4-FFF2-40B4-BE49-F238E27FC236}">
              <a16:creationId xmlns:a16="http://schemas.microsoft.com/office/drawing/2014/main" id="{0B76ED2C-4B2E-4892-8F22-DB60D1DEE32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3CEBB45C-E575-4A22-9302-D8A783880BAB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585" name="Text Box 43">
          <a:extLst>
            <a:ext uri="{FF2B5EF4-FFF2-40B4-BE49-F238E27FC236}">
              <a16:creationId xmlns:a16="http://schemas.microsoft.com/office/drawing/2014/main" id="{AF21F17C-7334-49B3-9330-767C138CBA98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86" name="Text Box 68">
          <a:extLst>
            <a:ext uri="{FF2B5EF4-FFF2-40B4-BE49-F238E27FC236}">
              <a16:creationId xmlns:a16="http://schemas.microsoft.com/office/drawing/2014/main" id="{49F79FA9-F5E1-4284-A345-B6C01CABC7D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87" name="Text Box 69">
          <a:extLst>
            <a:ext uri="{FF2B5EF4-FFF2-40B4-BE49-F238E27FC236}">
              <a16:creationId xmlns:a16="http://schemas.microsoft.com/office/drawing/2014/main" id="{08514E8A-5776-4EA2-A40C-C198EC4B63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88" name="Text Box 70">
          <a:extLst>
            <a:ext uri="{FF2B5EF4-FFF2-40B4-BE49-F238E27FC236}">
              <a16:creationId xmlns:a16="http://schemas.microsoft.com/office/drawing/2014/main" id="{E0417B71-79E1-410D-A40A-441E8669138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89" name="Text Box 71">
          <a:extLst>
            <a:ext uri="{FF2B5EF4-FFF2-40B4-BE49-F238E27FC236}">
              <a16:creationId xmlns:a16="http://schemas.microsoft.com/office/drawing/2014/main" id="{84437E0B-3498-45E6-B880-7AEA8D1FA0A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0" name="Text Box 72">
          <a:extLst>
            <a:ext uri="{FF2B5EF4-FFF2-40B4-BE49-F238E27FC236}">
              <a16:creationId xmlns:a16="http://schemas.microsoft.com/office/drawing/2014/main" id="{11CA3728-2637-4658-9B7E-57897CBCC6C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1" name="Text Box 73">
          <a:extLst>
            <a:ext uri="{FF2B5EF4-FFF2-40B4-BE49-F238E27FC236}">
              <a16:creationId xmlns:a16="http://schemas.microsoft.com/office/drawing/2014/main" id="{9305683A-031D-4FBB-821D-6A2EA127640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1B9961CF-A5BE-4C0A-8899-1DA363B4312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012F068B-F3AD-4210-816C-3EFD0F7FFB9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BC1730E9-5F32-4B4E-9645-5F428FF598D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595" name="Text Box 43">
          <a:extLst>
            <a:ext uri="{FF2B5EF4-FFF2-40B4-BE49-F238E27FC236}">
              <a16:creationId xmlns:a16="http://schemas.microsoft.com/office/drawing/2014/main" id="{3C8F598F-BEF4-4250-AF63-C12CD16E412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2C48A443-F70A-4DDB-9723-7E8109FF117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18118ACA-8766-4A73-B917-EF083B69B6D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475502CC-597F-487D-9A90-71A2C737C0B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285E524B-9F77-4546-A3EC-3E265E44B9D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A8C57DB5-E1D8-4445-A90C-58CFA583910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51ED445B-E137-4570-A491-CE3D9129021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450546D8-6E03-4608-A853-C5E75289D27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744E8D9C-D061-47BB-91E8-6D907266103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1E48EE36-CD89-4A0C-BF34-C4AA4429251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AB5DA11C-E5F4-4D78-992C-B79F57B7C5F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7D09310A-6B98-4E90-81A3-2BC1A57B44F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FF1BE3AB-588A-4858-97F4-9974DEA39BC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A08D7ACB-9DE8-4F6B-B3B3-4A766FD6B2B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9AC9A393-0312-47E8-A1A1-2AAD0D87493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D5487DE1-E50A-4FA5-B7E7-0F79D9038D4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31986986-84BD-4050-8497-3ED201D7319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1AE1E2CE-0A8C-43D2-A290-5396D01F3F6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BAA758E8-5389-426D-A394-E1961D2828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C7DA1922-6012-48DD-9361-FB87A162B1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15" name="Text Box 43">
          <a:extLst>
            <a:ext uri="{FF2B5EF4-FFF2-40B4-BE49-F238E27FC236}">
              <a16:creationId xmlns:a16="http://schemas.microsoft.com/office/drawing/2014/main" id="{990F9B22-4E9C-43FF-A3DE-F60CB0F33B5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52FC7AB2-D896-4273-9DA4-C2B0CEDA7AD3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17" name="Text Box 65">
          <a:extLst>
            <a:ext uri="{FF2B5EF4-FFF2-40B4-BE49-F238E27FC236}">
              <a16:creationId xmlns:a16="http://schemas.microsoft.com/office/drawing/2014/main" id="{F87F5586-92BF-42A0-8C7B-7AF0FCF86FB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18" name="Text Box 91">
          <a:extLst>
            <a:ext uri="{FF2B5EF4-FFF2-40B4-BE49-F238E27FC236}">
              <a16:creationId xmlns:a16="http://schemas.microsoft.com/office/drawing/2014/main" id="{6BA59656-311F-4607-9F9F-F02BC860261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19" name="Text Box 65">
          <a:extLst>
            <a:ext uri="{FF2B5EF4-FFF2-40B4-BE49-F238E27FC236}">
              <a16:creationId xmlns:a16="http://schemas.microsoft.com/office/drawing/2014/main" id="{BBD397D1-5B0A-4852-9B04-8BBE664112C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ECC090B8-FD7A-47D6-9CDA-3AA02672A85D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85B2025-7DFD-40F2-83C2-F73170DB5720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723C703D-4088-49A9-853A-290FFD0E149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8367D3BF-6E6C-4347-8FF1-BD0D7FAC71F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E69D1095-9D5F-491F-A0C6-39898C68F0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F86F6C53-D666-4B45-B2BA-EEDFF3AD283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BE364F2D-2784-4F21-B215-ADACD7428BE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84E801B5-82F7-47E1-86B3-1A7BCD0009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D57C1B53-2AC5-417C-8D72-A22987D8991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8ED1B596-0CEA-41F0-81EE-BB686F435D9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D924B636-82F1-4F64-BD65-334CADE263B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40D8837A-8CEC-4851-9DE2-B476ECE4CAF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F512577F-DAF0-4361-AE81-5710FA6E9E1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5E0F9511-ECAB-42BA-8992-82351946AF3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A8748A25-1B2E-46DC-9E2F-C48CB6388F8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CD195583-68FD-4F54-B77E-546B80F59E7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2B6F6C0A-7685-4475-92EF-51BF3AE2709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C1C7F85A-5600-4A65-9CF0-433F517E733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0822346A-DEC2-4D87-A3D9-BDD6E253FAB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48F6C87-1F6D-4AAE-9A92-64618D1179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4949D27D-9283-4E1C-859C-DA0307FC1B7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F961C235-33B8-48FD-95B8-5D376859CBC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2" name="Text Box 68">
          <a:extLst>
            <a:ext uri="{FF2B5EF4-FFF2-40B4-BE49-F238E27FC236}">
              <a16:creationId xmlns:a16="http://schemas.microsoft.com/office/drawing/2014/main" id="{AC6422D8-B04C-4ABB-9084-BB59D9584E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3" name="Text Box 69">
          <a:extLst>
            <a:ext uri="{FF2B5EF4-FFF2-40B4-BE49-F238E27FC236}">
              <a16:creationId xmlns:a16="http://schemas.microsoft.com/office/drawing/2014/main" id="{40B5AF4D-6F7C-4146-A83B-8BB1E6ABB1A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4" name="Text Box 70">
          <a:extLst>
            <a:ext uri="{FF2B5EF4-FFF2-40B4-BE49-F238E27FC236}">
              <a16:creationId xmlns:a16="http://schemas.microsoft.com/office/drawing/2014/main" id="{16334446-F44D-4D58-8137-80EDB5DFFCE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5" name="Text Box 71">
          <a:extLst>
            <a:ext uri="{FF2B5EF4-FFF2-40B4-BE49-F238E27FC236}">
              <a16:creationId xmlns:a16="http://schemas.microsoft.com/office/drawing/2014/main" id="{7851A115-26F9-4E6F-8F9A-C1E2544EFB5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6" name="Text Box 72">
          <a:extLst>
            <a:ext uri="{FF2B5EF4-FFF2-40B4-BE49-F238E27FC236}">
              <a16:creationId xmlns:a16="http://schemas.microsoft.com/office/drawing/2014/main" id="{DCA79456-5D2D-4DF4-BEDB-BBEE44B89D5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647" name="Text Box 73">
          <a:extLst>
            <a:ext uri="{FF2B5EF4-FFF2-40B4-BE49-F238E27FC236}">
              <a16:creationId xmlns:a16="http://schemas.microsoft.com/office/drawing/2014/main" id="{361DEC22-8A73-484D-8B20-9413E98DD70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FF7CDC22-F0C9-4C44-BABD-291B81D3B4E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646BB4D5-E4CF-4076-A49A-B40507C039C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id="{0CDE65C6-A15D-4447-8F09-124DAA9B56F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51" name="Text Box 43">
          <a:extLst>
            <a:ext uri="{FF2B5EF4-FFF2-40B4-BE49-F238E27FC236}">
              <a16:creationId xmlns:a16="http://schemas.microsoft.com/office/drawing/2014/main" id="{59BFB962-72E3-409D-98F1-A29F2B67058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53C2EDD3-FF24-4E10-9F98-7DF4345D34DA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53" name="Text Box 65">
          <a:extLst>
            <a:ext uri="{FF2B5EF4-FFF2-40B4-BE49-F238E27FC236}">
              <a16:creationId xmlns:a16="http://schemas.microsoft.com/office/drawing/2014/main" id="{25313A5A-26F1-4419-B2A9-B6B65D1E447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54" name="Text Box 91">
          <a:extLst>
            <a:ext uri="{FF2B5EF4-FFF2-40B4-BE49-F238E27FC236}">
              <a16:creationId xmlns:a16="http://schemas.microsoft.com/office/drawing/2014/main" id="{68356E02-CEA3-433A-85BC-0FE4B6CCE56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655" name="Text Box 65">
          <a:extLst>
            <a:ext uri="{FF2B5EF4-FFF2-40B4-BE49-F238E27FC236}">
              <a16:creationId xmlns:a16="http://schemas.microsoft.com/office/drawing/2014/main" id="{F7BA65A2-7FB0-42AC-8F67-036400C39F4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7DE7FFBE-C7E4-46A5-84DF-BA119B278555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37F08AF0-590F-4F52-B717-A5481709C8C1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FF4009CD-D86F-402A-8503-C8826EB0242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A81730E9-4E4E-4599-B31C-B62BD01C613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E02F713F-9BCA-42A2-89C9-AEA463D698F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CFB95EA1-8157-4176-A8DE-E35302F5F5C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D77E1C32-05BB-490D-808C-5F4B8D26BDC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9F45081F-6CEF-4FA9-B08B-B6D980284A5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0879700E-B61E-4657-A1B7-EEBC5E8A02A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AC575B56-BF6B-4EE0-81AA-E9450127BE8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E08F4146-B0EF-47C1-9242-09BE20A797B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DF9FB486-C640-4C56-BF42-A35EB247A84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8" name="Text Box 68">
          <a:extLst>
            <a:ext uri="{FF2B5EF4-FFF2-40B4-BE49-F238E27FC236}">
              <a16:creationId xmlns:a16="http://schemas.microsoft.com/office/drawing/2014/main" id="{68EDB932-67EE-406D-9BFC-CE2C412A65E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69" name="Text Box 69">
          <a:extLst>
            <a:ext uri="{FF2B5EF4-FFF2-40B4-BE49-F238E27FC236}">
              <a16:creationId xmlns:a16="http://schemas.microsoft.com/office/drawing/2014/main" id="{778B3BA1-5BEE-437A-8540-D000FA4D5EF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70" name="Text Box 70">
          <a:extLst>
            <a:ext uri="{FF2B5EF4-FFF2-40B4-BE49-F238E27FC236}">
              <a16:creationId xmlns:a16="http://schemas.microsoft.com/office/drawing/2014/main" id="{7A7BDC31-9F27-4D0D-97BF-CF7EB2D1F8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71" name="Text Box 71">
          <a:extLst>
            <a:ext uri="{FF2B5EF4-FFF2-40B4-BE49-F238E27FC236}">
              <a16:creationId xmlns:a16="http://schemas.microsoft.com/office/drawing/2014/main" id="{B285EC9F-0EC0-4826-91AD-3BD883E771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72" name="Text Box 72">
          <a:extLst>
            <a:ext uri="{FF2B5EF4-FFF2-40B4-BE49-F238E27FC236}">
              <a16:creationId xmlns:a16="http://schemas.microsoft.com/office/drawing/2014/main" id="{A9FFD20E-912B-4154-9DF7-7CD1BD50C7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673" name="Text Box 73">
          <a:extLst>
            <a:ext uri="{FF2B5EF4-FFF2-40B4-BE49-F238E27FC236}">
              <a16:creationId xmlns:a16="http://schemas.microsoft.com/office/drawing/2014/main" id="{3613FFA5-8299-4830-8C7D-0CC7438784F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6C41A6EF-8FE6-41DA-A0D5-23F006291FD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AFBF5B86-6960-4DD0-8107-8B6C83EE4B6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16AB260-AA0E-42EE-8147-6D5E1E48C9A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C378FD8C-E785-499A-9BBF-147279FB838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78" name="Text Box 68">
          <a:extLst>
            <a:ext uri="{FF2B5EF4-FFF2-40B4-BE49-F238E27FC236}">
              <a16:creationId xmlns:a16="http://schemas.microsoft.com/office/drawing/2014/main" id="{EF038A0D-8097-48B2-90F6-EE73D3B38D3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79" name="Text Box 69">
          <a:extLst>
            <a:ext uri="{FF2B5EF4-FFF2-40B4-BE49-F238E27FC236}">
              <a16:creationId xmlns:a16="http://schemas.microsoft.com/office/drawing/2014/main" id="{9F33C8D9-C33C-48AF-B541-EFD2D87C210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80" name="Text Box 70">
          <a:extLst>
            <a:ext uri="{FF2B5EF4-FFF2-40B4-BE49-F238E27FC236}">
              <a16:creationId xmlns:a16="http://schemas.microsoft.com/office/drawing/2014/main" id="{E7C7441A-48E8-4FEF-8377-A7428A8D4EC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81" name="Text Box 71">
          <a:extLst>
            <a:ext uri="{FF2B5EF4-FFF2-40B4-BE49-F238E27FC236}">
              <a16:creationId xmlns:a16="http://schemas.microsoft.com/office/drawing/2014/main" id="{B2F3702E-CD83-4A4E-97A8-C806AEE70AE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82" name="Text Box 72">
          <a:extLst>
            <a:ext uri="{FF2B5EF4-FFF2-40B4-BE49-F238E27FC236}">
              <a16:creationId xmlns:a16="http://schemas.microsoft.com/office/drawing/2014/main" id="{09477151-DAD3-468A-A098-93473B86115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683" name="Text Box 73">
          <a:extLst>
            <a:ext uri="{FF2B5EF4-FFF2-40B4-BE49-F238E27FC236}">
              <a16:creationId xmlns:a16="http://schemas.microsoft.com/office/drawing/2014/main" id="{B81F3796-8ADF-4C4E-9E02-D818BD1B315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4A299628-65C9-4FBC-9220-B8B4EEBC738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469848E6-DB0C-4805-9BAD-C0FD44ECEA2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29187A06-0637-45AB-A735-D240AAA669F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6C6949E5-FDE3-4A1D-A445-027B01A7544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63788D81-0B87-491E-8943-F688107D813C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id="{B9BF63D4-9686-4494-9984-9F82E6069CF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690" name="Text Box 65">
          <a:extLst>
            <a:ext uri="{FF2B5EF4-FFF2-40B4-BE49-F238E27FC236}">
              <a16:creationId xmlns:a16="http://schemas.microsoft.com/office/drawing/2014/main" id="{6C147394-3CAC-4677-98E0-33B044818FA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691" name="Text Box 91">
          <a:extLst>
            <a:ext uri="{FF2B5EF4-FFF2-40B4-BE49-F238E27FC236}">
              <a16:creationId xmlns:a16="http://schemas.microsoft.com/office/drawing/2014/main" id="{8F7B9583-72EA-4213-8766-37C463B52BE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id="{BFA7CE8A-B097-41D8-AB7D-9434464F597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693" name="Text Box 91">
          <a:extLst>
            <a:ext uri="{FF2B5EF4-FFF2-40B4-BE49-F238E27FC236}">
              <a16:creationId xmlns:a16="http://schemas.microsoft.com/office/drawing/2014/main" id="{08EE47B9-CBEC-490E-97DC-7E8650DAF1A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D56AD95F-95E2-4A73-8529-7181857BAFE4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7CB6A59D-F914-4D58-9AE2-28AC1C5F6D25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6E6559DB-DDAA-4C82-9994-D0BDA9D0A96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698DC7D2-CCA1-4DDD-828D-00D0E49AF45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EF2C23FC-1820-4117-BCE4-0286E66626E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3EAE166B-2545-4E6D-8531-2ACA42FF220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8C6C76B4-F87F-45A1-B0AE-E20DDCB2E7E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D412B465-A315-4A2D-92A7-65F92F56179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18F81B60-3EC8-4BC7-8EE4-E4C419E0D3E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69F0B4EE-52DD-4884-A029-F2193F891EC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15C19823-A1AB-4BFA-A9E4-E23AE5B3C63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334FE2E7-95B3-4C31-B0E9-44DE6288381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6" name="Text Box 68">
          <a:extLst>
            <a:ext uri="{FF2B5EF4-FFF2-40B4-BE49-F238E27FC236}">
              <a16:creationId xmlns:a16="http://schemas.microsoft.com/office/drawing/2014/main" id="{81AA9DA0-3D49-43F4-B7CE-CFB8A107912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7" name="Text Box 69">
          <a:extLst>
            <a:ext uri="{FF2B5EF4-FFF2-40B4-BE49-F238E27FC236}">
              <a16:creationId xmlns:a16="http://schemas.microsoft.com/office/drawing/2014/main" id="{46DFDB98-B639-455D-89B0-F4D0884C84D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8" name="Text Box 70">
          <a:extLst>
            <a:ext uri="{FF2B5EF4-FFF2-40B4-BE49-F238E27FC236}">
              <a16:creationId xmlns:a16="http://schemas.microsoft.com/office/drawing/2014/main" id="{B2D3CBC7-B7D5-4939-A577-D552AE2834D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09" name="Text Box 71">
          <a:extLst>
            <a:ext uri="{FF2B5EF4-FFF2-40B4-BE49-F238E27FC236}">
              <a16:creationId xmlns:a16="http://schemas.microsoft.com/office/drawing/2014/main" id="{D440B42A-EF47-4661-9308-B066669D725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10" name="Text Box 72">
          <a:extLst>
            <a:ext uri="{FF2B5EF4-FFF2-40B4-BE49-F238E27FC236}">
              <a16:creationId xmlns:a16="http://schemas.microsoft.com/office/drawing/2014/main" id="{E375F3B8-970F-436E-9C8D-5FDB836D430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11" name="Text Box 73">
          <a:extLst>
            <a:ext uri="{FF2B5EF4-FFF2-40B4-BE49-F238E27FC236}">
              <a16:creationId xmlns:a16="http://schemas.microsoft.com/office/drawing/2014/main" id="{BD50CF72-DD75-471F-9BC0-ED3BDB51145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5D86226A-7E5E-4272-B8EE-DF7126B60FB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691FD6B2-D782-4402-BF5C-7C9315965FE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E6F130C2-3810-49B6-949D-45804E19258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43B80BFE-E9E7-4C21-B7D4-A66E0E81D7A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16" name="Text Box 68">
          <a:extLst>
            <a:ext uri="{FF2B5EF4-FFF2-40B4-BE49-F238E27FC236}">
              <a16:creationId xmlns:a16="http://schemas.microsoft.com/office/drawing/2014/main" id="{2402D7E5-EB5C-4309-A3B7-211FCCCDDE6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17" name="Text Box 69">
          <a:extLst>
            <a:ext uri="{FF2B5EF4-FFF2-40B4-BE49-F238E27FC236}">
              <a16:creationId xmlns:a16="http://schemas.microsoft.com/office/drawing/2014/main" id="{10DB7224-D392-47EE-B7F7-0BD40E3DF45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18" name="Text Box 70">
          <a:extLst>
            <a:ext uri="{FF2B5EF4-FFF2-40B4-BE49-F238E27FC236}">
              <a16:creationId xmlns:a16="http://schemas.microsoft.com/office/drawing/2014/main" id="{2EBCD614-BD3D-4FA4-B578-D6BEEFE8773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19" name="Text Box 71">
          <a:extLst>
            <a:ext uri="{FF2B5EF4-FFF2-40B4-BE49-F238E27FC236}">
              <a16:creationId xmlns:a16="http://schemas.microsoft.com/office/drawing/2014/main" id="{D8024718-F9C7-44BD-98E1-354B0EFB156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20" name="Text Box 72">
          <a:extLst>
            <a:ext uri="{FF2B5EF4-FFF2-40B4-BE49-F238E27FC236}">
              <a16:creationId xmlns:a16="http://schemas.microsoft.com/office/drawing/2014/main" id="{AF65F498-50BC-4A2E-AB8D-6884477E1B8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21" name="Text Box 73">
          <a:extLst>
            <a:ext uri="{FF2B5EF4-FFF2-40B4-BE49-F238E27FC236}">
              <a16:creationId xmlns:a16="http://schemas.microsoft.com/office/drawing/2014/main" id="{63466C2A-0390-400C-9E0D-2B682B0A839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17C7A378-CB02-4062-98AE-433FA7E0015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ABD15D8F-E6E9-4F35-9F22-50961BC6892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BBFB95F6-387F-4297-8976-92B66421EC2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5D6024D7-E363-4FAF-ABDB-2AA1D289797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72D57F00-F274-434F-9623-7BF1D98F208D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id="{5D7E5DCC-5CE5-4D02-BE05-41B3F8E4E46D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28" name="Text Box 65">
          <a:extLst>
            <a:ext uri="{FF2B5EF4-FFF2-40B4-BE49-F238E27FC236}">
              <a16:creationId xmlns:a16="http://schemas.microsoft.com/office/drawing/2014/main" id="{2FB27D44-4FE5-48F1-8C70-E25D9580B7E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29" name="Text Box 91">
          <a:extLst>
            <a:ext uri="{FF2B5EF4-FFF2-40B4-BE49-F238E27FC236}">
              <a16:creationId xmlns:a16="http://schemas.microsoft.com/office/drawing/2014/main" id="{FE8FCF87-DDD9-42E1-8362-0C7D4F34B38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30" name="Text Box 65">
          <a:extLst>
            <a:ext uri="{FF2B5EF4-FFF2-40B4-BE49-F238E27FC236}">
              <a16:creationId xmlns:a16="http://schemas.microsoft.com/office/drawing/2014/main" id="{B9A2AFDD-130A-4606-B28C-4FF23B041EC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31" name="Text Box 91">
          <a:extLst>
            <a:ext uri="{FF2B5EF4-FFF2-40B4-BE49-F238E27FC236}">
              <a16:creationId xmlns:a16="http://schemas.microsoft.com/office/drawing/2014/main" id="{055672E3-1019-4540-A381-A68DCAB8292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94076711-6BF7-438D-AB14-00FC2931C6A2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A967F3CB-02CD-4F90-AF46-0B7C0C4F72DD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ABEC3C60-3199-4A98-B95F-031C970B595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01D409C9-8E4C-4A90-8AB0-66C20CDC11E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6" name="Text Box 70">
          <a:extLst>
            <a:ext uri="{FF2B5EF4-FFF2-40B4-BE49-F238E27FC236}">
              <a16:creationId xmlns:a16="http://schemas.microsoft.com/office/drawing/2014/main" id="{E2261AF4-3295-423D-B09C-75C79D18E6E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7" name="Text Box 71">
          <a:extLst>
            <a:ext uri="{FF2B5EF4-FFF2-40B4-BE49-F238E27FC236}">
              <a16:creationId xmlns:a16="http://schemas.microsoft.com/office/drawing/2014/main" id="{7ECAA6D5-50CC-4429-AE42-7491EBAB3DA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8" name="Text Box 72">
          <a:extLst>
            <a:ext uri="{FF2B5EF4-FFF2-40B4-BE49-F238E27FC236}">
              <a16:creationId xmlns:a16="http://schemas.microsoft.com/office/drawing/2014/main" id="{5C1C540C-E32B-4B13-A44C-61D7DE10DD2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39" name="Text Box 73">
          <a:extLst>
            <a:ext uri="{FF2B5EF4-FFF2-40B4-BE49-F238E27FC236}">
              <a16:creationId xmlns:a16="http://schemas.microsoft.com/office/drawing/2014/main" id="{17D5B970-E8FC-49D7-A1B6-BAA459FA0C2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EDAD7D2E-16D5-4056-9D2A-BCB50F3D95E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CB15ACD1-286A-4633-9DE4-4EE09168A94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063EF4CC-9924-483D-BE5F-B7D960E9FEF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C6FB3B1C-9EC2-43F6-8A39-D7012E40211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4" name="Text Box 68">
          <a:extLst>
            <a:ext uri="{FF2B5EF4-FFF2-40B4-BE49-F238E27FC236}">
              <a16:creationId xmlns:a16="http://schemas.microsoft.com/office/drawing/2014/main" id="{11A347B2-7409-47C7-842E-0711A9F0576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5" name="Text Box 69">
          <a:extLst>
            <a:ext uri="{FF2B5EF4-FFF2-40B4-BE49-F238E27FC236}">
              <a16:creationId xmlns:a16="http://schemas.microsoft.com/office/drawing/2014/main" id="{FEBA5132-1D1C-45A7-BE79-07DE4FB35DA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6" name="Text Box 70">
          <a:extLst>
            <a:ext uri="{FF2B5EF4-FFF2-40B4-BE49-F238E27FC236}">
              <a16:creationId xmlns:a16="http://schemas.microsoft.com/office/drawing/2014/main" id="{0F3F65F4-C953-4694-9B72-D22DD29DE1B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7" name="Text Box 71">
          <a:extLst>
            <a:ext uri="{FF2B5EF4-FFF2-40B4-BE49-F238E27FC236}">
              <a16:creationId xmlns:a16="http://schemas.microsoft.com/office/drawing/2014/main" id="{1946B3A7-1C5F-4D20-BA26-654EDE68A25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8" name="Text Box 72">
          <a:extLst>
            <a:ext uri="{FF2B5EF4-FFF2-40B4-BE49-F238E27FC236}">
              <a16:creationId xmlns:a16="http://schemas.microsoft.com/office/drawing/2014/main" id="{DE889ABB-1509-4B09-8EDA-02F8948ADC0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49" name="Text Box 73">
          <a:extLst>
            <a:ext uri="{FF2B5EF4-FFF2-40B4-BE49-F238E27FC236}">
              <a16:creationId xmlns:a16="http://schemas.microsoft.com/office/drawing/2014/main" id="{BAEC5B59-F421-4F24-B415-5818662B381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6E4B3B9A-8E47-4542-B0AB-3593294254A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EC4CD38-85D5-41AB-87F4-E975B733365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C7324D22-AABB-4E70-8B92-0BFFC1ADCDD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E94B83AE-2D78-47A2-9740-D1122AD8109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4" name="Text Box 68">
          <a:extLst>
            <a:ext uri="{FF2B5EF4-FFF2-40B4-BE49-F238E27FC236}">
              <a16:creationId xmlns:a16="http://schemas.microsoft.com/office/drawing/2014/main" id="{EB927D00-B9C6-4882-B501-5966DC004FB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5" name="Text Box 69">
          <a:extLst>
            <a:ext uri="{FF2B5EF4-FFF2-40B4-BE49-F238E27FC236}">
              <a16:creationId xmlns:a16="http://schemas.microsoft.com/office/drawing/2014/main" id="{84D308B7-1908-4086-B598-734038B3AA9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6" name="Text Box 70">
          <a:extLst>
            <a:ext uri="{FF2B5EF4-FFF2-40B4-BE49-F238E27FC236}">
              <a16:creationId xmlns:a16="http://schemas.microsoft.com/office/drawing/2014/main" id="{EDB22E89-F480-4C0F-B492-0E958BC32E2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7" name="Text Box 71">
          <a:extLst>
            <a:ext uri="{FF2B5EF4-FFF2-40B4-BE49-F238E27FC236}">
              <a16:creationId xmlns:a16="http://schemas.microsoft.com/office/drawing/2014/main" id="{57D10F6B-878D-4E25-AAE8-4A831E5C9BB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8" name="Text Box 72">
          <a:extLst>
            <a:ext uri="{FF2B5EF4-FFF2-40B4-BE49-F238E27FC236}">
              <a16:creationId xmlns:a16="http://schemas.microsoft.com/office/drawing/2014/main" id="{674E3689-FDC4-43E0-81FB-D2E6B6C0983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59" name="Text Box 73">
          <a:extLst>
            <a:ext uri="{FF2B5EF4-FFF2-40B4-BE49-F238E27FC236}">
              <a16:creationId xmlns:a16="http://schemas.microsoft.com/office/drawing/2014/main" id="{2A99DB26-1762-44E7-BC05-FC5FBB1A09F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3BF2BBB7-D88A-48E1-AD4D-072CF45A135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0E32A4BA-81B7-4287-944E-71BB9CF73A5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CCDDEB30-AC50-4CB1-81CC-E35433A4850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ECCEEB1C-C454-4332-A457-74D32573815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08B90013-C864-4AB1-958C-ED4275D0EEC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85CBFCF5-621A-43F6-A7B5-350789D5AC3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D8BB2B68-EA13-4341-B39C-F2E03C933BC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67" name="Text Box 91">
          <a:extLst>
            <a:ext uri="{FF2B5EF4-FFF2-40B4-BE49-F238E27FC236}">
              <a16:creationId xmlns:a16="http://schemas.microsoft.com/office/drawing/2014/main" id="{7C855343-7A2B-43B9-BD93-0A5BD18CD93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68" name="Text Box 65">
          <a:extLst>
            <a:ext uri="{FF2B5EF4-FFF2-40B4-BE49-F238E27FC236}">
              <a16:creationId xmlns:a16="http://schemas.microsoft.com/office/drawing/2014/main" id="{7BDB0D15-51F0-4985-83BD-DFCB9D2B7C4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769" name="Text Box 91">
          <a:extLst>
            <a:ext uri="{FF2B5EF4-FFF2-40B4-BE49-F238E27FC236}">
              <a16:creationId xmlns:a16="http://schemas.microsoft.com/office/drawing/2014/main" id="{FEB95A1D-A498-43B9-811B-6928DA4842D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C9DA4A51-468F-4328-B28E-D88E93148FB5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FE5A62FA-DB8C-4552-B31E-BAB9E7F4D80C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94AC8682-1619-4D51-A616-7397FAE7078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570D0AE0-1803-4AD1-8707-E194A366EB8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FB46A9A6-D695-45FD-98B1-65C7804FBC2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B7D81EF2-6709-4B4B-BF8E-021F0E137A9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91129013-FFFA-4177-9F62-C9A096DFD45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A24EC8DE-AB0B-4456-BE73-C07AED7543C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329E6B0-1C13-479B-8A43-939E2EAA3E7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71660B1B-263C-4DB7-87A9-7C5AC9C392F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2695F7EF-B599-436A-94B3-2613A80D9D2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81" name="Text Box 43">
          <a:extLst>
            <a:ext uri="{FF2B5EF4-FFF2-40B4-BE49-F238E27FC236}">
              <a16:creationId xmlns:a16="http://schemas.microsoft.com/office/drawing/2014/main" id="{762D0DFF-4320-4B6E-9AD7-DAA7D3CA6B2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2" name="Text Box 68">
          <a:extLst>
            <a:ext uri="{FF2B5EF4-FFF2-40B4-BE49-F238E27FC236}">
              <a16:creationId xmlns:a16="http://schemas.microsoft.com/office/drawing/2014/main" id="{ECCD0E8B-B6D0-495B-AEEF-AFB8DFD4BC3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3" name="Text Box 69">
          <a:extLst>
            <a:ext uri="{FF2B5EF4-FFF2-40B4-BE49-F238E27FC236}">
              <a16:creationId xmlns:a16="http://schemas.microsoft.com/office/drawing/2014/main" id="{BD83FD1F-A1E5-493F-8529-66FEA4E1A0A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4" name="Text Box 70">
          <a:extLst>
            <a:ext uri="{FF2B5EF4-FFF2-40B4-BE49-F238E27FC236}">
              <a16:creationId xmlns:a16="http://schemas.microsoft.com/office/drawing/2014/main" id="{C63C2E55-0784-45E1-9338-1FB4AD6F204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5" name="Text Box 71">
          <a:extLst>
            <a:ext uri="{FF2B5EF4-FFF2-40B4-BE49-F238E27FC236}">
              <a16:creationId xmlns:a16="http://schemas.microsoft.com/office/drawing/2014/main" id="{64CE1CA6-E196-4598-9407-0E2317316D7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6" name="Text Box 72">
          <a:extLst>
            <a:ext uri="{FF2B5EF4-FFF2-40B4-BE49-F238E27FC236}">
              <a16:creationId xmlns:a16="http://schemas.microsoft.com/office/drawing/2014/main" id="{F014AA49-0EF9-438B-BDD2-EE28D13AE52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787" name="Text Box 73">
          <a:extLst>
            <a:ext uri="{FF2B5EF4-FFF2-40B4-BE49-F238E27FC236}">
              <a16:creationId xmlns:a16="http://schemas.microsoft.com/office/drawing/2014/main" id="{019F94E7-39FC-4C84-A15E-C432088A1C6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C8DF154E-F497-4416-8CFC-92C0A3029B2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68331145-8732-4D57-8359-8549DF9D444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D2CC7F1E-333E-40CD-AD91-22B6120B88D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6843CFEA-1E66-400A-BA4E-2B64985B52A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2" name="Text Box 68">
          <a:extLst>
            <a:ext uri="{FF2B5EF4-FFF2-40B4-BE49-F238E27FC236}">
              <a16:creationId xmlns:a16="http://schemas.microsoft.com/office/drawing/2014/main" id="{B60455E4-B29F-4527-8800-4673274F664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3" name="Text Box 69">
          <a:extLst>
            <a:ext uri="{FF2B5EF4-FFF2-40B4-BE49-F238E27FC236}">
              <a16:creationId xmlns:a16="http://schemas.microsoft.com/office/drawing/2014/main" id="{C81A14A5-7585-4A75-9C48-36EED2BAD7D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4" name="Text Box 70">
          <a:extLst>
            <a:ext uri="{FF2B5EF4-FFF2-40B4-BE49-F238E27FC236}">
              <a16:creationId xmlns:a16="http://schemas.microsoft.com/office/drawing/2014/main" id="{3579D7A9-D6B3-48F9-908F-5C7D28F55FA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5" name="Text Box 71">
          <a:extLst>
            <a:ext uri="{FF2B5EF4-FFF2-40B4-BE49-F238E27FC236}">
              <a16:creationId xmlns:a16="http://schemas.microsoft.com/office/drawing/2014/main" id="{1A259742-23BD-4324-9F10-1005468754E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6" name="Text Box 72">
          <a:extLst>
            <a:ext uri="{FF2B5EF4-FFF2-40B4-BE49-F238E27FC236}">
              <a16:creationId xmlns:a16="http://schemas.microsoft.com/office/drawing/2014/main" id="{8EBA37D1-7AF2-4FAC-A339-37795B45D98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797" name="Text Box 73">
          <a:extLst>
            <a:ext uri="{FF2B5EF4-FFF2-40B4-BE49-F238E27FC236}">
              <a16:creationId xmlns:a16="http://schemas.microsoft.com/office/drawing/2014/main" id="{49EE55F6-C91E-4708-BEE3-F594352FD7A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29F5BA65-0997-44A6-AF0D-A71A1A1EAEA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F26FC7E5-AF7F-4EF3-A02F-E68317BA980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CD3674D0-9BEB-47F3-922D-5AFB9077FAC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67C6B7BD-FB54-4EC2-AEEA-CB1033A71F9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id="{D3AB31EA-D26D-4B03-B9EB-4F6B71C96E8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03" name="Text Box 91">
          <a:extLst>
            <a:ext uri="{FF2B5EF4-FFF2-40B4-BE49-F238E27FC236}">
              <a16:creationId xmlns:a16="http://schemas.microsoft.com/office/drawing/2014/main" id="{A04BEBF9-B804-4558-A02A-1B1417A0421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04" name="Text Box 65">
          <a:extLst>
            <a:ext uri="{FF2B5EF4-FFF2-40B4-BE49-F238E27FC236}">
              <a16:creationId xmlns:a16="http://schemas.microsoft.com/office/drawing/2014/main" id="{2686436E-BEBF-47A4-87F7-BC29575CCEE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05" name="Text Box 91">
          <a:extLst>
            <a:ext uri="{FF2B5EF4-FFF2-40B4-BE49-F238E27FC236}">
              <a16:creationId xmlns:a16="http://schemas.microsoft.com/office/drawing/2014/main" id="{FF303438-EF59-4AEA-B090-2DA013114AD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C4380F3D-AF84-4337-94F5-FACF5F36CDFC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EC2AEFCE-6845-4A58-9C35-E4CB07F7B2C0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08" name="Text Box 68">
          <a:extLst>
            <a:ext uri="{FF2B5EF4-FFF2-40B4-BE49-F238E27FC236}">
              <a16:creationId xmlns:a16="http://schemas.microsoft.com/office/drawing/2014/main" id="{EA33E885-B6BE-4589-AB1B-04ED2B584C6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09" name="Text Box 69">
          <a:extLst>
            <a:ext uri="{FF2B5EF4-FFF2-40B4-BE49-F238E27FC236}">
              <a16:creationId xmlns:a16="http://schemas.microsoft.com/office/drawing/2014/main" id="{B209B7B6-5243-4D2C-9F6B-93620286CBF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0" name="Text Box 70">
          <a:extLst>
            <a:ext uri="{FF2B5EF4-FFF2-40B4-BE49-F238E27FC236}">
              <a16:creationId xmlns:a16="http://schemas.microsoft.com/office/drawing/2014/main" id="{F2D2D9EB-6651-49FA-A885-E157EA86184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1" name="Text Box 71">
          <a:extLst>
            <a:ext uri="{FF2B5EF4-FFF2-40B4-BE49-F238E27FC236}">
              <a16:creationId xmlns:a16="http://schemas.microsoft.com/office/drawing/2014/main" id="{981422D9-5CEC-4608-8380-FFE38865183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2" name="Text Box 72">
          <a:extLst>
            <a:ext uri="{FF2B5EF4-FFF2-40B4-BE49-F238E27FC236}">
              <a16:creationId xmlns:a16="http://schemas.microsoft.com/office/drawing/2014/main" id="{F5535D8E-AE32-45F4-BA9B-A0BE9F26FE6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3" name="Text Box 73">
          <a:extLst>
            <a:ext uri="{FF2B5EF4-FFF2-40B4-BE49-F238E27FC236}">
              <a16:creationId xmlns:a16="http://schemas.microsoft.com/office/drawing/2014/main" id="{4F503861-7E9B-4F74-8CE2-4FF59C8616A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14" name="Text Box 46">
          <a:extLst>
            <a:ext uri="{FF2B5EF4-FFF2-40B4-BE49-F238E27FC236}">
              <a16:creationId xmlns:a16="http://schemas.microsoft.com/office/drawing/2014/main" id="{B74E57F5-2B73-4299-AAE8-A4747F6207D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15" name="Text Box 43">
          <a:extLst>
            <a:ext uri="{FF2B5EF4-FFF2-40B4-BE49-F238E27FC236}">
              <a16:creationId xmlns:a16="http://schemas.microsoft.com/office/drawing/2014/main" id="{A6137F37-4AF8-4B4A-91A1-C13065149B3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F9B6C460-25B3-4AA3-87D6-8EB100A9747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95986C81-8F0E-4AB9-A089-70ED4C75CE5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30FE5BB3-A0F5-4019-9FA0-F1540222E14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14A73A86-6823-4B8C-ADD4-EBE0B969C80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52CD8AF1-335B-4A4E-BB5E-6101D9B4305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76483B8D-50AF-47F3-BFAB-C9FBCADE1BC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443E2BB0-F83D-4AD4-BE0A-AEC094B1816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DE095735-B039-4427-8F6D-E8955DB37E3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7A1E11FC-7BF0-45B2-9E30-5586F56C859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D605C468-846C-4829-8D2C-9C28EBD993C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40B3F38D-BC7E-4500-AF8C-92C22FF5BDD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27" name="Text Box 68">
          <a:extLst>
            <a:ext uri="{FF2B5EF4-FFF2-40B4-BE49-F238E27FC236}">
              <a16:creationId xmlns:a16="http://schemas.microsoft.com/office/drawing/2014/main" id="{2BA06649-735A-477B-B14F-0A842BA2626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28" name="Text Box 69">
          <a:extLst>
            <a:ext uri="{FF2B5EF4-FFF2-40B4-BE49-F238E27FC236}">
              <a16:creationId xmlns:a16="http://schemas.microsoft.com/office/drawing/2014/main" id="{C9E2BC34-6F9E-46F7-8225-55CA49AE02F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29" name="Text Box 70">
          <a:extLst>
            <a:ext uri="{FF2B5EF4-FFF2-40B4-BE49-F238E27FC236}">
              <a16:creationId xmlns:a16="http://schemas.microsoft.com/office/drawing/2014/main" id="{46D28E77-D7D3-4E72-987B-F98239C42E0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30" name="Text Box 71">
          <a:extLst>
            <a:ext uri="{FF2B5EF4-FFF2-40B4-BE49-F238E27FC236}">
              <a16:creationId xmlns:a16="http://schemas.microsoft.com/office/drawing/2014/main" id="{E6D95862-5CAB-4021-8654-C70833F3E12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31" name="Text Box 72">
          <a:extLst>
            <a:ext uri="{FF2B5EF4-FFF2-40B4-BE49-F238E27FC236}">
              <a16:creationId xmlns:a16="http://schemas.microsoft.com/office/drawing/2014/main" id="{49276ED7-1933-4A7A-BCFA-A585B9CFB6B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32" name="Text Box 73">
          <a:extLst>
            <a:ext uri="{FF2B5EF4-FFF2-40B4-BE49-F238E27FC236}">
              <a16:creationId xmlns:a16="http://schemas.microsoft.com/office/drawing/2014/main" id="{5AD72B3D-5113-4268-9C63-E44807BD58F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33" name="Text Box 46">
          <a:extLst>
            <a:ext uri="{FF2B5EF4-FFF2-40B4-BE49-F238E27FC236}">
              <a16:creationId xmlns:a16="http://schemas.microsoft.com/office/drawing/2014/main" id="{8BF158FF-D070-4E7D-A701-BD5665EB1E0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34" name="Text Box 43">
          <a:extLst>
            <a:ext uri="{FF2B5EF4-FFF2-40B4-BE49-F238E27FC236}">
              <a16:creationId xmlns:a16="http://schemas.microsoft.com/office/drawing/2014/main" id="{230C8BCD-8830-472A-8BE1-9EC13063B42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35" name="Text Box 46">
          <a:extLst>
            <a:ext uri="{FF2B5EF4-FFF2-40B4-BE49-F238E27FC236}">
              <a16:creationId xmlns:a16="http://schemas.microsoft.com/office/drawing/2014/main" id="{7B94F723-DE22-4072-8BB8-65AB1770EA9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088F507D-7D14-4810-9EE2-F24DDD57430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5404CBFA-71BA-43E8-A53A-E35124697A8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EF4E5B93-0B61-42F2-9B12-A32F9336E83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39" name="Text Box 65">
          <a:extLst>
            <a:ext uri="{FF2B5EF4-FFF2-40B4-BE49-F238E27FC236}">
              <a16:creationId xmlns:a16="http://schemas.microsoft.com/office/drawing/2014/main" id="{FAD6A811-31BC-442B-91BE-0228DCDD16C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40" name="Text Box 91">
          <a:extLst>
            <a:ext uri="{FF2B5EF4-FFF2-40B4-BE49-F238E27FC236}">
              <a16:creationId xmlns:a16="http://schemas.microsoft.com/office/drawing/2014/main" id="{3496E077-7A4C-4C6C-86D8-40D177A61C8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41" name="Text Box 65">
          <a:extLst>
            <a:ext uri="{FF2B5EF4-FFF2-40B4-BE49-F238E27FC236}">
              <a16:creationId xmlns:a16="http://schemas.microsoft.com/office/drawing/2014/main" id="{DC471D81-9407-48FE-859D-0FC2990E3CF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42" name="Text Box 91">
          <a:extLst>
            <a:ext uri="{FF2B5EF4-FFF2-40B4-BE49-F238E27FC236}">
              <a16:creationId xmlns:a16="http://schemas.microsoft.com/office/drawing/2014/main" id="{E3FBC45A-8BE1-4D12-886A-7DBA024DCB0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43" name="Text Box 46">
          <a:extLst>
            <a:ext uri="{FF2B5EF4-FFF2-40B4-BE49-F238E27FC236}">
              <a16:creationId xmlns:a16="http://schemas.microsoft.com/office/drawing/2014/main" id="{B0CCE9C0-BDD7-49ED-951E-CF6E9851836B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2C532456-4C0E-4CFA-B38A-F7CE5CACD8EF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D9FFA418-90FB-47DB-891C-B6206046D62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7A12C05C-8183-4054-B9AA-FFB3B01EF53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BDC3E831-6609-4B81-A9AD-312B2F1D760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AED46E22-DCC2-43C7-ABC4-DDAC36EFD92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3E40224D-FB67-46D7-9803-301ECDCC3A4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D0619E9B-6433-4900-902A-20A85293258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51" name="Text Box 46">
          <a:extLst>
            <a:ext uri="{FF2B5EF4-FFF2-40B4-BE49-F238E27FC236}">
              <a16:creationId xmlns:a16="http://schemas.microsoft.com/office/drawing/2014/main" id="{ECDCFE48-D815-4B9F-BF05-394A1324D01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EEA96879-874B-42B1-B077-04685A63221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53" name="Text Box 46">
          <a:extLst>
            <a:ext uri="{FF2B5EF4-FFF2-40B4-BE49-F238E27FC236}">
              <a16:creationId xmlns:a16="http://schemas.microsoft.com/office/drawing/2014/main" id="{BAE5D399-53A2-44BC-969E-62F6B99A2563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B2F21828-F0F8-4F04-87F2-439B04A88FD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15A4AA64-CA64-49B7-ACD9-526D07A2ADA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1F3B13BB-5DE1-444A-AD1E-2D004C7E778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0CDB9271-A125-4778-B0A7-0D09A9BBD54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B16D7F1A-2984-49C9-9A83-5D2A4E6A6CB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538FD8C4-AF7F-4D05-8E6D-B875F0A1DAD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55565B44-5D3F-42C2-92BA-5B809FC0C34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61" name="Text Box 46">
          <a:extLst>
            <a:ext uri="{FF2B5EF4-FFF2-40B4-BE49-F238E27FC236}">
              <a16:creationId xmlns:a16="http://schemas.microsoft.com/office/drawing/2014/main" id="{DB34EC06-F963-41BE-BA12-D6C7446204F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ED534C7A-2212-4F9D-B767-4B53CEE194A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B242A534-4279-494F-A375-0BDB79653E9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DB8F2882-19E7-4C07-9C0F-09E226A79F6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65" name="Text Box 68">
          <a:extLst>
            <a:ext uri="{FF2B5EF4-FFF2-40B4-BE49-F238E27FC236}">
              <a16:creationId xmlns:a16="http://schemas.microsoft.com/office/drawing/2014/main" id="{2FA96A01-F4E9-44B6-8AB1-2C5DB490E73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66" name="Text Box 69">
          <a:extLst>
            <a:ext uri="{FF2B5EF4-FFF2-40B4-BE49-F238E27FC236}">
              <a16:creationId xmlns:a16="http://schemas.microsoft.com/office/drawing/2014/main" id="{13F70CFB-096A-40F4-947D-B5CC590FDB0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67" name="Text Box 70">
          <a:extLst>
            <a:ext uri="{FF2B5EF4-FFF2-40B4-BE49-F238E27FC236}">
              <a16:creationId xmlns:a16="http://schemas.microsoft.com/office/drawing/2014/main" id="{B7E4598F-0378-4A2E-B957-505D6A32C8D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68" name="Text Box 71">
          <a:extLst>
            <a:ext uri="{FF2B5EF4-FFF2-40B4-BE49-F238E27FC236}">
              <a16:creationId xmlns:a16="http://schemas.microsoft.com/office/drawing/2014/main" id="{A57889A7-F397-4E04-A91A-D14038A6D13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69" name="Text Box 72">
          <a:extLst>
            <a:ext uri="{FF2B5EF4-FFF2-40B4-BE49-F238E27FC236}">
              <a16:creationId xmlns:a16="http://schemas.microsoft.com/office/drawing/2014/main" id="{2F016BBB-E3B7-40D8-B1A1-D81ECA4F133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870" name="Text Box 73">
          <a:extLst>
            <a:ext uri="{FF2B5EF4-FFF2-40B4-BE49-F238E27FC236}">
              <a16:creationId xmlns:a16="http://schemas.microsoft.com/office/drawing/2014/main" id="{45DEDEB1-E8F5-4E08-AE5C-E4F891907D8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BD87AE61-B913-4280-909A-09AF59503FA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B575FF09-1612-412E-AC06-D35750517A7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73" name="Text Box 46">
          <a:extLst>
            <a:ext uri="{FF2B5EF4-FFF2-40B4-BE49-F238E27FC236}">
              <a16:creationId xmlns:a16="http://schemas.microsoft.com/office/drawing/2014/main" id="{7E69E281-8225-4B88-868C-A873A5BEC44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74" name="Text Box 43">
          <a:extLst>
            <a:ext uri="{FF2B5EF4-FFF2-40B4-BE49-F238E27FC236}">
              <a16:creationId xmlns:a16="http://schemas.microsoft.com/office/drawing/2014/main" id="{9605A0AC-EE94-4887-89ED-9CF0B4605D1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8588E021-EC7F-4ABA-B7D9-4F1E7F0605CD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76" name="Text Box 65">
          <a:extLst>
            <a:ext uri="{FF2B5EF4-FFF2-40B4-BE49-F238E27FC236}">
              <a16:creationId xmlns:a16="http://schemas.microsoft.com/office/drawing/2014/main" id="{4FB26878-B4F8-41F1-BD59-795C87D82AD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77" name="Text Box 91">
          <a:extLst>
            <a:ext uri="{FF2B5EF4-FFF2-40B4-BE49-F238E27FC236}">
              <a16:creationId xmlns:a16="http://schemas.microsoft.com/office/drawing/2014/main" id="{D7A03597-4398-471D-814E-D4A4BEA902B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878" name="Text Box 65">
          <a:extLst>
            <a:ext uri="{FF2B5EF4-FFF2-40B4-BE49-F238E27FC236}">
              <a16:creationId xmlns:a16="http://schemas.microsoft.com/office/drawing/2014/main" id="{58ED7DF5-B5EC-4C76-B493-822B2596E7E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79" name="Text Box 46">
          <a:extLst>
            <a:ext uri="{FF2B5EF4-FFF2-40B4-BE49-F238E27FC236}">
              <a16:creationId xmlns:a16="http://schemas.microsoft.com/office/drawing/2014/main" id="{7465B5C5-A302-4741-8166-32D5E3A93064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44FE8B35-39EB-44E7-8C39-6E21883D337D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1" name="Text Box 68">
          <a:extLst>
            <a:ext uri="{FF2B5EF4-FFF2-40B4-BE49-F238E27FC236}">
              <a16:creationId xmlns:a16="http://schemas.microsoft.com/office/drawing/2014/main" id="{D5F41335-D3F4-4E77-916C-4DC1E5C118C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2" name="Text Box 69">
          <a:extLst>
            <a:ext uri="{FF2B5EF4-FFF2-40B4-BE49-F238E27FC236}">
              <a16:creationId xmlns:a16="http://schemas.microsoft.com/office/drawing/2014/main" id="{60AD1E27-09A2-410C-95D2-DDBD9CE140A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3" name="Text Box 70">
          <a:extLst>
            <a:ext uri="{FF2B5EF4-FFF2-40B4-BE49-F238E27FC236}">
              <a16:creationId xmlns:a16="http://schemas.microsoft.com/office/drawing/2014/main" id="{EE0155F0-80FA-410A-B4CA-B75BCE73F18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4" name="Text Box 71">
          <a:extLst>
            <a:ext uri="{FF2B5EF4-FFF2-40B4-BE49-F238E27FC236}">
              <a16:creationId xmlns:a16="http://schemas.microsoft.com/office/drawing/2014/main" id="{0B657FEF-EBFB-48D7-B55F-DB7BCF205FE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5" name="Text Box 72">
          <a:extLst>
            <a:ext uri="{FF2B5EF4-FFF2-40B4-BE49-F238E27FC236}">
              <a16:creationId xmlns:a16="http://schemas.microsoft.com/office/drawing/2014/main" id="{36582D6D-A78B-4EAC-97F5-3990849B1EC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86" name="Text Box 73">
          <a:extLst>
            <a:ext uri="{FF2B5EF4-FFF2-40B4-BE49-F238E27FC236}">
              <a16:creationId xmlns:a16="http://schemas.microsoft.com/office/drawing/2014/main" id="{352858C6-08CD-48D2-9B6E-6532BDE6C85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87" name="Text Box 46">
          <a:extLst>
            <a:ext uri="{FF2B5EF4-FFF2-40B4-BE49-F238E27FC236}">
              <a16:creationId xmlns:a16="http://schemas.microsoft.com/office/drawing/2014/main" id="{04A33D47-3E7A-49A6-B3D3-03988E6CAFB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73B5F9CB-8D6E-469D-8285-125B841E715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89" name="Text Box 46">
          <a:extLst>
            <a:ext uri="{FF2B5EF4-FFF2-40B4-BE49-F238E27FC236}">
              <a16:creationId xmlns:a16="http://schemas.microsoft.com/office/drawing/2014/main" id="{F8F02A7B-948C-47CE-8C0F-5CCBBB593BE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90" name="Text Box 43">
          <a:extLst>
            <a:ext uri="{FF2B5EF4-FFF2-40B4-BE49-F238E27FC236}">
              <a16:creationId xmlns:a16="http://schemas.microsoft.com/office/drawing/2014/main" id="{415D61DB-7D8C-4481-AE58-45575548CE4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1" name="Text Box 68">
          <a:extLst>
            <a:ext uri="{FF2B5EF4-FFF2-40B4-BE49-F238E27FC236}">
              <a16:creationId xmlns:a16="http://schemas.microsoft.com/office/drawing/2014/main" id="{025AD2F6-4045-4558-B7C1-FA601C953FC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2" name="Text Box 69">
          <a:extLst>
            <a:ext uri="{FF2B5EF4-FFF2-40B4-BE49-F238E27FC236}">
              <a16:creationId xmlns:a16="http://schemas.microsoft.com/office/drawing/2014/main" id="{D628DE7A-3E07-4B5C-A88E-F88224A7AFE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3" name="Text Box 70">
          <a:extLst>
            <a:ext uri="{FF2B5EF4-FFF2-40B4-BE49-F238E27FC236}">
              <a16:creationId xmlns:a16="http://schemas.microsoft.com/office/drawing/2014/main" id="{B65E8334-BDB7-4A66-9B5B-1F9DF1136A2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4" name="Text Box 71">
          <a:extLst>
            <a:ext uri="{FF2B5EF4-FFF2-40B4-BE49-F238E27FC236}">
              <a16:creationId xmlns:a16="http://schemas.microsoft.com/office/drawing/2014/main" id="{9A89C2BC-FD3C-43EF-A288-15467F614A9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5" name="Text Box 72">
          <a:extLst>
            <a:ext uri="{FF2B5EF4-FFF2-40B4-BE49-F238E27FC236}">
              <a16:creationId xmlns:a16="http://schemas.microsoft.com/office/drawing/2014/main" id="{91EE1A74-B48C-4ED7-B20D-6ADB94A5FCF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896" name="Text Box 73">
          <a:extLst>
            <a:ext uri="{FF2B5EF4-FFF2-40B4-BE49-F238E27FC236}">
              <a16:creationId xmlns:a16="http://schemas.microsoft.com/office/drawing/2014/main" id="{8F46E3EA-5A4D-40DA-B564-74A4CB8097D8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CDAE0E7B-E6E5-478E-BA99-BFA57AAB14F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98" name="Text Box 43">
          <a:extLst>
            <a:ext uri="{FF2B5EF4-FFF2-40B4-BE49-F238E27FC236}">
              <a16:creationId xmlns:a16="http://schemas.microsoft.com/office/drawing/2014/main" id="{B1E505EE-E8DD-4EC0-9653-C15C46D88D1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C54B11AB-B6E9-4FE1-ABA7-84A56A66452A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5192714B-701C-44EC-9DFE-13A7AF1AFCC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1" name="Text Box 68">
          <a:extLst>
            <a:ext uri="{FF2B5EF4-FFF2-40B4-BE49-F238E27FC236}">
              <a16:creationId xmlns:a16="http://schemas.microsoft.com/office/drawing/2014/main" id="{3A56639C-6BCC-4065-BD91-31BC20FD4BF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2" name="Text Box 69">
          <a:extLst>
            <a:ext uri="{FF2B5EF4-FFF2-40B4-BE49-F238E27FC236}">
              <a16:creationId xmlns:a16="http://schemas.microsoft.com/office/drawing/2014/main" id="{731690D8-293B-49C5-85B6-EDBB6860B4D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3" name="Text Box 70">
          <a:extLst>
            <a:ext uri="{FF2B5EF4-FFF2-40B4-BE49-F238E27FC236}">
              <a16:creationId xmlns:a16="http://schemas.microsoft.com/office/drawing/2014/main" id="{804A4BF3-B836-4083-AFC2-CD3BA3B29B4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4" name="Text Box 71">
          <a:extLst>
            <a:ext uri="{FF2B5EF4-FFF2-40B4-BE49-F238E27FC236}">
              <a16:creationId xmlns:a16="http://schemas.microsoft.com/office/drawing/2014/main" id="{3D9D51D3-14BA-4EF4-8998-C19DFD31E11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5" name="Text Box 72">
          <a:extLst>
            <a:ext uri="{FF2B5EF4-FFF2-40B4-BE49-F238E27FC236}">
              <a16:creationId xmlns:a16="http://schemas.microsoft.com/office/drawing/2014/main" id="{6DEFCBF7-9A23-4137-A4E3-716F624E5E9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47625"/>
    <xdr:sp macro="" textlink="">
      <xdr:nvSpPr>
        <xdr:cNvPr id="906" name="Text Box 73">
          <a:extLst>
            <a:ext uri="{FF2B5EF4-FFF2-40B4-BE49-F238E27FC236}">
              <a16:creationId xmlns:a16="http://schemas.microsoft.com/office/drawing/2014/main" id="{5E753FE7-DD6D-44C9-AF3D-175630A75B8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63AF76DE-E4EB-4358-8F05-641E4BCA73C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57B56619-46EF-4C00-A30E-1C3CCF42025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09" name="Text Box 46">
          <a:extLst>
            <a:ext uri="{FF2B5EF4-FFF2-40B4-BE49-F238E27FC236}">
              <a16:creationId xmlns:a16="http://schemas.microsoft.com/office/drawing/2014/main" id="{7BA7F7D1-3405-4AA2-9E71-5C10387D7E4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10" name="Text Box 43">
          <a:extLst>
            <a:ext uri="{FF2B5EF4-FFF2-40B4-BE49-F238E27FC236}">
              <a16:creationId xmlns:a16="http://schemas.microsoft.com/office/drawing/2014/main" id="{F48EC659-928B-4457-A9B9-BE246DEC68C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7C727B83-5C28-4AF7-8341-A3506812A925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912" name="Text Box 65">
          <a:extLst>
            <a:ext uri="{FF2B5EF4-FFF2-40B4-BE49-F238E27FC236}">
              <a16:creationId xmlns:a16="http://schemas.microsoft.com/office/drawing/2014/main" id="{5559A4E5-CF0E-4D28-AF29-ED1815C29B6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913" name="Text Box 91">
          <a:extLst>
            <a:ext uri="{FF2B5EF4-FFF2-40B4-BE49-F238E27FC236}">
              <a16:creationId xmlns:a16="http://schemas.microsoft.com/office/drawing/2014/main" id="{304CC0B3-FF13-4CD0-B572-28F36DBFCFE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171450"/>
    <xdr:sp macro="" textlink="">
      <xdr:nvSpPr>
        <xdr:cNvPr id="914" name="Text Box 65">
          <a:extLst>
            <a:ext uri="{FF2B5EF4-FFF2-40B4-BE49-F238E27FC236}">
              <a16:creationId xmlns:a16="http://schemas.microsoft.com/office/drawing/2014/main" id="{8FA2754D-8EF0-4A16-A701-63D8C908129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915" name="Text Box 46">
          <a:extLst>
            <a:ext uri="{FF2B5EF4-FFF2-40B4-BE49-F238E27FC236}">
              <a16:creationId xmlns:a16="http://schemas.microsoft.com/office/drawing/2014/main" id="{61158379-4FEC-4A76-8BEA-02A4D885355E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179</xdr:row>
      <xdr:rowOff>0</xdr:rowOff>
    </xdr:from>
    <xdr:ext cx="76200" cy="171450"/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366DB962-18CE-40A8-9845-A539BF822362}"/>
            </a:ext>
          </a:extLst>
        </xdr:cNvPr>
        <xdr:cNvSpPr txBox="1">
          <a:spLocks noChangeArrowheads="1"/>
        </xdr:cNvSpPr>
      </xdr:nvSpPr>
      <xdr:spPr bwMode="auto">
        <a:xfrm>
          <a:off x="4676775" y="35461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17" name="Text Box 68">
          <a:extLst>
            <a:ext uri="{FF2B5EF4-FFF2-40B4-BE49-F238E27FC236}">
              <a16:creationId xmlns:a16="http://schemas.microsoft.com/office/drawing/2014/main" id="{8BC7AC6E-73AF-44FD-B39F-8DCBDCDA442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18" name="Text Box 69">
          <a:extLst>
            <a:ext uri="{FF2B5EF4-FFF2-40B4-BE49-F238E27FC236}">
              <a16:creationId xmlns:a16="http://schemas.microsoft.com/office/drawing/2014/main" id="{7DA57696-7424-46CB-8F5F-005027FCB79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19" name="Text Box 70">
          <a:extLst>
            <a:ext uri="{FF2B5EF4-FFF2-40B4-BE49-F238E27FC236}">
              <a16:creationId xmlns:a16="http://schemas.microsoft.com/office/drawing/2014/main" id="{86AF2761-03FD-4D10-AB47-9860B01F54F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0" name="Text Box 71">
          <a:extLst>
            <a:ext uri="{FF2B5EF4-FFF2-40B4-BE49-F238E27FC236}">
              <a16:creationId xmlns:a16="http://schemas.microsoft.com/office/drawing/2014/main" id="{ACC7D86F-47AC-4825-B2C9-9F2134BC7F1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1" name="Text Box 72">
          <a:extLst>
            <a:ext uri="{FF2B5EF4-FFF2-40B4-BE49-F238E27FC236}">
              <a16:creationId xmlns:a16="http://schemas.microsoft.com/office/drawing/2014/main" id="{B680D164-57A3-4966-BFB9-C88BD1121996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2" name="Text Box 73">
          <a:extLst>
            <a:ext uri="{FF2B5EF4-FFF2-40B4-BE49-F238E27FC236}">
              <a16:creationId xmlns:a16="http://schemas.microsoft.com/office/drawing/2014/main" id="{F20094C0-3239-4B9F-B54C-B4EB82F56A6B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23" name="Text Box 46">
          <a:extLst>
            <a:ext uri="{FF2B5EF4-FFF2-40B4-BE49-F238E27FC236}">
              <a16:creationId xmlns:a16="http://schemas.microsoft.com/office/drawing/2014/main" id="{3A454200-59EA-4123-986E-57B57891675E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8AC306C0-E45E-49BF-8010-0C90DF493557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25" name="Text Box 46">
          <a:extLst>
            <a:ext uri="{FF2B5EF4-FFF2-40B4-BE49-F238E27FC236}">
              <a16:creationId xmlns:a16="http://schemas.microsoft.com/office/drawing/2014/main" id="{205B1507-DAF0-4D67-BA53-CEA1AA2E7135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26" name="Text Box 43">
          <a:extLst>
            <a:ext uri="{FF2B5EF4-FFF2-40B4-BE49-F238E27FC236}">
              <a16:creationId xmlns:a16="http://schemas.microsoft.com/office/drawing/2014/main" id="{B03DD66B-958D-4E7A-AD0D-261AD500922F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7" name="Text Box 68">
          <a:extLst>
            <a:ext uri="{FF2B5EF4-FFF2-40B4-BE49-F238E27FC236}">
              <a16:creationId xmlns:a16="http://schemas.microsoft.com/office/drawing/2014/main" id="{1554D799-ABD2-4163-BB6B-BCC01185CAA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8" name="Text Box 69">
          <a:extLst>
            <a:ext uri="{FF2B5EF4-FFF2-40B4-BE49-F238E27FC236}">
              <a16:creationId xmlns:a16="http://schemas.microsoft.com/office/drawing/2014/main" id="{BA6D7B4B-81D1-4D6F-A9E3-55B56996A6A1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29" name="Text Box 70">
          <a:extLst>
            <a:ext uri="{FF2B5EF4-FFF2-40B4-BE49-F238E27FC236}">
              <a16:creationId xmlns:a16="http://schemas.microsoft.com/office/drawing/2014/main" id="{523D1BC5-E6EF-4AF0-BE1E-332F370A660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30" name="Text Box 71">
          <a:extLst>
            <a:ext uri="{FF2B5EF4-FFF2-40B4-BE49-F238E27FC236}">
              <a16:creationId xmlns:a16="http://schemas.microsoft.com/office/drawing/2014/main" id="{D9D34315-37B1-4378-AE33-D8EC34215282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31" name="Text Box 72">
          <a:extLst>
            <a:ext uri="{FF2B5EF4-FFF2-40B4-BE49-F238E27FC236}">
              <a16:creationId xmlns:a16="http://schemas.microsoft.com/office/drawing/2014/main" id="{43428EF8-2211-4353-96CD-E3E4EB7E91DD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66675"/>
    <xdr:sp macro="" textlink="">
      <xdr:nvSpPr>
        <xdr:cNvPr id="932" name="Text Box 73">
          <a:extLst>
            <a:ext uri="{FF2B5EF4-FFF2-40B4-BE49-F238E27FC236}">
              <a16:creationId xmlns:a16="http://schemas.microsoft.com/office/drawing/2014/main" id="{B06B9C7F-A083-447D-86D6-4F6FAE868B9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33" name="Text Box 46">
          <a:extLst>
            <a:ext uri="{FF2B5EF4-FFF2-40B4-BE49-F238E27FC236}">
              <a16:creationId xmlns:a16="http://schemas.microsoft.com/office/drawing/2014/main" id="{6FD651E2-FB63-4E47-A1D8-69B9BB09E51C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C92589C2-FA97-4004-915C-A02D1F82FD64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9178B6F7-3991-4931-B2D9-48231CF7E260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179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704154AA-5606-4355-A173-A820C922FB29}"/>
            </a:ext>
          </a:extLst>
        </xdr:cNvPr>
        <xdr:cNvSpPr txBox="1">
          <a:spLocks noChangeArrowheads="1"/>
        </xdr:cNvSpPr>
      </xdr:nvSpPr>
      <xdr:spPr bwMode="auto">
        <a:xfrm>
          <a:off x="3933825" y="3546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37" name="Text Box 68">
          <a:extLst>
            <a:ext uri="{FF2B5EF4-FFF2-40B4-BE49-F238E27FC236}">
              <a16:creationId xmlns:a16="http://schemas.microsoft.com/office/drawing/2014/main" id="{89AFBD52-5A50-468D-8B9A-15C5C86747B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38" name="Text Box 69">
          <a:extLst>
            <a:ext uri="{FF2B5EF4-FFF2-40B4-BE49-F238E27FC236}">
              <a16:creationId xmlns:a16="http://schemas.microsoft.com/office/drawing/2014/main" id="{90F9F35E-2C13-47AD-A1AC-48F9757F402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39" name="Text Box 70">
          <a:extLst>
            <a:ext uri="{FF2B5EF4-FFF2-40B4-BE49-F238E27FC236}">
              <a16:creationId xmlns:a16="http://schemas.microsoft.com/office/drawing/2014/main" id="{A1D69FB1-22DA-4EE4-8123-8964AA1E64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40" name="Text Box 71">
          <a:extLst>
            <a:ext uri="{FF2B5EF4-FFF2-40B4-BE49-F238E27FC236}">
              <a16:creationId xmlns:a16="http://schemas.microsoft.com/office/drawing/2014/main" id="{4F1FACA4-7C36-4B09-9AFD-35913495A36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41" name="Text Box 72">
          <a:extLst>
            <a:ext uri="{FF2B5EF4-FFF2-40B4-BE49-F238E27FC236}">
              <a16:creationId xmlns:a16="http://schemas.microsoft.com/office/drawing/2014/main" id="{042762F3-38F8-412A-8CD9-0C6A0E80D6D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42" name="Text Box 73">
          <a:extLst>
            <a:ext uri="{FF2B5EF4-FFF2-40B4-BE49-F238E27FC236}">
              <a16:creationId xmlns:a16="http://schemas.microsoft.com/office/drawing/2014/main" id="{2519EE43-79D3-4FA2-A76B-4D249E36930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43" name="Text Box 46">
          <a:extLst>
            <a:ext uri="{FF2B5EF4-FFF2-40B4-BE49-F238E27FC236}">
              <a16:creationId xmlns:a16="http://schemas.microsoft.com/office/drawing/2014/main" id="{022915CF-01DE-4191-B737-F506780367B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3989B1FE-1A66-441D-9353-281BC3E8DA0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6969141A-A76D-4313-864C-3F530B1CEA2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87DF37E-02E6-485D-8BD2-A286CF8E851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9F7497D3-8FA5-45BE-9B03-1A6BAD8BD661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E08A4B83-7A5A-407D-9170-76CE99748CAF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49" name="Text Box 65">
          <a:extLst>
            <a:ext uri="{FF2B5EF4-FFF2-40B4-BE49-F238E27FC236}">
              <a16:creationId xmlns:a16="http://schemas.microsoft.com/office/drawing/2014/main" id="{4184548A-F8F8-4A25-927F-BFE617898F7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50" name="Text Box 91">
          <a:extLst>
            <a:ext uri="{FF2B5EF4-FFF2-40B4-BE49-F238E27FC236}">
              <a16:creationId xmlns:a16="http://schemas.microsoft.com/office/drawing/2014/main" id="{F124ADB7-EFB4-4F1E-A891-F54DE02AF10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51" name="Text Box 65">
          <a:extLst>
            <a:ext uri="{FF2B5EF4-FFF2-40B4-BE49-F238E27FC236}">
              <a16:creationId xmlns:a16="http://schemas.microsoft.com/office/drawing/2014/main" id="{D4FB47A9-82F0-423C-B88C-0027A345AA3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52" name="Text Box 91">
          <a:extLst>
            <a:ext uri="{FF2B5EF4-FFF2-40B4-BE49-F238E27FC236}">
              <a16:creationId xmlns:a16="http://schemas.microsoft.com/office/drawing/2014/main" id="{6E9B0400-DFEE-4402-BFD6-42F9140DDAF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3F2F92CC-16CD-4ED0-823C-44BF3485BE12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4F128FEC-7AFB-44D6-B3E4-AEDAE7B232E5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96922529-2708-4DB1-A807-74A9BE53BA2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CB049F83-10E9-4D78-AA5F-38E28D22D5D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F541E5F1-933C-42C0-9025-A5AE2C9D5FF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3C16860C-B194-4406-A464-47E208F7F19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F4D77BCC-CAC5-4D75-B3E3-2928F9B817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1C38AA0E-0955-499F-9AAB-4F00B29154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61" name="Text Box 46">
          <a:extLst>
            <a:ext uri="{FF2B5EF4-FFF2-40B4-BE49-F238E27FC236}">
              <a16:creationId xmlns:a16="http://schemas.microsoft.com/office/drawing/2014/main" id="{FF6525AC-C1C4-4EAA-8747-4F209FFB32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62" name="Text Box 43">
          <a:extLst>
            <a:ext uri="{FF2B5EF4-FFF2-40B4-BE49-F238E27FC236}">
              <a16:creationId xmlns:a16="http://schemas.microsoft.com/office/drawing/2014/main" id="{8DE36E4C-F0EB-48FB-A521-B810031CC11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63" name="Text Box 46">
          <a:extLst>
            <a:ext uri="{FF2B5EF4-FFF2-40B4-BE49-F238E27FC236}">
              <a16:creationId xmlns:a16="http://schemas.microsoft.com/office/drawing/2014/main" id="{244304EA-D72A-4419-8A8F-DB3980E3B27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6BA426A9-B09B-49E2-861B-6802EF02A2D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5" name="Text Box 68">
          <a:extLst>
            <a:ext uri="{FF2B5EF4-FFF2-40B4-BE49-F238E27FC236}">
              <a16:creationId xmlns:a16="http://schemas.microsoft.com/office/drawing/2014/main" id="{EF93AD69-14BA-4022-A652-AA74836289C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6" name="Text Box 69">
          <a:extLst>
            <a:ext uri="{FF2B5EF4-FFF2-40B4-BE49-F238E27FC236}">
              <a16:creationId xmlns:a16="http://schemas.microsoft.com/office/drawing/2014/main" id="{98BEBE9D-84E6-43DF-B2F8-C7869D33C4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7" name="Text Box 70">
          <a:extLst>
            <a:ext uri="{FF2B5EF4-FFF2-40B4-BE49-F238E27FC236}">
              <a16:creationId xmlns:a16="http://schemas.microsoft.com/office/drawing/2014/main" id="{AB815D4F-0F6F-4BC4-A819-C60E3DBEF4F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8" name="Text Box 71">
          <a:extLst>
            <a:ext uri="{FF2B5EF4-FFF2-40B4-BE49-F238E27FC236}">
              <a16:creationId xmlns:a16="http://schemas.microsoft.com/office/drawing/2014/main" id="{69B7809C-6B9B-40D3-A567-DE64A8097CA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69" name="Text Box 72">
          <a:extLst>
            <a:ext uri="{FF2B5EF4-FFF2-40B4-BE49-F238E27FC236}">
              <a16:creationId xmlns:a16="http://schemas.microsoft.com/office/drawing/2014/main" id="{138C3722-694E-4597-9786-9ACF35133AA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70" name="Text Box 73">
          <a:extLst>
            <a:ext uri="{FF2B5EF4-FFF2-40B4-BE49-F238E27FC236}">
              <a16:creationId xmlns:a16="http://schemas.microsoft.com/office/drawing/2014/main" id="{3F9F8716-B762-4811-B631-69024BE421F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71" name="Text Box 46">
          <a:extLst>
            <a:ext uri="{FF2B5EF4-FFF2-40B4-BE49-F238E27FC236}">
              <a16:creationId xmlns:a16="http://schemas.microsoft.com/office/drawing/2014/main" id="{CF5E55B9-BC4D-43A0-AFCD-0641ED4AC14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15ADBDD7-2E6D-407B-8336-7048E5A6A0E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9B712725-8BC5-4DE8-9D7A-239AE3E1B9C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CC4C7CD9-BC49-4597-A1FC-2264038D93B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75" name="Text Box 68">
          <a:extLst>
            <a:ext uri="{FF2B5EF4-FFF2-40B4-BE49-F238E27FC236}">
              <a16:creationId xmlns:a16="http://schemas.microsoft.com/office/drawing/2014/main" id="{63BBB198-FAE3-462E-94DE-72C135A71A2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76" name="Text Box 69">
          <a:extLst>
            <a:ext uri="{FF2B5EF4-FFF2-40B4-BE49-F238E27FC236}">
              <a16:creationId xmlns:a16="http://schemas.microsoft.com/office/drawing/2014/main" id="{11FBB357-69C9-4561-96FB-47E970AEABD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77" name="Text Box 70">
          <a:extLst>
            <a:ext uri="{FF2B5EF4-FFF2-40B4-BE49-F238E27FC236}">
              <a16:creationId xmlns:a16="http://schemas.microsoft.com/office/drawing/2014/main" id="{AD243D83-5FA5-4972-A80E-DD707EEA63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78" name="Text Box 71">
          <a:extLst>
            <a:ext uri="{FF2B5EF4-FFF2-40B4-BE49-F238E27FC236}">
              <a16:creationId xmlns:a16="http://schemas.microsoft.com/office/drawing/2014/main" id="{437FCF3E-57EB-4082-A037-385A363FD60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79" name="Text Box 72">
          <a:extLst>
            <a:ext uri="{FF2B5EF4-FFF2-40B4-BE49-F238E27FC236}">
              <a16:creationId xmlns:a16="http://schemas.microsoft.com/office/drawing/2014/main" id="{F99DF737-392A-4F5E-AD4F-399D4A12941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980" name="Text Box 73">
          <a:extLst>
            <a:ext uri="{FF2B5EF4-FFF2-40B4-BE49-F238E27FC236}">
              <a16:creationId xmlns:a16="http://schemas.microsoft.com/office/drawing/2014/main" id="{8C7055CB-A823-4A58-8A50-0619BFF91DC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81" name="Text Box 46">
          <a:extLst>
            <a:ext uri="{FF2B5EF4-FFF2-40B4-BE49-F238E27FC236}">
              <a16:creationId xmlns:a16="http://schemas.microsoft.com/office/drawing/2014/main" id="{A0664FFE-6DA4-4222-9BE3-F1F541CB34E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82" name="Text Box 43">
          <a:extLst>
            <a:ext uri="{FF2B5EF4-FFF2-40B4-BE49-F238E27FC236}">
              <a16:creationId xmlns:a16="http://schemas.microsoft.com/office/drawing/2014/main" id="{CE0D1F4D-4E64-4511-9EB8-63EB370AAB2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595EB546-4A91-4E98-8489-441FFD8E1BB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081C40D5-3F91-44DD-B5ED-091AADD263D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61163145-FC6C-4CF3-8CE5-9C2BEB1F738C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3E0D84E9-5D63-4D32-B9CA-45E6853A8575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87" name="Text Box 65">
          <a:extLst>
            <a:ext uri="{FF2B5EF4-FFF2-40B4-BE49-F238E27FC236}">
              <a16:creationId xmlns:a16="http://schemas.microsoft.com/office/drawing/2014/main" id="{CBB5BC19-3DEE-411E-A610-99A5CF7C3A3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88" name="Text Box 91">
          <a:extLst>
            <a:ext uri="{FF2B5EF4-FFF2-40B4-BE49-F238E27FC236}">
              <a16:creationId xmlns:a16="http://schemas.microsoft.com/office/drawing/2014/main" id="{3ECC1A8B-1857-4F60-B412-8E0226A3F5D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89" name="Text Box 65">
          <a:extLst>
            <a:ext uri="{FF2B5EF4-FFF2-40B4-BE49-F238E27FC236}">
              <a16:creationId xmlns:a16="http://schemas.microsoft.com/office/drawing/2014/main" id="{F4CF3E18-F70F-4108-802A-B86C7C1055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990" name="Text Box 91">
          <a:extLst>
            <a:ext uri="{FF2B5EF4-FFF2-40B4-BE49-F238E27FC236}">
              <a16:creationId xmlns:a16="http://schemas.microsoft.com/office/drawing/2014/main" id="{3E515649-5208-45A7-9608-3E820EE1BAA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991" name="Text Box 46">
          <a:extLst>
            <a:ext uri="{FF2B5EF4-FFF2-40B4-BE49-F238E27FC236}">
              <a16:creationId xmlns:a16="http://schemas.microsoft.com/office/drawing/2014/main" id="{4D1F8EAF-2D6B-410A-B92D-A072F82E3575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462ACF6A-6C05-4190-8704-AF419F651447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3" name="Text Box 68">
          <a:extLst>
            <a:ext uri="{FF2B5EF4-FFF2-40B4-BE49-F238E27FC236}">
              <a16:creationId xmlns:a16="http://schemas.microsoft.com/office/drawing/2014/main" id="{57FB5936-2423-440D-AFD9-A5528464549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4" name="Text Box 69">
          <a:extLst>
            <a:ext uri="{FF2B5EF4-FFF2-40B4-BE49-F238E27FC236}">
              <a16:creationId xmlns:a16="http://schemas.microsoft.com/office/drawing/2014/main" id="{19C5D121-2170-464C-8B6F-700E038259A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5" name="Text Box 70">
          <a:extLst>
            <a:ext uri="{FF2B5EF4-FFF2-40B4-BE49-F238E27FC236}">
              <a16:creationId xmlns:a16="http://schemas.microsoft.com/office/drawing/2014/main" id="{DE3963E4-3CA2-4867-997D-71AECF8999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6" name="Text Box 71">
          <a:extLst>
            <a:ext uri="{FF2B5EF4-FFF2-40B4-BE49-F238E27FC236}">
              <a16:creationId xmlns:a16="http://schemas.microsoft.com/office/drawing/2014/main" id="{E2170190-5C6B-4D35-AF7C-DDE4FC62212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7" name="Text Box 72">
          <a:extLst>
            <a:ext uri="{FF2B5EF4-FFF2-40B4-BE49-F238E27FC236}">
              <a16:creationId xmlns:a16="http://schemas.microsoft.com/office/drawing/2014/main" id="{D055EA4E-BAF8-4420-B5E7-0B873D5437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998" name="Text Box 73">
          <a:extLst>
            <a:ext uri="{FF2B5EF4-FFF2-40B4-BE49-F238E27FC236}">
              <a16:creationId xmlns:a16="http://schemas.microsoft.com/office/drawing/2014/main" id="{5A45DFA6-63EC-4142-8C92-8D475B0106C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999" name="Text Box 46">
          <a:extLst>
            <a:ext uri="{FF2B5EF4-FFF2-40B4-BE49-F238E27FC236}">
              <a16:creationId xmlns:a16="http://schemas.microsoft.com/office/drawing/2014/main" id="{891047ED-CE3A-4006-86C0-CF7AAC5125E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0E4CE94B-35E4-4473-A989-2FDCE81AD2A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C6C9A681-F670-4960-8808-ADF050ACC6C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AEF09CF1-2358-49F3-B69A-7690BF82197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EAD30647-92CA-4EA1-B32A-63E12D1669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26D6EA32-71E9-4462-887F-828634E92FA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C1EA122C-45F5-4BAA-BDAA-CDE1CA0A3B3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3822F52B-788E-4B1C-B25C-8BD2C01D245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A20E3277-9E21-4E7F-A8CA-F3F0EF1A41C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7499F78A-3FB6-42CB-BEF6-49951819740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13A5284E-3E4C-4213-85CA-E18A9790946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EC524E05-23CA-436D-A2EC-1403EBB80F2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09ABD474-EF21-407A-A10C-0E11AB7967C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545BF9F3-336A-4246-AC6C-198DF1D4429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BDC32E8E-C3A3-4A15-939E-BB7051BA7D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F230783-D335-4E3F-8821-D3FFF79CC6D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ED10BEB7-F66F-4925-8D65-FBE5422E9D7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55002F37-6707-48C7-8BBC-DB8AE219952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D21727A0-B4BE-4D0F-A879-A1A5E2BB866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45F2799-684B-4E73-A131-EBECD6B10DD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A8D023B7-B6CD-4A21-84E2-58C8D5B530B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57315C74-B7BE-4B6D-8E3B-D70021BD062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C6E238F-9CA1-425A-9286-E5979F37E8D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BBDAAA60-EB23-4E2B-88BE-770C654B4F8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AEC90EC0-AA94-45D4-BC3F-A997E24515D0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A814782C-2DA6-485A-8792-D51F24F0A3A4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006AFE5A-D922-415A-924D-1FA1F96D367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26" name="Text Box 91">
          <a:extLst>
            <a:ext uri="{FF2B5EF4-FFF2-40B4-BE49-F238E27FC236}">
              <a16:creationId xmlns:a16="http://schemas.microsoft.com/office/drawing/2014/main" id="{6B324CC8-13C4-4B97-9E21-3736457BFB9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27" name="Text Box 65">
          <a:extLst>
            <a:ext uri="{FF2B5EF4-FFF2-40B4-BE49-F238E27FC236}">
              <a16:creationId xmlns:a16="http://schemas.microsoft.com/office/drawing/2014/main" id="{F64C743D-7A5E-4D9C-A751-8DAD9B078DD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28" name="Text Box 91">
          <a:extLst>
            <a:ext uri="{FF2B5EF4-FFF2-40B4-BE49-F238E27FC236}">
              <a16:creationId xmlns:a16="http://schemas.microsoft.com/office/drawing/2014/main" id="{F9924B7D-23BA-44B2-AA3B-3287A427941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F4687F22-6DEC-4C53-AAAA-84D5C4534A0F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F72ABD2E-25B4-45C4-902B-3A4BD246E6D9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1" name="Text Box 68">
          <a:extLst>
            <a:ext uri="{FF2B5EF4-FFF2-40B4-BE49-F238E27FC236}">
              <a16:creationId xmlns:a16="http://schemas.microsoft.com/office/drawing/2014/main" id="{5C829335-6763-4231-82DF-B61289960A4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2" name="Text Box 69">
          <a:extLst>
            <a:ext uri="{FF2B5EF4-FFF2-40B4-BE49-F238E27FC236}">
              <a16:creationId xmlns:a16="http://schemas.microsoft.com/office/drawing/2014/main" id="{681EFC30-C5E0-4608-894C-01D59AFC17D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3" name="Text Box 70">
          <a:extLst>
            <a:ext uri="{FF2B5EF4-FFF2-40B4-BE49-F238E27FC236}">
              <a16:creationId xmlns:a16="http://schemas.microsoft.com/office/drawing/2014/main" id="{1D0C8111-62F5-4EF9-92F2-7C411FB02B8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4" name="Text Box 71">
          <a:extLst>
            <a:ext uri="{FF2B5EF4-FFF2-40B4-BE49-F238E27FC236}">
              <a16:creationId xmlns:a16="http://schemas.microsoft.com/office/drawing/2014/main" id="{F491FCEB-6854-4DC0-95F3-1F394D47719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5" name="Text Box 72">
          <a:extLst>
            <a:ext uri="{FF2B5EF4-FFF2-40B4-BE49-F238E27FC236}">
              <a16:creationId xmlns:a16="http://schemas.microsoft.com/office/drawing/2014/main" id="{6BBA4197-0849-4209-8B87-6A0B5C68B8A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36" name="Text Box 73">
          <a:extLst>
            <a:ext uri="{FF2B5EF4-FFF2-40B4-BE49-F238E27FC236}">
              <a16:creationId xmlns:a16="http://schemas.microsoft.com/office/drawing/2014/main" id="{AD94502C-D50E-40B2-A93D-8DA2CCF26C4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0FD0BA3F-2242-4D3C-93CC-A2016862680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9973211A-2419-4C07-82A3-1BC22C4787F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id="{D4284571-6170-4F89-9D3C-122B3289BE6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B71DA7A4-41C1-42EE-ABE0-42F0E354996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515F5771-BDD0-49C0-B040-5B6DED93E74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ACA5E6FB-9EE8-4722-9FFE-DDECB3C1E53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03119D68-C2C1-4633-9BA5-31C784F5793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CB0BF2CB-20AD-455A-8816-51DF242ED02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3E65B81C-270E-4E4D-BBA2-2ADD2C2EB91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4C7E7D99-71B3-4A95-8B9A-999F2860975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1FED5F17-3014-4A26-955D-E0DE73D2BD1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E5D10F4B-F9A1-4A7F-AB8A-C43794521ED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49" name="Text Box 46">
          <a:extLst>
            <a:ext uri="{FF2B5EF4-FFF2-40B4-BE49-F238E27FC236}">
              <a16:creationId xmlns:a16="http://schemas.microsoft.com/office/drawing/2014/main" id="{B1E72B8D-B1E7-408C-927E-EFF015EB016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50" name="Text Box 43">
          <a:extLst>
            <a:ext uri="{FF2B5EF4-FFF2-40B4-BE49-F238E27FC236}">
              <a16:creationId xmlns:a16="http://schemas.microsoft.com/office/drawing/2014/main" id="{58934398-282F-4E70-9D5D-09D974334AD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1" name="Text Box 68">
          <a:extLst>
            <a:ext uri="{FF2B5EF4-FFF2-40B4-BE49-F238E27FC236}">
              <a16:creationId xmlns:a16="http://schemas.microsoft.com/office/drawing/2014/main" id="{452750C6-C984-4BF0-B4C3-3AF6C5B6467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2" name="Text Box 69">
          <a:extLst>
            <a:ext uri="{FF2B5EF4-FFF2-40B4-BE49-F238E27FC236}">
              <a16:creationId xmlns:a16="http://schemas.microsoft.com/office/drawing/2014/main" id="{A7E6BBAD-F2BD-471C-80F2-A7153046976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3" name="Text Box 70">
          <a:extLst>
            <a:ext uri="{FF2B5EF4-FFF2-40B4-BE49-F238E27FC236}">
              <a16:creationId xmlns:a16="http://schemas.microsoft.com/office/drawing/2014/main" id="{4128D870-E5C1-4E57-8093-68AE204CCEE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4" name="Text Box 71">
          <a:extLst>
            <a:ext uri="{FF2B5EF4-FFF2-40B4-BE49-F238E27FC236}">
              <a16:creationId xmlns:a16="http://schemas.microsoft.com/office/drawing/2014/main" id="{84FED5B5-72AC-495D-A636-49490B0A11B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5" name="Text Box 72">
          <a:extLst>
            <a:ext uri="{FF2B5EF4-FFF2-40B4-BE49-F238E27FC236}">
              <a16:creationId xmlns:a16="http://schemas.microsoft.com/office/drawing/2014/main" id="{1377CDB6-92F1-4475-9F0A-574E184F514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56" name="Text Box 73">
          <a:extLst>
            <a:ext uri="{FF2B5EF4-FFF2-40B4-BE49-F238E27FC236}">
              <a16:creationId xmlns:a16="http://schemas.microsoft.com/office/drawing/2014/main" id="{B476FFB9-4D0C-4DF2-9740-7DC07348DE4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A32D3435-9C79-4831-98C3-5F62E7EA164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A918B3FA-0A04-4534-9E20-7EF80799AEA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59" name="Text Box 46">
          <a:extLst>
            <a:ext uri="{FF2B5EF4-FFF2-40B4-BE49-F238E27FC236}">
              <a16:creationId xmlns:a16="http://schemas.microsoft.com/office/drawing/2014/main" id="{3E26F841-4710-4D3D-ABAA-67C3D83573E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E25D8121-16CC-461D-A7C4-3C527A2829B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61" name="Text Box 65">
          <a:extLst>
            <a:ext uri="{FF2B5EF4-FFF2-40B4-BE49-F238E27FC236}">
              <a16:creationId xmlns:a16="http://schemas.microsoft.com/office/drawing/2014/main" id="{329A8467-6003-441D-8243-90993ED5135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62" name="Text Box 91">
          <a:extLst>
            <a:ext uri="{FF2B5EF4-FFF2-40B4-BE49-F238E27FC236}">
              <a16:creationId xmlns:a16="http://schemas.microsoft.com/office/drawing/2014/main" id="{E472DA40-04B5-4B32-9BC1-0C49796B847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1CDB9246-D997-44C9-A333-5126C06E313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64" name="Text Box 91">
          <a:extLst>
            <a:ext uri="{FF2B5EF4-FFF2-40B4-BE49-F238E27FC236}">
              <a16:creationId xmlns:a16="http://schemas.microsoft.com/office/drawing/2014/main" id="{A6D8EF99-799E-4764-9166-FD815983709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2C2D63C3-B0C0-472D-B09D-2733821D927E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CFA3F902-F23C-4067-AB31-E38BF30B3C1E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67" name="Text Box 68">
          <a:extLst>
            <a:ext uri="{FF2B5EF4-FFF2-40B4-BE49-F238E27FC236}">
              <a16:creationId xmlns:a16="http://schemas.microsoft.com/office/drawing/2014/main" id="{D2B8F2C7-F6D3-4F63-AF25-9AD9ADA8386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68" name="Text Box 69">
          <a:extLst>
            <a:ext uri="{FF2B5EF4-FFF2-40B4-BE49-F238E27FC236}">
              <a16:creationId xmlns:a16="http://schemas.microsoft.com/office/drawing/2014/main" id="{597AFBD7-896D-41A5-8B9F-9C8074FD931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69" name="Text Box 70">
          <a:extLst>
            <a:ext uri="{FF2B5EF4-FFF2-40B4-BE49-F238E27FC236}">
              <a16:creationId xmlns:a16="http://schemas.microsoft.com/office/drawing/2014/main" id="{B5ACE410-204D-420A-A121-51D238C8881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0" name="Text Box 71">
          <a:extLst>
            <a:ext uri="{FF2B5EF4-FFF2-40B4-BE49-F238E27FC236}">
              <a16:creationId xmlns:a16="http://schemas.microsoft.com/office/drawing/2014/main" id="{08C18CDC-02C4-4EAD-A2C4-4099EE9B417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1" name="Text Box 72">
          <a:extLst>
            <a:ext uri="{FF2B5EF4-FFF2-40B4-BE49-F238E27FC236}">
              <a16:creationId xmlns:a16="http://schemas.microsoft.com/office/drawing/2014/main" id="{13A20BFE-E189-4090-8DB7-C9CC46CCE50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2" name="Text Box 73">
          <a:extLst>
            <a:ext uri="{FF2B5EF4-FFF2-40B4-BE49-F238E27FC236}">
              <a16:creationId xmlns:a16="http://schemas.microsoft.com/office/drawing/2014/main" id="{40A4AD7B-BCA8-4495-AB19-A10EF902F7B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73" name="Text Box 46">
          <a:extLst>
            <a:ext uri="{FF2B5EF4-FFF2-40B4-BE49-F238E27FC236}">
              <a16:creationId xmlns:a16="http://schemas.microsoft.com/office/drawing/2014/main" id="{C0BFD8E1-B80B-4F50-BDD4-FA10441D66A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A88B5BC1-AAAB-4F65-AC21-F840A313A90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81A2DE39-3F56-4D1C-8C0D-95DD87CCBF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A8FFE6CA-5D3A-4BDC-A0EE-B54230A0696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1D8882FD-1248-4F28-A9A6-7ADE7BB363E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3822F7FD-3CC1-4FA7-9E87-8BB9574F9E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D7E828C5-6997-4C38-8905-18BC1D2175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FA07E5AC-42B0-4AA5-A663-C181D6C596E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AE934971-FDC1-428B-B5CE-F60299CF00C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5B655362-8E54-4600-AD3F-92546A413AF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F61DEB72-E6C6-4157-B785-DB2A74E8678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266DF6D5-7B19-427F-B614-677FF0D4870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821C1E58-981D-44C2-BD8B-A85AD46A98B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86" name="Text Box 68">
          <a:extLst>
            <a:ext uri="{FF2B5EF4-FFF2-40B4-BE49-F238E27FC236}">
              <a16:creationId xmlns:a16="http://schemas.microsoft.com/office/drawing/2014/main" id="{69ECEFC2-70D1-4BD5-92B9-87E734095F5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87" name="Text Box 69">
          <a:extLst>
            <a:ext uri="{FF2B5EF4-FFF2-40B4-BE49-F238E27FC236}">
              <a16:creationId xmlns:a16="http://schemas.microsoft.com/office/drawing/2014/main" id="{E60BD3C4-F503-49F3-AC7B-B0E0842A60B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88" name="Text Box 70">
          <a:extLst>
            <a:ext uri="{FF2B5EF4-FFF2-40B4-BE49-F238E27FC236}">
              <a16:creationId xmlns:a16="http://schemas.microsoft.com/office/drawing/2014/main" id="{19D5A812-4059-4B17-89F5-07E2678DEA5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89" name="Text Box 71">
          <a:extLst>
            <a:ext uri="{FF2B5EF4-FFF2-40B4-BE49-F238E27FC236}">
              <a16:creationId xmlns:a16="http://schemas.microsoft.com/office/drawing/2014/main" id="{5DE3EBC1-73C9-4F78-8DD1-5CA3169CF0F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90" name="Text Box 72">
          <a:extLst>
            <a:ext uri="{FF2B5EF4-FFF2-40B4-BE49-F238E27FC236}">
              <a16:creationId xmlns:a16="http://schemas.microsoft.com/office/drawing/2014/main" id="{7BF768DC-D5F8-4CA5-909C-765AA7D74EE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091" name="Text Box 73">
          <a:extLst>
            <a:ext uri="{FF2B5EF4-FFF2-40B4-BE49-F238E27FC236}">
              <a16:creationId xmlns:a16="http://schemas.microsoft.com/office/drawing/2014/main" id="{B7CBE8FE-BC7E-4113-A30C-C30E6DACD6E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E201B062-1DD1-4E1D-84AD-3057930FEF9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93" name="Text Box 43">
          <a:extLst>
            <a:ext uri="{FF2B5EF4-FFF2-40B4-BE49-F238E27FC236}">
              <a16:creationId xmlns:a16="http://schemas.microsoft.com/office/drawing/2014/main" id="{68441A1B-D3A4-444E-98EF-D7921EF7FC8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E79893C5-1F06-46BC-BADB-1A2CCADFD08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9DEA75D-7A37-4248-8CE3-D403FCBEF4E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236</xdr:row>
      <xdr:rowOff>0</xdr:rowOff>
    </xdr:from>
    <xdr:ext cx="0" cy="171450"/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FD1178E0-A83A-40EB-934C-604CB2B5D36E}"/>
            </a:ext>
          </a:extLst>
        </xdr:cNvPr>
        <xdr:cNvSpPr txBox="1">
          <a:spLocks noChangeArrowheads="1"/>
        </xdr:cNvSpPr>
      </xdr:nvSpPr>
      <xdr:spPr bwMode="auto">
        <a:xfrm>
          <a:off x="10572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238</xdr:row>
      <xdr:rowOff>266700</xdr:rowOff>
    </xdr:from>
    <xdr:ext cx="0" cy="171450"/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1B08A558-5619-446F-94F5-ADC6094F1B28}"/>
            </a:ext>
          </a:extLst>
        </xdr:cNvPr>
        <xdr:cNvSpPr txBox="1">
          <a:spLocks noChangeArrowheads="1"/>
        </xdr:cNvSpPr>
      </xdr:nvSpPr>
      <xdr:spPr bwMode="auto">
        <a:xfrm>
          <a:off x="14839950" y="5069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98" name="Text Box 65">
          <a:extLst>
            <a:ext uri="{FF2B5EF4-FFF2-40B4-BE49-F238E27FC236}">
              <a16:creationId xmlns:a16="http://schemas.microsoft.com/office/drawing/2014/main" id="{613DFCEB-1F4F-44C3-B4C5-56E121D274A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099" name="Text Box 91">
          <a:extLst>
            <a:ext uri="{FF2B5EF4-FFF2-40B4-BE49-F238E27FC236}">
              <a16:creationId xmlns:a16="http://schemas.microsoft.com/office/drawing/2014/main" id="{5DB45F10-B625-41B2-9E47-1712890A392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00" name="Text Box 65">
          <a:extLst>
            <a:ext uri="{FF2B5EF4-FFF2-40B4-BE49-F238E27FC236}">
              <a16:creationId xmlns:a16="http://schemas.microsoft.com/office/drawing/2014/main" id="{270D1AD9-F6D8-49F8-810E-33C6C862A9C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01" name="Text Box 91">
          <a:extLst>
            <a:ext uri="{FF2B5EF4-FFF2-40B4-BE49-F238E27FC236}">
              <a16:creationId xmlns:a16="http://schemas.microsoft.com/office/drawing/2014/main" id="{5AEC50F0-7570-4AD2-997A-0BAA7F7B16F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11943193-301A-4DA4-B06D-25C360B2028A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103" name="Text Box 43">
          <a:extLst>
            <a:ext uri="{FF2B5EF4-FFF2-40B4-BE49-F238E27FC236}">
              <a16:creationId xmlns:a16="http://schemas.microsoft.com/office/drawing/2014/main" id="{4BE0D92B-4F14-45B6-BA5C-8928F4E2A327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4" name="Text Box 68">
          <a:extLst>
            <a:ext uri="{FF2B5EF4-FFF2-40B4-BE49-F238E27FC236}">
              <a16:creationId xmlns:a16="http://schemas.microsoft.com/office/drawing/2014/main" id="{D29C5606-87CA-458D-986B-0EED738E53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5" name="Text Box 69">
          <a:extLst>
            <a:ext uri="{FF2B5EF4-FFF2-40B4-BE49-F238E27FC236}">
              <a16:creationId xmlns:a16="http://schemas.microsoft.com/office/drawing/2014/main" id="{B9F12597-D339-4E27-A0DD-4A8ABB6819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6" name="Text Box 70">
          <a:extLst>
            <a:ext uri="{FF2B5EF4-FFF2-40B4-BE49-F238E27FC236}">
              <a16:creationId xmlns:a16="http://schemas.microsoft.com/office/drawing/2014/main" id="{821E89CC-2A9A-4909-AF71-604B4EC009C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7" name="Text Box 71">
          <a:extLst>
            <a:ext uri="{FF2B5EF4-FFF2-40B4-BE49-F238E27FC236}">
              <a16:creationId xmlns:a16="http://schemas.microsoft.com/office/drawing/2014/main" id="{ABDDCD4C-6103-40CC-9719-9BC56BB1BEF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8" name="Text Box 72">
          <a:extLst>
            <a:ext uri="{FF2B5EF4-FFF2-40B4-BE49-F238E27FC236}">
              <a16:creationId xmlns:a16="http://schemas.microsoft.com/office/drawing/2014/main" id="{AC78E75D-61FF-41E1-8903-8719818F4CB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09" name="Text Box 73">
          <a:extLst>
            <a:ext uri="{FF2B5EF4-FFF2-40B4-BE49-F238E27FC236}">
              <a16:creationId xmlns:a16="http://schemas.microsoft.com/office/drawing/2014/main" id="{CA81A714-73CE-4246-B4F8-E3295A60634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3853F08F-9F60-4B36-B3C2-20A11C12D71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F333D580-0193-4646-9732-8154A79EA64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209E9CC1-3410-4E49-88C5-39A0B46417D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13" name="Text Box 43">
          <a:extLst>
            <a:ext uri="{FF2B5EF4-FFF2-40B4-BE49-F238E27FC236}">
              <a16:creationId xmlns:a16="http://schemas.microsoft.com/office/drawing/2014/main" id="{ECAAC0F2-EE34-45E0-88FD-8A2A7BFD077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4" name="Text Box 68">
          <a:extLst>
            <a:ext uri="{FF2B5EF4-FFF2-40B4-BE49-F238E27FC236}">
              <a16:creationId xmlns:a16="http://schemas.microsoft.com/office/drawing/2014/main" id="{00295905-EE1F-49CF-BBA4-4AC47F20F1B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5" name="Text Box 69">
          <a:extLst>
            <a:ext uri="{FF2B5EF4-FFF2-40B4-BE49-F238E27FC236}">
              <a16:creationId xmlns:a16="http://schemas.microsoft.com/office/drawing/2014/main" id="{35368977-4F18-4670-A979-D95248ACF75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6" name="Text Box 70">
          <a:extLst>
            <a:ext uri="{FF2B5EF4-FFF2-40B4-BE49-F238E27FC236}">
              <a16:creationId xmlns:a16="http://schemas.microsoft.com/office/drawing/2014/main" id="{70C3296F-DFD3-4C33-BFCC-27EA39C7D87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7" name="Text Box 71">
          <a:extLst>
            <a:ext uri="{FF2B5EF4-FFF2-40B4-BE49-F238E27FC236}">
              <a16:creationId xmlns:a16="http://schemas.microsoft.com/office/drawing/2014/main" id="{8C864509-DA0A-40C3-B59F-D2E7C3166AB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8" name="Text Box 72">
          <a:extLst>
            <a:ext uri="{FF2B5EF4-FFF2-40B4-BE49-F238E27FC236}">
              <a16:creationId xmlns:a16="http://schemas.microsoft.com/office/drawing/2014/main" id="{02719139-84D1-4052-A592-FC25410E779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19" name="Text Box 73">
          <a:extLst>
            <a:ext uri="{FF2B5EF4-FFF2-40B4-BE49-F238E27FC236}">
              <a16:creationId xmlns:a16="http://schemas.microsoft.com/office/drawing/2014/main" id="{CEAB5144-AD3D-4BB4-8572-8955B161AB3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D219B7FB-2913-43D4-A3F9-D8616CCF609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7C030DDC-4F79-4553-9FED-652A15B3E4B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54408BF1-CB18-4977-9368-C15CD342CCB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51C58513-F3E0-461A-AA70-A05E08B8E4B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C5607005-8C1B-461A-ADD0-0BED148C495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439036F8-06F4-4A00-95D8-938BE904215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F7C7B010-B467-4AA6-8C03-D4D10F9798C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5FB3E789-E245-477D-93A9-955FA42C215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0735149C-A01D-4454-B0F1-D3DD191CB50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5018FF58-7CAE-4CFF-B2E6-0D9751944C2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261F35F2-8037-4D6D-B80A-E400FE02CCD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31" name="Text Box 43">
          <a:extLst>
            <a:ext uri="{FF2B5EF4-FFF2-40B4-BE49-F238E27FC236}">
              <a16:creationId xmlns:a16="http://schemas.microsoft.com/office/drawing/2014/main" id="{9F9BDB4E-EFBC-4AFD-B4FE-0DC91BE47C1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C37A37A-256C-4557-846A-7AAE822DBE9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D13874D9-2582-434C-89DC-2230658C428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76200</xdr:colOff>
      <xdr:row>70</xdr:row>
      <xdr:rowOff>0</xdr:rowOff>
    </xdr:from>
    <xdr:ext cx="0" cy="171450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88DA75F9-8843-4D73-A74B-FE5B0A0B52C9}"/>
            </a:ext>
          </a:extLst>
        </xdr:cNvPr>
        <xdr:cNvSpPr txBox="1">
          <a:spLocks noChangeArrowheads="1"/>
        </xdr:cNvSpPr>
      </xdr:nvSpPr>
      <xdr:spPr bwMode="auto">
        <a:xfrm>
          <a:off x="18040350" y="1739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35" name="Text Box 65">
          <a:extLst>
            <a:ext uri="{FF2B5EF4-FFF2-40B4-BE49-F238E27FC236}">
              <a16:creationId xmlns:a16="http://schemas.microsoft.com/office/drawing/2014/main" id="{DD908B03-083D-49E6-BD89-5F87A5FB8B3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36" name="Text Box 91">
          <a:extLst>
            <a:ext uri="{FF2B5EF4-FFF2-40B4-BE49-F238E27FC236}">
              <a16:creationId xmlns:a16="http://schemas.microsoft.com/office/drawing/2014/main" id="{3BD6B232-3137-4DCE-9322-4BEE2DB3FA5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37" name="Text Box 65">
          <a:extLst>
            <a:ext uri="{FF2B5EF4-FFF2-40B4-BE49-F238E27FC236}">
              <a16:creationId xmlns:a16="http://schemas.microsoft.com/office/drawing/2014/main" id="{29487707-129F-46FA-A562-EA91843B6CE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138" name="Text Box 46">
          <a:extLst>
            <a:ext uri="{FF2B5EF4-FFF2-40B4-BE49-F238E27FC236}">
              <a16:creationId xmlns:a16="http://schemas.microsoft.com/office/drawing/2014/main" id="{4DF9C83D-A7D9-46C6-B433-20A6072DCC70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139" name="Text Box 43">
          <a:extLst>
            <a:ext uri="{FF2B5EF4-FFF2-40B4-BE49-F238E27FC236}">
              <a16:creationId xmlns:a16="http://schemas.microsoft.com/office/drawing/2014/main" id="{C54EDD3A-7B8A-4148-8F49-5C85139F455A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0" name="Text Box 68">
          <a:extLst>
            <a:ext uri="{FF2B5EF4-FFF2-40B4-BE49-F238E27FC236}">
              <a16:creationId xmlns:a16="http://schemas.microsoft.com/office/drawing/2014/main" id="{9F18CF8F-5C40-4D94-A616-DA50ECD346C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1" name="Text Box 69">
          <a:extLst>
            <a:ext uri="{FF2B5EF4-FFF2-40B4-BE49-F238E27FC236}">
              <a16:creationId xmlns:a16="http://schemas.microsoft.com/office/drawing/2014/main" id="{EDEA0B37-815F-41AA-B8A1-CEB5CB93F1B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2" name="Text Box 70">
          <a:extLst>
            <a:ext uri="{FF2B5EF4-FFF2-40B4-BE49-F238E27FC236}">
              <a16:creationId xmlns:a16="http://schemas.microsoft.com/office/drawing/2014/main" id="{9CF8D3E1-A597-47C1-9E4B-97AF7910124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3" name="Text Box 71">
          <a:extLst>
            <a:ext uri="{FF2B5EF4-FFF2-40B4-BE49-F238E27FC236}">
              <a16:creationId xmlns:a16="http://schemas.microsoft.com/office/drawing/2014/main" id="{52A79557-7CA0-4369-9291-A678429AC3A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4" name="Text Box 72">
          <a:extLst>
            <a:ext uri="{FF2B5EF4-FFF2-40B4-BE49-F238E27FC236}">
              <a16:creationId xmlns:a16="http://schemas.microsoft.com/office/drawing/2014/main" id="{7E022A2F-255A-4014-8E0D-73E4793952C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45" name="Text Box 73">
          <a:extLst>
            <a:ext uri="{FF2B5EF4-FFF2-40B4-BE49-F238E27FC236}">
              <a16:creationId xmlns:a16="http://schemas.microsoft.com/office/drawing/2014/main" id="{496F93DF-9391-4BDB-B581-EA884F791D5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FEF75280-EA70-478D-A09F-00A029E3CF4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F4B87725-9931-49F3-8052-DA673B1828F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E6F40904-069F-4082-869A-173A8C7EB44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2A2F7D6B-475F-4BB0-B9D9-D6F3F6B7F99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43AE7099-D76F-4476-9126-2D02E7115E7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6BAF8568-11A7-4DE2-8D77-D84F04A82B0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4DEC1A84-28D0-4942-BDE9-203F458A243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56D9DB94-B357-4169-AB27-D337AC821C1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FC5D3517-96A1-4E5E-9851-006374CC1A41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02A762D4-6A12-4901-A20B-021863A1A4F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890834D-05B7-41F9-BD9D-DB573E806C8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C92C96E0-01AC-4F06-80B6-E2AF71FBD6C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3F7F21FB-D3DA-4163-81A4-435331E8E03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B3B10735-38E0-4CB1-88E3-EBA0979E2DF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B1C2DED0-1089-448C-9F3F-514A48C018F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0D007917-742F-4E7B-8100-58B8A1BDA3F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30EDAE1B-C579-41D8-9821-F9BF97DE60B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ED9E0909-07B9-4007-AF2F-1D64DCD1D7C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9B50284-5D91-41EE-9916-12F6B3BC7B69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4762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FD5A4209-745C-42F7-8073-D75ADD9DC845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AD6F7C7E-FB2A-46EE-846D-87E175CE0B1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530C1A1A-FE0A-4EA4-9AF9-25A0EEA0E02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28854FAE-8D4C-4B94-8E83-9C2021618CD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9E887912-B814-412A-AB83-256FDBB1408A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47625</xdr:colOff>
      <xdr:row>236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FB4AFDB9-4229-4E06-AF18-EE5D6D272831}"/>
            </a:ext>
          </a:extLst>
        </xdr:cNvPr>
        <xdr:cNvSpPr txBox="1">
          <a:spLocks noChangeArrowheads="1"/>
        </xdr:cNvSpPr>
      </xdr:nvSpPr>
      <xdr:spPr bwMode="auto">
        <a:xfrm>
          <a:off x="17402175" y="4991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71" name="Text Box 65">
          <a:extLst>
            <a:ext uri="{FF2B5EF4-FFF2-40B4-BE49-F238E27FC236}">
              <a16:creationId xmlns:a16="http://schemas.microsoft.com/office/drawing/2014/main" id="{568AF534-B992-4EFD-BE58-E7DDD886122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72" name="Text Box 91">
          <a:extLst>
            <a:ext uri="{FF2B5EF4-FFF2-40B4-BE49-F238E27FC236}">
              <a16:creationId xmlns:a16="http://schemas.microsoft.com/office/drawing/2014/main" id="{6518F5A5-5F89-4BE0-B7EB-D515095DFA7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171450"/>
    <xdr:sp macro="" textlink="">
      <xdr:nvSpPr>
        <xdr:cNvPr id="1173" name="Text Box 65">
          <a:extLst>
            <a:ext uri="{FF2B5EF4-FFF2-40B4-BE49-F238E27FC236}">
              <a16:creationId xmlns:a16="http://schemas.microsoft.com/office/drawing/2014/main" id="{5B237EB2-B2DF-4F06-AD9C-BC9B768439A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236</xdr:row>
      <xdr:rowOff>0</xdr:rowOff>
    </xdr:from>
    <xdr:ext cx="76200" cy="171450"/>
    <xdr:sp macro="" textlink="">
      <xdr:nvSpPr>
        <xdr:cNvPr id="1174" name="Text Box 46">
          <a:extLst>
            <a:ext uri="{FF2B5EF4-FFF2-40B4-BE49-F238E27FC236}">
              <a16:creationId xmlns:a16="http://schemas.microsoft.com/office/drawing/2014/main" id="{2162FD23-91E1-4367-8ECC-015856126526}"/>
            </a:ext>
          </a:extLst>
        </xdr:cNvPr>
        <xdr:cNvSpPr txBox="1">
          <a:spLocks noChangeArrowheads="1"/>
        </xdr:cNvSpPr>
      </xdr:nvSpPr>
      <xdr:spPr bwMode="auto">
        <a:xfrm>
          <a:off x="4676775" y="4991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485775</xdr:colOff>
      <xdr:row>232</xdr:row>
      <xdr:rowOff>161925</xdr:rowOff>
    </xdr:from>
    <xdr:ext cx="76200" cy="171450"/>
    <xdr:sp macro="" textlink="">
      <xdr:nvSpPr>
        <xdr:cNvPr id="1175" name="Text Box 43">
          <a:extLst>
            <a:ext uri="{FF2B5EF4-FFF2-40B4-BE49-F238E27FC236}">
              <a16:creationId xmlns:a16="http://schemas.microsoft.com/office/drawing/2014/main" id="{FB5DC358-6B90-4195-9660-5EB4687BA8EF}"/>
            </a:ext>
          </a:extLst>
        </xdr:cNvPr>
        <xdr:cNvSpPr txBox="1">
          <a:spLocks noChangeArrowheads="1"/>
        </xdr:cNvSpPr>
      </xdr:nvSpPr>
      <xdr:spPr bwMode="auto">
        <a:xfrm>
          <a:off x="18449925" y="49310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76" name="Text Box 68">
          <a:extLst>
            <a:ext uri="{FF2B5EF4-FFF2-40B4-BE49-F238E27FC236}">
              <a16:creationId xmlns:a16="http://schemas.microsoft.com/office/drawing/2014/main" id="{7B92D4C6-A21D-4285-B94E-2FE211057EB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77" name="Text Box 69">
          <a:extLst>
            <a:ext uri="{FF2B5EF4-FFF2-40B4-BE49-F238E27FC236}">
              <a16:creationId xmlns:a16="http://schemas.microsoft.com/office/drawing/2014/main" id="{B17AA556-1923-499B-B9C1-F233E694AFC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78" name="Text Box 70">
          <a:extLst>
            <a:ext uri="{FF2B5EF4-FFF2-40B4-BE49-F238E27FC236}">
              <a16:creationId xmlns:a16="http://schemas.microsoft.com/office/drawing/2014/main" id="{BEC95B52-2BC3-4AD1-B9D5-BC0F87B7AD9E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79" name="Text Box 71">
          <a:extLst>
            <a:ext uri="{FF2B5EF4-FFF2-40B4-BE49-F238E27FC236}">
              <a16:creationId xmlns:a16="http://schemas.microsoft.com/office/drawing/2014/main" id="{405FAC72-6D9E-4371-8752-2E21A0124DC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0" name="Text Box 72">
          <a:extLst>
            <a:ext uri="{FF2B5EF4-FFF2-40B4-BE49-F238E27FC236}">
              <a16:creationId xmlns:a16="http://schemas.microsoft.com/office/drawing/2014/main" id="{8B9D4113-CE6E-4C15-A685-80C4B3E07C7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1" name="Text Box 73">
          <a:extLst>
            <a:ext uri="{FF2B5EF4-FFF2-40B4-BE49-F238E27FC236}">
              <a16:creationId xmlns:a16="http://schemas.microsoft.com/office/drawing/2014/main" id="{0B678675-CA58-47FE-91E6-915E6166C03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93DAABF7-6594-473B-9785-ECA6E172DC8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ED34993E-E43C-49A4-83AE-F5269A2B4020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B472B4E7-F5BF-413E-A2FA-2481E53C1086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73AB20E9-7C21-4FE4-AD03-048831FF3BC4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91A97ED7-5BFD-4286-85F4-21B8C9BDE0CD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6E334F8C-7C97-4525-9973-AC4376626E92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6649AFDE-EA70-41C3-8247-5934506D7553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64A4B984-CF41-44CC-BAB5-B801C0060F8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9FE569D8-2BE9-47FC-847D-FB1C9B12714F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66675"/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A7931253-6851-47F2-A40F-9128357F8FAC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D0A71F12-FB05-455A-B075-ECADDB043E68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93" name="Text Box 43">
          <a:extLst>
            <a:ext uri="{FF2B5EF4-FFF2-40B4-BE49-F238E27FC236}">
              <a16:creationId xmlns:a16="http://schemas.microsoft.com/office/drawing/2014/main" id="{BF37FD49-3BDB-4BB5-BA56-B6D1B9601DB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F1887195-3149-4B9B-B43F-AB0D589A029B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236</xdr:row>
      <xdr:rowOff>0</xdr:rowOff>
    </xdr:from>
    <xdr:ext cx="76200" cy="28575"/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9A8759D3-AD29-4CDC-93B7-02C026099597}"/>
            </a:ext>
          </a:extLst>
        </xdr:cNvPr>
        <xdr:cNvSpPr txBox="1">
          <a:spLocks noChangeArrowheads="1"/>
        </xdr:cNvSpPr>
      </xdr:nvSpPr>
      <xdr:spPr bwMode="auto">
        <a:xfrm>
          <a:off x="3933825" y="49911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9F5B6EA3-B5E8-4064-B311-819C02C4D05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9179F49D-D5DC-401A-B20E-91A0DEF26B3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3FEAA2FF-4D56-49D0-BBBB-035BAA30D1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4AA5EF03-A2D8-4DFD-A8A6-64F2AF0B4BE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D44406E-1F03-4BAD-B57D-6F8A1A5F907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8BF74266-09A6-4370-BE27-A6601E9B889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B0A6D9D2-F702-4EF1-90EB-531E5D5DC86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1C9F3020-B680-4F55-8BED-9E29BA904DD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C8E9BC73-83B3-4696-90B8-AE88242160C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17F003E7-A437-4F16-9257-EB629D7E1CE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EAEB303C-70E0-464E-9660-8960CA112011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07" name="Text Box 11">
          <a:extLst>
            <a:ext uri="{FF2B5EF4-FFF2-40B4-BE49-F238E27FC236}">
              <a16:creationId xmlns:a16="http://schemas.microsoft.com/office/drawing/2014/main" id="{DAC10F66-25CD-408B-8351-D84436F38DD6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08" name="Text Box 65">
          <a:extLst>
            <a:ext uri="{FF2B5EF4-FFF2-40B4-BE49-F238E27FC236}">
              <a16:creationId xmlns:a16="http://schemas.microsoft.com/office/drawing/2014/main" id="{4B9E174E-0E1B-41D5-9BE5-EEC96C6DA5B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id="{4D4522E5-D4F1-4B21-9D54-9DF52FD62E7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10" name="Text Box 65">
          <a:extLst>
            <a:ext uri="{FF2B5EF4-FFF2-40B4-BE49-F238E27FC236}">
              <a16:creationId xmlns:a16="http://schemas.microsoft.com/office/drawing/2014/main" id="{4437F52A-FBFC-4E7B-A253-1C3C4C4EA2F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11" name="Text Box 91">
          <a:extLst>
            <a:ext uri="{FF2B5EF4-FFF2-40B4-BE49-F238E27FC236}">
              <a16:creationId xmlns:a16="http://schemas.microsoft.com/office/drawing/2014/main" id="{CC24535B-845F-46DB-9DC4-5B8BB77FA0F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9994A82C-F8C3-42BD-A172-B17A5CC493FF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8E166E86-FB15-4633-920A-D65C016991ED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79491941-8553-4A2C-B3CA-102CC21B03B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E834B35B-AF5F-4D26-BB70-910DA39E033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EF0A8BEC-12DD-4CA0-B3E4-F52FA690BF4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2DCAB42C-6574-4E82-9B78-32EDDE109CA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A7D7FDD3-2923-408F-AA6F-6C422910CB3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1E7A5BD4-BFDD-410F-9076-82DD86B50B6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5164F4A7-DF86-486F-9461-1D2440F3D6A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24FD33D-3681-4C56-A7C1-4851C2E3FAC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F20A84E1-C528-46D1-891D-058A264FA45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B49FD0B3-C4EE-46BA-A2F8-78137AD41E2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4" name="Text Box 68">
          <a:extLst>
            <a:ext uri="{FF2B5EF4-FFF2-40B4-BE49-F238E27FC236}">
              <a16:creationId xmlns:a16="http://schemas.microsoft.com/office/drawing/2014/main" id="{92D72FF9-FA5D-4331-B8FA-CA99BC080FA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5" name="Text Box 69">
          <a:extLst>
            <a:ext uri="{FF2B5EF4-FFF2-40B4-BE49-F238E27FC236}">
              <a16:creationId xmlns:a16="http://schemas.microsoft.com/office/drawing/2014/main" id="{33B2D5C3-DEEA-42E4-A82B-001786D52C2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6" name="Text Box 70">
          <a:extLst>
            <a:ext uri="{FF2B5EF4-FFF2-40B4-BE49-F238E27FC236}">
              <a16:creationId xmlns:a16="http://schemas.microsoft.com/office/drawing/2014/main" id="{E72A1D8F-90C4-40D0-948D-4608FA656F9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7" name="Text Box 71">
          <a:extLst>
            <a:ext uri="{FF2B5EF4-FFF2-40B4-BE49-F238E27FC236}">
              <a16:creationId xmlns:a16="http://schemas.microsoft.com/office/drawing/2014/main" id="{D20DBAC8-C1B9-464D-ACFC-7409A794C55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8" name="Text Box 72">
          <a:extLst>
            <a:ext uri="{FF2B5EF4-FFF2-40B4-BE49-F238E27FC236}">
              <a16:creationId xmlns:a16="http://schemas.microsoft.com/office/drawing/2014/main" id="{D999A822-6BBE-4EE0-95E4-F4D1D4DFD13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29" name="Text Box 73">
          <a:extLst>
            <a:ext uri="{FF2B5EF4-FFF2-40B4-BE49-F238E27FC236}">
              <a16:creationId xmlns:a16="http://schemas.microsoft.com/office/drawing/2014/main" id="{D42084FC-5E8D-4136-A746-1BA89A4BCF1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30" name="Text Box 46">
          <a:extLst>
            <a:ext uri="{FF2B5EF4-FFF2-40B4-BE49-F238E27FC236}">
              <a16:creationId xmlns:a16="http://schemas.microsoft.com/office/drawing/2014/main" id="{5F18701E-04E5-40E7-8ED7-99D077BDF0E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046E0EC6-33DC-4F88-8619-70ACC908A82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EF4C10A-A682-4ABD-9BFF-0BB99C76F33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A367FFF8-1671-4F4E-8C21-0FA0748A630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9CAD2120-4FCB-49AB-B2A3-414C7399641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939F9041-2496-4C2A-AE66-B464B5B3775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4E2CA393-FEE9-4180-A07E-00D36B644D1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C0E20B96-1A01-435B-B376-E17E1B9A1D1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06AAAC3D-BE3B-411F-9A1F-B51897D39FA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87C40954-C882-4F4F-88AF-FFD0AAF27C7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A4348F84-6490-4C9E-B0C4-C19EE6CFC32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04A51583-E956-4AB0-B8E8-34C67B8F820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89F77983-5DC8-4290-9D3D-60E60CE4CB2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5C498810-A8EE-4CDD-B851-A706E046FAB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44" name="Text Box 10">
          <a:extLst>
            <a:ext uri="{FF2B5EF4-FFF2-40B4-BE49-F238E27FC236}">
              <a16:creationId xmlns:a16="http://schemas.microsoft.com/office/drawing/2014/main" id="{6E66457D-25A3-4B57-AFBB-9649BBA2500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45" name="Text Box 11">
          <a:extLst>
            <a:ext uri="{FF2B5EF4-FFF2-40B4-BE49-F238E27FC236}">
              <a16:creationId xmlns:a16="http://schemas.microsoft.com/office/drawing/2014/main" id="{9911849B-68A8-40ED-94A3-EDD7CA823B67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46" name="Text Box 65">
          <a:extLst>
            <a:ext uri="{FF2B5EF4-FFF2-40B4-BE49-F238E27FC236}">
              <a16:creationId xmlns:a16="http://schemas.microsoft.com/office/drawing/2014/main" id="{209F9CE8-226A-46CC-AD23-29CA69AAB08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47" name="Text Box 91">
          <a:extLst>
            <a:ext uri="{FF2B5EF4-FFF2-40B4-BE49-F238E27FC236}">
              <a16:creationId xmlns:a16="http://schemas.microsoft.com/office/drawing/2014/main" id="{A758FA2C-785F-4B1C-BA61-814B42DB9FB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48" name="Text Box 65">
          <a:extLst>
            <a:ext uri="{FF2B5EF4-FFF2-40B4-BE49-F238E27FC236}">
              <a16:creationId xmlns:a16="http://schemas.microsoft.com/office/drawing/2014/main" id="{CA15EF9F-F3D1-465C-AEC3-30FD3814AE7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49" name="Text Box 91">
          <a:extLst>
            <a:ext uri="{FF2B5EF4-FFF2-40B4-BE49-F238E27FC236}">
              <a16:creationId xmlns:a16="http://schemas.microsoft.com/office/drawing/2014/main" id="{9E0A538E-285B-4B48-8AB0-B9B36E4A7C5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A8EE7DCF-A046-4268-B3B4-E0A65E1C8EB1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B0D58A8B-F734-4BF7-9726-29D2CDFAC21B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2" name="Text Box 68">
          <a:extLst>
            <a:ext uri="{FF2B5EF4-FFF2-40B4-BE49-F238E27FC236}">
              <a16:creationId xmlns:a16="http://schemas.microsoft.com/office/drawing/2014/main" id="{C2FA1082-5032-44FB-8DB0-527D416ECFF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3" name="Text Box 69">
          <a:extLst>
            <a:ext uri="{FF2B5EF4-FFF2-40B4-BE49-F238E27FC236}">
              <a16:creationId xmlns:a16="http://schemas.microsoft.com/office/drawing/2014/main" id="{B08C6124-2366-4988-A0F9-61C6C22DAA4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4" name="Text Box 70">
          <a:extLst>
            <a:ext uri="{FF2B5EF4-FFF2-40B4-BE49-F238E27FC236}">
              <a16:creationId xmlns:a16="http://schemas.microsoft.com/office/drawing/2014/main" id="{DE19D44B-EC57-4D6F-81B0-EC48287ADB1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5" name="Text Box 71">
          <a:extLst>
            <a:ext uri="{FF2B5EF4-FFF2-40B4-BE49-F238E27FC236}">
              <a16:creationId xmlns:a16="http://schemas.microsoft.com/office/drawing/2014/main" id="{56EE9779-A805-4F3A-917E-A533E0B2FE4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6" name="Text Box 72">
          <a:extLst>
            <a:ext uri="{FF2B5EF4-FFF2-40B4-BE49-F238E27FC236}">
              <a16:creationId xmlns:a16="http://schemas.microsoft.com/office/drawing/2014/main" id="{2B4DA2A4-680F-4427-8565-71D36B055C1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57" name="Text Box 73">
          <a:extLst>
            <a:ext uri="{FF2B5EF4-FFF2-40B4-BE49-F238E27FC236}">
              <a16:creationId xmlns:a16="http://schemas.microsoft.com/office/drawing/2014/main" id="{F6BB86A0-0149-448A-9382-AE8E26CA5B6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58" name="Text Box 46">
          <a:extLst>
            <a:ext uri="{FF2B5EF4-FFF2-40B4-BE49-F238E27FC236}">
              <a16:creationId xmlns:a16="http://schemas.microsoft.com/office/drawing/2014/main" id="{76AEDE22-AC4A-4BE9-BB26-9B08EE7BA8D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F7D7D780-9923-40A2-B26B-36B4DFA59B8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204D163F-4F9A-4C9B-856E-08308FCED18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66484E71-1A59-4657-8F3B-B477ADA5316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2" name="Text Box 68">
          <a:extLst>
            <a:ext uri="{FF2B5EF4-FFF2-40B4-BE49-F238E27FC236}">
              <a16:creationId xmlns:a16="http://schemas.microsoft.com/office/drawing/2014/main" id="{15F6A946-7460-43D4-BD0A-121F0900B0F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3" name="Text Box 69">
          <a:extLst>
            <a:ext uri="{FF2B5EF4-FFF2-40B4-BE49-F238E27FC236}">
              <a16:creationId xmlns:a16="http://schemas.microsoft.com/office/drawing/2014/main" id="{C7776D55-DE24-4CB4-BBF7-977A475B60D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4" name="Text Box 70">
          <a:extLst>
            <a:ext uri="{FF2B5EF4-FFF2-40B4-BE49-F238E27FC236}">
              <a16:creationId xmlns:a16="http://schemas.microsoft.com/office/drawing/2014/main" id="{AB76DBE3-68BE-4A8E-B4F2-C2AD5100699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5" name="Text Box 71">
          <a:extLst>
            <a:ext uri="{FF2B5EF4-FFF2-40B4-BE49-F238E27FC236}">
              <a16:creationId xmlns:a16="http://schemas.microsoft.com/office/drawing/2014/main" id="{6E3508DB-C97B-4398-B729-54A4E030A52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6" name="Text Box 72">
          <a:extLst>
            <a:ext uri="{FF2B5EF4-FFF2-40B4-BE49-F238E27FC236}">
              <a16:creationId xmlns:a16="http://schemas.microsoft.com/office/drawing/2014/main" id="{2B6D0510-F109-4298-BA9E-A2FC3ABE189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67" name="Text Box 73">
          <a:extLst>
            <a:ext uri="{FF2B5EF4-FFF2-40B4-BE49-F238E27FC236}">
              <a16:creationId xmlns:a16="http://schemas.microsoft.com/office/drawing/2014/main" id="{0D474F24-D957-4BE4-9B45-5622846A74C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68" name="Text Box 46">
          <a:extLst>
            <a:ext uri="{FF2B5EF4-FFF2-40B4-BE49-F238E27FC236}">
              <a16:creationId xmlns:a16="http://schemas.microsoft.com/office/drawing/2014/main" id="{A2DF16A2-EC32-4A93-A354-80E71CDB654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69" name="Text Box 43">
          <a:extLst>
            <a:ext uri="{FF2B5EF4-FFF2-40B4-BE49-F238E27FC236}">
              <a16:creationId xmlns:a16="http://schemas.microsoft.com/office/drawing/2014/main" id="{3DCBD780-3562-45B2-9C21-A3647F23BD8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EF3E7397-84ED-4C53-8D9D-1EF6BC9EFFB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09FDD520-E4B3-47E1-9C67-9A3573D5B0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C4AFF0E0-18F0-40A7-8C73-E481ABFB42B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DA0F0DEC-2F53-4CA3-9522-FE64A176DB5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66564754-568C-408F-846F-074F80A824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543ACA89-5F0F-4243-8071-1ED83A7BF9A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12B1E1C6-E77E-4A2F-832F-ECE106ECA05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4073725D-29A4-4809-884E-4ACA89FA575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7853BEEA-758F-4589-B813-967A26F6B85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F829F42-8BD9-47FC-AD34-32A12C455C2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CB85EDC8-D1CD-4E56-BD41-E9803D3B69B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330F7F2A-A77B-43BD-A9B6-85B8C304FD6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85F43336-223F-437C-B060-0A141F6B7B31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283" name="Text Box 11">
          <a:extLst>
            <a:ext uri="{FF2B5EF4-FFF2-40B4-BE49-F238E27FC236}">
              <a16:creationId xmlns:a16="http://schemas.microsoft.com/office/drawing/2014/main" id="{503F8D11-F723-4F2D-BCCA-BA8E761B11E0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84" name="Text Box 65">
          <a:extLst>
            <a:ext uri="{FF2B5EF4-FFF2-40B4-BE49-F238E27FC236}">
              <a16:creationId xmlns:a16="http://schemas.microsoft.com/office/drawing/2014/main" id="{8F38C5FB-26FD-48B6-B237-13A03935DF9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85" name="Text Box 91">
          <a:extLst>
            <a:ext uri="{FF2B5EF4-FFF2-40B4-BE49-F238E27FC236}">
              <a16:creationId xmlns:a16="http://schemas.microsoft.com/office/drawing/2014/main" id="{C0F517C3-5105-4E7C-91D0-A847B7F9113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86" name="Text Box 65">
          <a:extLst>
            <a:ext uri="{FF2B5EF4-FFF2-40B4-BE49-F238E27FC236}">
              <a16:creationId xmlns:a16="http://schemas.microsoft.com/office/drawing/2014/main" id="{8BAEF241-DB30-498D-8046-4B0836C322A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287" name="Text Box 91">
          <a:extLst>
            <a:ext uri="{FF2B5EF4-FFF2-40B4-BE49-F238E27FC236}">
              <a16:creationId xmlns:a16="http://schemas.microsoft.com/office/drawing/2014/main" id="{D72AF34D-574D-4233-BD69-52BFFF8D51B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2AC48284-3091-45C4-AEFF-6132FDE2FC41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12D9223E-C9DD-4045-A673-FAAA4EFE23F9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0" name="Text Box 68">
          <a:extLst>
            <a:ext uri="{FF2B5EF4-FFF2-40B4-BE49-F238E27FC236}">
              <a16:creationId xmlns:a16="http://schemas.microsoft.com/office/drawing/2014/main" id="{88AB8002-BBCF-4653-94A0-1AF8A27B085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1" name="Text Box 69">
          <a:extLst>
            <a:ext uri="{FF2B5EF4-FFF2-40B4-BE49-F238E27FC236}">
              <a16:creationId xmlns:a16="http://schemas.microsoft.com/office/drawing/2014/main" id="{8F5F3670-14E7-4F12-9F5D-3C832388F7E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2" name="Text Box 70">
          <a:extLst>
            <a:ext uri="{FF2B5EF4-FFF2-40B4-BE49-F238E27FC236}">
              <a16:creationId xmlns:a16="http://schemas.microsoft.com/office/drawing/2014/main" id="{29171CDA-D5DD-4AD6-9178-1EE8D903BEB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3" name="Text Box 71">
          <a:extLst>
            <a:ext uri="{FF2B5EF4-FFF2-40B4-BE49-F238E27FC236}">
              <a16:creationId xmlns:a16="http://schemas.microsoft.com/office/drawing/2014/main" id="{14C3A5A9-656D-4D49-A9BE-8F6AC6C33C2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4" name="Text Box 72">
          <a:extLst>
            <a:ext uri="{FF2B5EF4-FFF2-40B4-BE49-F238E27FC236}">
              <a16:creationId xmlns:a16="http://schemas.microsoft.com/office/drawing/2014/main" id="{6E07050A-F20B-4C33-A1DF-50C8E783CC1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295" name="Text Box 73">
          <a:extLst>
            <a:ext uri="{FF2B5EF4-FFF2-40B4-BE49-F238E27FC236}">
              <a16:creationId xmlns:a16="http://schemas.microsoft.com/office/drawing/2014/main" id="{142840C9-16BE-4F26-8E17-4FD7C15A675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8AC4BA95-1379-46EE-B252-3965D1069AB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97" name="Text Box 43">
          <a:extLst>
            <a:ext uri="{FF2B5EF4-FFF2-40B4-BE49-F238E27FC236}">
              <a16:creationId xmlns:a16="http://schemas.microsoft.com/office/drawing/2014/main" id="{55C7DF6E-80A1-4A3C-8BA5-4A2FBFA7FED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D89DE65B-80E4-4378-B300-C087B85D8C0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FF2C774E-8358-4055-A52A-38629CF3358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0" name="Text Box 68">
          <a:extLst>
            <a:ext uri="{FF2B5EF4-FFF2-40B4-BE49-F238E27FC236}">
              <a16:creationId xmlns:a16="http://schemas.microsoft.com/office/drawing/2014/main" id="{B3A5D7D2-079E-4423-AAC7-B491C1F0F44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1" name="Text Box 69">
          <a:extLst>
            <a:ext uri="{FF2B5EF4-FFF2-40B4-BE49-F238E27FC236}">
              <a16:creationId xmlns:a16="http://schemas.microsoft.com/office/drawing/2014/main" id="{F8ACE238-6FEA-4CEE-A51F-5E9E0275C42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2" name="Text Box 70">
          <a:extLst>
            <a:ext uri="{FF2B5EF4-FFF2-40B4-BE49-F238E27FC236}">
              <a16:creationId xmlns:a16="http://schemas.microsoft.com/office/drawing/2014/main" id="{19DA89C9-B3F7-4578-928B-402D7059264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3" name="Text Box 71">
          <a:extLst>
            <a:ext uri="{FF2B5EF4-FFF2-40B4-BE49-F238E27FC236}">
              <a16:creationId xmlns:a16="http://schemas.microsoft.com/office/drawing/2014/main" id="{827BBDD2-25A4-455A-BC9D-A3D87536758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4" name="Text Box 72">
          <a:extLst>
            <a:ext uri="{FF2B5EF4-FFF2-40B4-BE49-F238E27FC236}">
              <a16:creationId xmlns:a16="http://schemas.microsoft.com/office/drawing/2014/main" id="{44DDBD81-89A8-451E-8574-C2968258707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05" name="Text Box 73">
          <a:extLst>
            <a:ext uri="{FF2B5EF4-FFF2-40B4-BE49-F238E27FC236}">
              <a16:creationId xmlns:a16="http://schemas.microsoft.com/office/drawing/2014/main" id="{A2A2DA01-39B5-4135-A39B-4049E6AAB94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06" name="Text Box 46">
          <a:extLst>
            <a:ext uri="{FF2B5EF4-FFF2-40B4-BE49-F238E27FC236}">
              <a16:creationId xmlns:a16="http://schemas.microsoft.com/office/drawing/2014/main" id="{C8F4FADF-051F-4B74-9C51-341772C168A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07" name="Text Box 43">
          <a:extLst>
            <a:ext uri="{FF2B5EF4-FFF2-40B4-BE49-F238E27FC236}">
              <a16:creationId xmlns:a16="http://schemas.microsoft.com/office/drawing/2014/main" id="{6325BCCF-30F1-4CA3-9F40-820A63A0BC7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5204B719-D110-4E9A-BA4A-62E5065574A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5CE078CF-FD20-4655-AA5D-8161D64FB1E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8BFFC6D-7ACB-4592-B537-16E94EAD162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A3095326-BAA9-4064-B33A-183CB7BA68C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0A0F463C-4CC5-40DE-BBAD-DDE975755B0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317D0368-1917-45AD-9CC1-A290D9086CC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98C3F8B4-1754-4BFA-835F-ECC4735407C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47F96D85-E9E0-4BE4-8032-C8DCBE0F4FF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E500F616-2861-4D0A-95C1-99623282FDC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78DB34B8-0717-4C53-982F-C7DDCABAC9E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FF410D00-F66B-4803-B173-0880144466F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9BDFC971-4722-487C-BEBF-61C9C25BD23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20" name="Text Box 65">
          <a:extLst>
            <a:ext uri="{FF2B5EF4-FFF2-40B4-BE49-F238E27FC236}">
              <a16:creationId xmlns:a16="http://schemas.microsoft.com/office/drawing/2014/main" id="{CF22CBD1-E8C7-4943-A1E0-EEC85AF95B3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21" name="Text Box 91">
          <a:extLst>
            <a:ext uri="{FF2B5EF4-FFF2-40B4-BE49-F238E27FC236}">
              <a16:creationId xmlns:a16="http://schemas.microsoft.com/office/drawing/2014/main" id="{306298DF-D316-486E-8C2A-5C13BA2CF7D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22" name="Text Box 65">
          <a:extLst>
            <a:ext uri="{FF2B5EF4-FFF2-40B4-BE49-F238E27FC236}">
              <a16:creationId xmlns:a16="http://schemas.microsoft.com/office/drawing/2014/main" id="{A762962F-9B1E-4FE3-A704-832CDF63BB9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23" name="Text Box 91">
          <a:extLst>
            <a:ext uri="{FF2B5EF4-FFF2-40B4-BE49-F238E27FC236}">
              <a16:creationId xmlns:a16="http://schemas.microsoft.com/office/drawing/2014/main" id="{566CD2CA-9921-4470-95B6-B8E000C74AA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24" name="Text Box 46">
          <a:extLst>
            <a:ext uri="{FF2B5EF4-FFF2-40B4-BE49-F238E27FC236}">
              <a16:creationId xmlns:a16="http://schemas.microsoft.com/office/drawing/2014/main" id="{8A42D9BA-9750-4A82-8728-BF95967AB7D8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25" name="Text Box 43">
          <a:extLst>
            <a:ext uri="{FF2B5EF4-FFF2-40B4-BE49-F238E27FC236}">
              <a16:creationId xmlns:a16="http://schemas.microsoft.com/office/drawing/2014/main" id="{DDA1727D-4A07-4F06-B89A-C6832735176B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26" name="Text Box 68">
          <a:extLst>
            <a:ext uri="{FF2B5EF4-FFF2-40B4-BE49-F238E27FC236}">
              <a16:creationId xmlns:a16="http://schemas.microsoft.com/office/drawing/2014/main" id="{D2815E90-211C-4559-BE82-C9EAE7A8F3D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27" name="Text Box 69">
          <a:extLst>
            <a:ext uri="{FF2B5EF4-FFF2-40B4-BE49-F238E27FC236}">
              <a16:creationId xmlns:a16="http://schemas.microsoft.com/office/drawing/2014/main" id="{DC6859D3-3780-4ACB-8601-CC507CA51E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28" name="Text Box 70">
          <a:extLst>
            <a:ext uri="{FF2B5EF4-FFF2-40B4-BE49-F238E27FC236}">
              <a16:creationId xmlns:a16="http://schemas.microsoft.com/office/drawing/2014/main" id="{E38B1D05-8BA0-4405-94B7-046B5E8CE06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29" name="Text Box 71">
          <a:extLst>
            <a:ext uri="{FF2B5EF4-FFF2-40B4-BE49-F238E27FC236}">
              <a16:creationId xmlns:a16="http://schemas.microsoft.com/office/drawing/2014/main" id="{93077F6E-4341-4569-8F03-45E8040D7A6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0" name="Text Box 72">
          <a:extLst>
            <a:ext uri="{FF2B5EF4-FFF2-40B4-BE49-F238E27FC236}">
              <a16:creationId xmlns:a16="http://schemas.microsoft.com/office/drawing/2014/main" id="{13437449-8A89-4696-B872-DAEAD7A5931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1" name="Text Box 73">
          <a:extLst>
            <a:ext uri="{FF2B5EF4-FFF2-40B4-BE49-F238E27FC236}">
              <a16:creationId xmlns:a16="http://schemas.microsoft.com/office/drawing/2014/main" id="{0E317FAA-DB33-4F42-94BB-00F0C0C5815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28FD7761-08AE-4F5F-AE67-D4D7480CC72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33" name="Text Box 43">
          <a:extLst>
            <a:ext uri="{FF2B5EF4-FFF2-40B4-BE49-F238E27FC236}">
              <a16:creationId xmlns:a16="http://schemas.microsoft.com/office/drawing/2014/main" id="{83785B19-DA4C-4DDE-8CE6-160B5BE37FC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34" name="Text Box 46">
          <a:extLst>
            <a:ext uri="{FF2B5EF4-FFF2-40B4-BE49-F238E27FC236}">
              <a16:creationId xmlns:a16="http://schemas.microsoft.com/office/drawing/2014/main" id="{922FA9CE-0C6E-4F5D-BA19-0B5D6177155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35" name="Text Box 43">
          <a:extLst>
            <a:ext uri="{FF2B5EF4-FFF2-40B4-BE49-F238E27FC236}">
              <a16:creationId xmlns:a16="http://schemas.microsoft.com/office/drawing/2014/main" id="{9FA27CCB-A9ED-452D-B27F-C0AB1D33E0E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6" name="Text Box 68">
          <a:extLst>
            <a:ext uri="{FF2B5EF4-FFF2-40B4-BE49-F238E27FC236}">
              <a16:creationId xmlns:a16="http://schemas.microsoft.com/office/drawing/2014/main" id="{5089272A-9388-42F9-8A2E-7C767F991DF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7" name="Text Box 69">
          <a:extLst>
            <a:ext uri="{FF2B5EF4-FFF2-40B4-BE49-F238E27FC236}">
              <a16:creationId xmlns:a16="http://schemas.microsoft.com/office/drawing/2014/main" id="{824B0B85-47F4-40F1-A846-AED64E201A3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8" name="Text Box 70">
          <a:extLst>
            <a:ext uri="{FF2B5EF4-FFF2-40B4-BE49-F238E27FC236}">
              <a16:creationId xmlns:a16="http://schemas.microsoft.com/office/drawing/2014/main" id="{7AC6265D-6E37-4A93-AA6F-F3E0C35D0E2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39" name="Text Box 71">
          <a:extLst>
            <a:ext uri="{FF2B5EF4-FFF2-40B4-BE49-F238E27FC236}">
              <a16:creationId xmlns:a16="http://schemas.microsoft.com/office/drawing/2014/main" id="{884AE4A5-4C98-4979-8772-96CB15EAFE9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40" name="Text Box 72">
          <a:extLst>
            <a:ext uri="{FF2B5EF4-FFF2-40B4-BE49-F238E27FC236}">
              <a16:creationId xmlns:a16="http://schemas.microsoft.com/office/drawing/2014/main" id="{32135DB2-12CB-4978-9C91-0993C2FF5D6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41" name="Text Box 73">
          <a:extLst>
            <a:ext uri="{FF2B5EF4-FFF2-40B4-BE49-F238E27FC236}">
              <a16:creationId xmlns:a16="http://schemas.microsoft.com/office/drawing/2014/main" id="{20295A07-6AEA-4C0F-9E86-EE05A6DECBF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42" name="Text Box 46">
          <a:extLst>
            <a:ext uri="{FF2B5EF4-FFF2-40B4-BE49-F238E27FC236}">
              <a16:creationId xmlns:a16="http://schemas.microsoft.com/office/drawing/2014/main" id="{719821B0-5953-4031-BA97-0FC515B8C5B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43" name="Text Box 43">
          <a:extLst>
            <a:ext uri="{FF2B5EF4-FFF2-40B4-BE49-F238E27FC236}">
              <a16:creationId xmlns:a16="http://schemas.microsoft.com/office/drawing/2014/main" id="{71331300-F3D3-4E2B-A2E5-005B1E5D60F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CC332FB5-D88F-4872-8AE3-CB06862FE7D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E9C12245-D354-4888-B6FF-3EAB3859315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FF666085-69D2-48DD-B9D2-23F6E6C1683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0ED29FF9-15F4-4E1F-9AEC-6647E14220D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753A5F9-BFF6-4512-ABDA-BAF1133B448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38587C6E-B5F0-4806-B778-7347B21D795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EBEB6C8E-3C13-47BB-B596-17911872228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017269F8-75DB-4AC9-B1E7-317A40B394E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3F906B17-ECF0-415F-8125-63D7FA0702F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53" name="Text Box 46">
          <a:extLst>
            <a:ext uri="{FF2B5EF4-FFF2-40B4-BE49-F238E27FC236}">
              <a16:creationId xmlns:a16="http://schemas.microsoft.com/office/drawing/2014/main" id="{602DDA01-857B-4BE6-8512-BCD5FC913D7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54" name="Text Box 43">
          <a:extLst>
            <a:ext uri="{FF2B5EF4-FFF2-40B4-BE49-F238E27FC236}">
              <a16:creationId xmlns:a16="http://schemas.microsoft.com/office/drawing/2014/main" id="{3FD8B394-FFEA-44E7-946D-497D97EA42D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88FD210A-DE44-4540-861A-062FAD4E00E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7995C4D9-7CDF-459E-B8EB-3856DE9843D5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57" name="Text Box 65">
          <a:extLst>
            <a:ext uri="{FF2B5EF4-FFF2-40B4-BE49-F238E27FC236}">
              <a16:creationId xmlns:a16="http://schemas.microsoft.com/office/drawing/2014/main" id="{E547983B-6AF5-4564-AB04-289007B6F99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58" name="Text Box 91">
          <a:extLst>
            <a:ext uri="{FF2B5EF4-FFF2-40B4-BE49-F238E27FC236}">
              <a16:creationId xmlns:a16="http://schemas.microsoft.com/office/drawing/2014/main" id="{BF743A58-6AC8-405A-8489-A018C687DD0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59" name="Text Box 65">
          <a:extLst>
            <a:ext uri="{FF2B5EF4-FFF2-40B4-BE49-F238E27FC236}">
              <a16:creationId xmlns:a16="http://schemas.microsoft.com/office/drawing/2014/main" id="{C4281F31-EFA3-48F9-8B1A-F8297C37A07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60" name="Text Box 91">
          <a:extLst>
            <a:ext uri="{FF2B5EF4-FFF2-40B4-BE49-F238E27FC236}">
              <a16:creationId xmlns:a16="http://schemas.microsoft.com/office/drawing/2014/main" id="{FF67DFB3-74F4-4C11-9409-D3B5D3ECA0B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9F546F67-9DB4-4803-A993-0ECEF6BC3521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1E8DCEC3-85E0-4DDE-A897-0490063FF13A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B95E43C3-E2A8-4D6B-9BA5-30692A2899B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50AAAB81-9866-4AB1-867E-7B4972DBF47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63921529-D2A6-49B1-8617-4C2D095819D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ADC126DC-CF7E-4C7A-8742-4DF7AED4F07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D604900C-9CE4-49DC-9E72-7D11ED12402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AC912950-3EEE-43C4-8A6C-781C6C3632E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9AC57829-F0A0-44A7-9734-C82B9DBB5C9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24E58BDA-DE0D-4F89-9046-1164DED2130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51324DA5-0186-4358-9A8D-6703AA3C416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4A7702AE-41A4-44D8-93EF-6AC62900270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3" name="Text Box 68">
          <a:extLst>
            <a:ext uri="{FF2B5EF4-FFF2-40B4-BE49-F238E27FC236}">
              <a16:creationId xmlns:a16="http://schemas.microsoft.com/office/drawing/2014/main" id="{9D65D6CB-A18B-4BFC-BA6C-6748CD71518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4" name="Text Box 69">
          <a:extLst>
            <a:ext uri="{FF2B5EF4-FFF2-40B4-BE49-F238E27FC236}">
              <a16:creationId xmlns:a16="http://schemas.microsoft.com/office/drawing/2014/main" id="{F87D20DD-F4F9-47BC-B040-D35F7761136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5" name="Text Box 70">
          <a:extLst>
            <a:ext uri="{FF2B5EF4-FFF2-40B4-BE49-F238E27FC236}">
              <a16:creationId xmlns:a16="http://schemas.microsoft.com/office/drawing/2014/main" id="{AB231711-7738-4CB4-8803-1ED8389A507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1524D4AF-03E7-47E3-9D43-49897B61AC7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C4530DF7-42B9-43DA-8019-EE2D7DAF476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78" name="Text Box 73">
          <a:extLst>
            <a:ext uri="{FF2B5EF4-FFF2-40B4-BE49-F238E27FC236}">
              <a16:creationId xmlns:a16="http://schemas.microsoft.com/office/drawing/2014/main" id="{96A4A3AA-CE68-49AE-8947-2A5ADA69088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F427FAC7-22DF-44E1-894F-0E9B1CDF116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DC921AF7-F62F-497B-9C93-37BE75BBF6A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81" name="Text Box 46">
          <a:extLst>
            <a:ext uri="{FF2B5EF4-FFF2-40B4-BE49-F238E27FC236}">
              <a16:creationId xmlns:a16="http://schemas.microsoft.com/office/drawing/2014/main" id="{783CAE8E-67BB-4D49-8F44-89A44C32D01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82" name="Text Box 43">
          <a:extLst>
            <a:ext uri="{FF2B5EF4-FFF2-40B4-BE49-F238E27FC236}">
              <a16:creationId xmlns:a16="http://schemas.microsoft.com/office/drawing/2014/main" id="{99416352-86D5-4F6D-96A7-B2C80EB87E7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3" name="Text Box 68">
          <a:extLst>
            <a:ext uri="{FF2B5EF4-FFF2-40B4-BE49-F238E27FC236}">
              <a16:creationId xmlns:a16="http://schemas.microsoft.com/office/drawing/2014/main" id="{8A5C4AD7-7169-4515-AFD5-42E4DC9A27D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4" name="Text Box 69">
          <a:extLst>
            <a:ext uri="{FF2B5EF4-FFF2-40B4-BE49-F238E27FC236}">
              <a16:creationId xmlns:a16="http://schemas.microsoft.com/office/drawing/2014/main" id="{4C2B2598-3054-47C6-8354-172ADEF1B87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5" name="Text Box 70">
          <a:extLst>
            <a:ext uri="{FF2B5EF4-FFF2-40B4-BE49-F238E27FC236}">
              <a16:creationId xmlns:a16="http://schemas.microsoft.com/office/drawing/2014/main" id="{D9BDCE61-1F12-4A3C-AB4D-5BB3750272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6" name="Text Box 71">
          <a:extLst>
            <a:ext uri="{FF2B5EF4-FFF2-40B4-BE49-F238E27FC236}">
              <a16:creationId xmlns:a16="http://schemas.microsoft.com/office/drawing/2014/main" id="{9B8DF463-51DD-45A1-AF66-4A0D0746E0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7" name="Text Box 72">
          <a:extLst>
            <a:ext uri="{FF2B5EF4-FFF2-40B4-BE49-F238E27FC236}">
              <a16:creationId xmlns:a16="http://schemas.microsoft.com/office/drawing/2014/main" id="{B34353DE-00B1-45B4-B3E0-1B445B16765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388" name="Text Box 73">
          <a:extLst>
            <a:ext uri="{FF2B5EF4-FFF2-40B4-BE49-F238E27FC236}">
              <a16:creationId xmlns:a16="http://schemas.microsoft.com/office/drawing/2014/main" id="{29A3E9C8-E8F5-49FB-8C46-27AB4151CE2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8A341DD7-A271-42EA-9D12-EF91E03BAE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6A215DE0-5ADD-4E84-8292-3022464260F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047C0B2F-57B5-4F84-B0D6-AE734AC7829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392" name="Text Box 43">
          <a:extLst>
            <a:ext uri="{FF2B5EF4-FFF2-40B4-BE49-F238E27FC236}">
              <a16:creationId xmlns:a16="http://schemas.microsoft.com/office/drawing/2014/main" id="{B34ADF0B-3375-4C5C-AE19-B2931A0C90D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590550</xdr:colOff>
      <xdr:row>180</xdr:row>
      <xdr:rowOff>0</xdr:rowOff>
    </xdr:from>
    <xdr:ext cx="0" cy="171450"/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4B622DA7-246F-4825-A93F-C5C46716D62B}"/>
            </a:ext>
          </a:extLst>
        </xdr:cNvPr>
        <xdr:cNvSpPr txBox="1">
          <a:spLocks noChangeArrowheads="1"/>
        </xdr:cNvSpPr>
      </xdr:nvSpPr>
      <xdr:spPr bwMode="auto">
        <a:xfrm>
          <a:off x="18554700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94" name="Text Box 65">
          <a:extLst>
            <a:ext uri="{FF2B5EF4-FFF2-40B4-BE49-F238E27FC236}">
              <a16:creationId xmlns:a16="http://schemas.microsoft.com/office/drawing/2014/main" id="{232C2945-3351-4CC3-B4A4-99831AC025E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95" name="Text Box 91">
          <a:extLst>
            <a:ext uri="{FF2B5EF4-FFF2-40B4-BE49-F238E27FC236}">
              <a16:creationId xmlns:a16="http://schemas.microsoft.com/office/drawing/2014/main" id="{460DE9B3-0D27-45CB-831D-4FC93B30DE1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396" name="Text Box 65">
          <a:extLst>
            <a:ext uri="{FF2B5EF4-FFF2-40B4-BE49-F238E27FC236}">
              <a16:creationId xmlns:a16="http://schemas.microsoft.com/office/drawing/2014/main" id="{87CEF0EF-9896-4392-8C2D-7C3250595BE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343A4FA4-DB84-42F2-BAA5-391028DD3265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473D3770-4282-49CB-B9B0-AC3EF9B4CB08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399" name="Text Box 68">
          <a:extLst>
            <a:ext uri="{FF2B5EF4-FFF2-40B4-BE49-F238E27FC236}">
              <a16:creationId xmlns:a16="http://schemas.microsoft.com/office/drawing/2014/main" id="{189C1E8D-1B3C-4145-BB7A-4AF50792B40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0" name="Text Box 69">
          <a:extLst>
            <a:ext uri="{FF2B5EF4-FFF2-40B4-BE49-F238E27FC236}">
              <a16:creationId xmlns:a16="http://schemas.microsoft.com/office/drawing/2014/main" id="{E5F29DE3-9D4E-4D75-9D9C-466303393F6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1" name="Text Box 70">
          <a:extLst>
            <a:ext uri="{FF2B5EF4-FFF2-40B4-BE49-F238E27FC236}">
              <a16:creationId xmlns:a16="http://schemas.microsoft.com/office/drawing/2014/main" id="{8CA248C0-BB03-444F-AB7D-9B13620884C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2" name="Text Box 71">
          <a:extLst>
            <a:ext uri="{FF2B5EF4-FFF2-40B4-BE49-F238E27FC236}">
              <a16:creationId xmlns:a16="http://schemas.microsoft.com/office/drawing/2014/main" id="{508598A8-05A1-49E3-A84B-24E2E1AC05E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3" name="Text Box 72">
          <a:extLst>
            <a:ext uri="{FF2B5EF4-FFF2-40B4-BE49-F238E27FC236}">
              <a16:creationId xmlns:a16="http://schemas.microsoft.com/office/drawing/2014/main" id="{BE5BE0ED-3D32-4B85-8276-CBDED68C500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4" name="Text Box 73">
          <a:extLst>
            <a:ext uri="{FF2B5EF4-FFF2-40B4-BE49-F238E27FC236}">
              <a16:creationId xmlns:a16="http://schemas.microsoft.com/office/drawing/2014/main" id="{6FF504E5-380A-4BBD-AE44-7DFE8D8F136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05" name="Text Box 46">
          <a:extLst>
            <a:ext uri="{FF2B5EF4-FFF2-40B4-BE49-F238E27FC236}">
              <a16:creationId xmlns:a16="http://schemas.microsoft.com/office/drawing/2014/main" id="{614782F2-B9E0-44BB-A2E0-F7BE4FDC885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06" name="Text Box 43">
          <a:extLst>
            <a:ext uri="{FF2B5EF4-FFF2-40B4-BE49-F238E27FC236}">
              <a16:creationId xmlns:a16="http://schemas.microsoft.com/office/drawing/2014/main" id="{8C67A5A1-442C-482D-BCB4-AA1C9658396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9B62E049-2423-4B67-98AE-3DA06FE3A7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DFFC1DD0-1DBA-4092-947D-A6F544F450B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09" name="Text Box 68">
          <a:extLst>
            <a:ext uri="{FF2B5EF4-FFF2-40B4-BE49-F238E27FC236}">
              <a16:creationId xmlns:a16="http://schemas.microsoft.com/office/drawing/2014/main" id="{A1D33B9E-BE96-40B1-824D-343DC4FCEB0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10" name="Text Box 69">
          <a:extLst>
            <a:ext uri="{FF2B5EF4-FFF2-40B4-BE49-F238E27FC236}">
              <a16:creationId xmlns:a16="http://schemas.microsoft.com/office/drawing/2014/main" id="{A0AB2DAB-AD64-471A-B09A-5DFE1EBD36C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11" name="Text Box 70">
          <a:extLst>
            <a:ext uri="{FF2B5EF4-FFF2-40B4-BE49-F238E27FC236}">
              <a16:creationId xmlns:a16="http://schemas.microsoft.com/office/drawing/2014/main" id="{F11C7393-34E6-4220-9EEA-43FA447C56C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12" name="Text Box 71">
          <a:extLst>
            <a:ext uri="{FF2B5EF4-FFF2-40B4-BE49-F238E27FC236}">
              <a16:creationId xmlns:a16="http://schemas.microsoft.com/office/drawing/2014/main" id="{3A823AB9-06D1-49A8-B758-B4DC67A384A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13" name="Text Box 72">
          <a:extLst>
            <a:ext uri="{FF2B5EF4-FFF2-40B4-BE49-F238E27FC236}">
              <a16:creationId xmlns:a16="http://schemas.microsoft.com/office/drawing/2014/main" id="{B7A68A5F-D2BE-482C-867A-F92CAC89573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14" name="Text Box 73">
          <a:extLst>
            <a:ext uri="{FF2B5EF4-FFF2-40B4-BE49-F238E27FC236}">
              <a16:creationId xmlns:a16="http://schemas.microsoft.com/office/drawing/2014/main" id="{041F4A93-1A95-4693-917D-0E8090F6D9F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15" name="Text Box 46">
          <a:extLst>
            <a:ext uri="{FF2B5EF4-FFF2-40B4-BE49-F238E27FC236}">
              <a16:creationId xmlns:a16="http://schemas.microsoft.com/office/drawing/2014/main" id="{3209E0F4-FC3E-4ECE-B391-B7B3A8C9986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16" name="Text Box 43">
          <a:extLst>
            <a:ext uri="{FF2B5EF4-FFF2-40B4-BE49-F238E27FC236}">
              <a16:creationId xmlns:a16="http://schemas.microsoft.com/office/drawing/2014/main" id="{9D4DF6D9-A33C-417C-8538-4726DAF57EE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41FBC8B6-D176-4976-B031-DB2BDC6C2B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7DCE1E6F-1D8F-411E-B1A6-53EF369284B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859ED9FB-E766-4DE4-9269-4DD2FBDB5CB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A5548D90-D422-455D-B159-849747E6CF3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E122B221-1354-499F-BA32-B041C20E7B5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ABA3B1FB-6080-445F-AB0F-A77B96A92A8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24F553B4-AB31-4751-9C46-703BFB8DEAE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09EA52EC-A154-471C-A555-9FB4D6B5437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8153BDE0-3865-491A-80FC-D329C4C248B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E378E2E3-A3EC-4867-A064-0775A27F5EF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13913753-6EEF-49EB-A509-1D034CBBDD7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A601F6BF-1538-46F0-8A8B-ED689CA01D7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29" name="Text Box 65">
          <a:extLst>
            <a:ext uri="{FF2B5EF4-FFF2-40B4-BE49-F238E27FC236}">
              <a16:creationId xmlns:a16="http://schemas.microsoft.com/office/drawing/2014/main" id="{8630DFF9-3426-4A2C-B2C5-911B6FAB16C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30" name="Text Box 91">
          <a:extLst>
            <a:ext uri="{FF2B5EF4-FFF2-40B4-BE49-F238E27FC236}">
              <a16:creationId xmlns:a16="http://schemas.microsoft.com/office/drawing/2014/main" id="{534B4E4B-420E-4C9E-9F71-7D6132E9B01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31" name="Text Box 65">
          <a:extLst>
            <a:ext uri="{FF2B5EF4-FFF2-40B4-BE49-F238E27FC236}">
              <a16:creationId xmlns:a16="http://schemas.microsoft.com/office/drawing/2014/main" id="{3C1A35EF-D358-4FB8-A262-19DA1D95DE8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B9470026-989E-43FE-BEE2-1E82AE354D7D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433" name="Text Box 43">
          <a:extLst>
            <a:ext uri="{FF2B5EF4-FFF2-40B4-BE49-F238E27FC236}">
              <a16:creationId xmlns:a16="http://schemas.microsoft.com/office/drawing/2014/main" id="{EBEA4C07-CD4F-4E96-8EF2-5DB19956E6C1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4" name="Text Box 68">
          <a:extLst>
            <a:ext uri="{FF2B5EF4-FFF2-40B4-BE49-F238E27FC236}">
              <a16:creationId xmlns:a16="http://schemas.microsoft.com/office/drawing/2014/main" id="{8295DD90-9278-40DB-B563-65F1776972D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5" name="Text Box 69">
          <a:extLst>
            <a:ext uri="{FF2B5EF4-FFF2-40B4-BE49-F238E27FC236}">
              <a16:creationId xmlns:a16="http://schemas.microsoft.com/office/drawing/2014/main" id="{A90B66A7-88B2-41D6-BAE7-5CB322E29F6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6" name="Text Box 70">
          <a:extLst>
            <a:ext uri="{FF2B5EF4-FFF2-40B4-BE49-F238E27FC236}">
              <a16:creationId xmlns:a16="http://schemas.microsoft.com/office/drawing/2014/main" id="{9A97EB21-DB6A-4B7D-A864-66BCE27BA4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7" name="Text Box 71">
          <a:extLst>
            <a:ext uri="{FF2B5EF4-FFF2-40B4-BE49-F238E27FC236}">
              <a16:creationId xmlns:a16="http://schemas.microsoft.com/office/drawing/2014/main" id="{0495BE7B-5A03-4934-A581-5E08CEA16CE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8" name="Text Box 72">
          <a:extLst>
            <a:ext uri="{FF2B5EF4-FFF2-40B4-BE49-F238E27FC236}">
              <a16:creationId xmlns:a16="http://schemas.microsoft.com/office/drawing/2014/main" id="{E07D2DA9-5E1C-4F9C-8D07-647E5C2FB34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39" name="Text Box 73">
          <a:extLst>
            <a:ext uri="{FF2B5EF4-FFF2-40B4-BE49-F238E27FC236}">
              <a16:creationId xmlns:a16="http://schemas.microsoft.com/office/drawing/2014/main" id="{BF2C255E-4AFA-4E9B-BC59-7A9ABA603CD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445A907-C519-455C-AC0A-CB40AE108F1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BE7B7FB-ACD2-49C2-92C8-47E6764D762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42" name="Text Box 46">
          <a:extLst>
            <a:ext uri="{FF2B5EF4-FFF2-40B4-BE49-F238E27FC236}">
              <a16:creationId xmlns:a16="http://schemas.microsoft.com/office/drawing/2014/main" id="{8375123B-6101-4498-AC88-5AFB769B569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43" name="Text Box 43">
          <a:extLst>
            <a:ext uri="{FF2B5EF4-FFF2-40B4-BE49-F238E27FC236}">
              <a16:creationId xmlns:a16="http://schemas.microsoft.com/office/drawing/2014/main" id="{D0CC9711-7B48-4D08-9588-7AF0450B602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4" name="Text Box 68">
          <a:extLst>
            <a:ext uri="{FF2B5EF4-FFF2-40B4-BE49-F238E27FC236}">
              <a16:creationId xmlns:a16="http://schemas.microsoft.com/office/drawing/2014/main" id="{1554B65C-6095-499E-A062-EBF141D02A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5" name="Text Box 69">
          <a:extLst>
            <a:ext uri="{FF2B5EF4-FFF2-40B4-BE49-F238E27FC236}">
              <a16:creationId xmlns:a16="http://schemas.microsoft.com/office/drawing/2014/main" id="{11FA3F15-2CAD-40E5-8B0A-39D2CD26350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6" name="Text Box 70">
          <a:extLst>
            <a:ext uri="{FF2B5EF4-FFF2-40B4-BE49-F238E27FC236}">
              <a16:creationId xmlns:a16="http://schemas.microsoft.com/office/drawing/2014/main" id="{2969348B-BF8B-4D6E-9F78-D3830EE3697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7" name="Text Box 71">
          <a:extLst>
            <a:ext uri="{FF2B5EF4-FFF2-40B4-BE49-F238E27FC236}">
              <a16:creationId xmlns:a16="http://schemas.microsoft.com/office/drawing/2014/main" id="{BB50D465-F6DD-468A-8106-FBD7CB049FA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8" name="Text Box 72">
          <a:extLst>
            <a:ext uri="{FF2B5EF4-FFF2-40B4-BE49-F238E27FC236}">
              <a16:creationId xmlns:a16="http://schemas.microsoft.com/office/drawing/2014/main" id="{5163AA65-A60D-4949-B1B8-635877578B8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49" name="Text Box 73">
          <a:extLst>
            <a:ext uri="{FF2B5EF4-FFF2-40B4-BE49-F238E27FC236}">
              <a16:creationId xmlns:a16="http://schemas.microsoft.com/office/drawing/2014/main" id="{00A59FD2-6E43-4578-B886-DABDA3F5368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50" name="Text Box 46">
          <a:extLst>
            <a:ext uri="{FF2B5EF4-FFF2-40B4-BE49-F238E27FC236}">
              <a16:creationId xmlns:a16="http://schemas.microsoft.com/office/drawing/2014/main" id="{60D46F59-230A-488E-AECB-BE9A5C5AB42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51" name="Text Box 43">
          <a:extLst>
            <a:ext uri="{FF2B5EF4-FFF2-40B4-BE49-F238E27FC236}">
              <a16:creationId xmlns:a16="http://schemas.microsoft.com/office/drawing/2014/main" id="{379B8282-FF4C-44C7-BCA9-09A69E42C4B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D3E0BA6F-88A3-4BDF-8144-CE4C7A04596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001480D1-469E-4A33-A7E8-EDB6E1DCDCA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4" name="Text Box 68">
          <a:extLst>
            <a:ext uri="{FF2B5EF4-FFF2-40B4-BE49-F238E27FC236}">
              <a16:creationId xmlns:a16="http://schemas.microsoft.com/office/drawing/2014/main" id="{62BC0324-C8FA-4D16-867B-636E378859A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5" name="Text Box 69">
          <a:extLst>
            <a:ext uri="{FF2B5EF4-FFF2-40B4-BE49-F238E27FC236}">
              <a16:creationId xmlns:a16="http://schemas.microsoft.com/office/drawing/2014/main" id="{98BD6A99-A3F4-4A98-8233-5C4D8C69A28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6" name="Text Box 70">
          <a:extLst>
            <a:ext uri="{FF2B5EF4-FFF2-40B4-BE49-F238E27FC236}">
              <a16:creationId xmlns:a16="http://schemas.microsoft.com/office/drawing/2014/main" id="{69CAC261-B9F6-4768-8ACD-10199944FAA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7" name="Text Box 71">
          <a:extLst>
            <a:ext uri="{FF2B5EF4-FFF2-40B4-BE49-F238E27FC236}">
              <a16:creationId xmlns:a16="http://schemas.microsoft.com/office/drawing/2014/main" id="{C6FC381E-C6CF-45AA-B7A9-F3E37E586E6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8" name="Text Box 72">
          <a:extLst>
            <a:ext uri="{FF2B5EF4-FFF2-40B4-BE49-F238E27FC236}">
              <a16:creationId xmlns:a16="http://schemas.microsoft.com/office/drawing/2014/main" id="{24CEFB68-BE32-43F8-94A1-BB6F412F047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59" name="Text Box 73">
          <a:extLst>
            <a:ext uri="{FF2B5EF4-FFF2-40B4-BE49-F238E27FC236}">
              <a16:creationId xmlns:a16="http://schemas.microsoft.com/office/drawing/2014/main" id="{D9041523-E937-4CA4-AAD0-57F254513D4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785AD5E2-5F23-463D-85A8-DEF2A09AB22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61" name="Text Box 43">
          <a:extLst>
            <a:ext uri="{FF2B5EF4-FFF2-40B4-BE49-F238E27FC236}">
              <a16:creationId xmlns:a16="http://schemas.microsoft.com/office/drawing/2014/main" id="{0F3B1C8E-1B8E-4E99-A34F-E42BF1632C6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C1E15DCD-D75C-4866-8D47-D2CE5503C41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0C915F81-3D97-45CF-982D-E6E9446D9AD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56F071F2-0DE0-4C23-B39A-9E7302157CBA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C7E6CE08-A140-4B3F-8392-10E38BFB16E7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66" name="Text Box 65">
          <a:extLst>
            <a:ext uri="{FF2B5EF4-FFF2-40B4-BE49-F238E27FC236}">
              <a16:creationId xmlns:a16="http://schemas.microsoft.com/office/drawing/2014/main" id="{A481303C-744A-48FD-9087-5852C74373C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67" name="Text Box 91">
          <a:extLst>
            <a:ext uri="{FF2B5EF4-FFF2-40B4-BE49-F238E27FC236}">
              <a16:creationId xmlns:a16="http://schemas.microsoft.com/office/drawing/2014/main" id="{99B1B224-9CBF-4FB9-82AA-A3518BAAA2E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68" name="Text Box 65">
          <a:extLst>
            <a:ext uri="{FF2B5EF4-FFF2-40B4-BE49-F238E27FC236}">
              <a16:creationId xmlns:a16="http://schemas.microsoft.com/office/drawing/2014/main" id="{2B8E4A55-CA9F-4699-A088-E61C1C32C0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469" name="Text Box 91">
          <a:extLst>
            <a:ext uri="{FF2B5EF4-FFF2-40B4-BE49-F238E27FC236}">
              <a16:creationId xmlns:a16="http://schemas.microsoft.com/office/drawing/2014/main" id="{6EEC126C-0F5A-4A29-BCC2-93C1F9C9016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470" name="Text Box 46">
          <a:extLst>
            <a:ext uri="{FF2B5EF4-FFF2-40B4-BE49-F238E27FC236}">
              <a16:creationId xmlns:a16="http://schemas.microsoft.com/office/drawing/2014/main" id="{9A5BF6B3-B1A3-4E77-9B91-2B14B3240BD5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471" name="Text Box 43">
          <a:extLst>
            <a:ext uri="{FF2B5EF4-FFF2-40B4-BE49-F238E27FC236}">
              <a16:creationId xmlns:a16="http://schemas.microsoft.com/office/drawing/2014/main" id="{80BF5E4D-7C3B-45A2-B8F1-31DE29B52F45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2" name="Text Box 68">
          <a:extLst>
            <a:ext uri="{FF2B5EF4-FFF2-40B4-BE49-F238E27FC236}">
              <a16:creationId xmlns:a16="http://schemas.microsoft.com/office/drawing/2014/main" id="{FAE647D5-2D53-430E-834A-1917FEA496E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3" name="Text Box 69">
          <a:extLst>
            <a:ext uri="{FF2B5EF4-FFF2-40B4-BE49-F238E27FC236}">
              <a16:creationId xmlns:a16="http://schemas.microsoft.com/office/drawing/2014/main" id="{54455B3D-A89B-4643-AD15-277AF7B6B6D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4" name="Text Box 70">
          <a:extLst>
            <a:ext uri="{FF2B5EF4-FFF2-40B4-BE49-F238E27FC236}">
              <a16:creationId xmlns:a16="http://schemas.microsoft.com/office/drawing/2014/main" id="{DD7B553D-40F8-4F22-A280-164A37D1345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5" name="Text Box 71">
          <a:extLst>
            <a:ext uri="{FF2B5EF4-FFF2-40B4-BE49-F238E27FC236}">
              <a16:creationId xmlns:a16="http://schemas.microsoft.com/office/drawing/2014/main" id="{9F273C02-0144-4024-9428-C907D262148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6" name="Text Box 72">
          <a:extLst>
            <a:ext uri="{FF2B5EF4-FFF2-40B4-BE49-F238E27FC236}">
              <a16:creationId xmlns:a16="http://schemas.microsoft.com/office/drawing/2014/main" id="{16F55968-C312-47B5-913F-C74F4E976D4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77" name="Text Box 73">
          <a:extLst>
            <a:ext uri="{FF2B5EF4-FFF2-40B4-BE49-F238E27FC236}">
              <a16:creationId xmlns:a16="http://schemas.microsoft.com/office/drawing/2014/main" id="{7BCE2D29-9F5D-4B93-90D7-93F3FAC0862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78" name="Text Box 46">
          <a:extLst>
            <a:ext uri="{FF2B5EF4-FFF2-40B4-BE49-F238E27FC236}">
              <a16:creationId xmlns:a16="http://schemas.microsoft.com/office/drawing/2014/main" id="{71C5F900-54F7-4C4F-B262-8C04F7AF3E3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79" name="Text Box 43">
          <a:extLst>
            <a:ext uri="{FF2B5EF4-FFF2-40B4-BE49-F238E27FC236}">
              <a16:creationId xmlns:a16="http://schemas.microsoft.com/office/drawing/2014/main" id="{1546F017-8798-4D19-A896-D090F4A06C9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80" name="Text Box 46">
          <a:extLst>
            <a:ext uri="{FF2B5EF4-FFF2-40B4-BE49-F238E27FC236}">
              <a16:creationId xmlns:a16="http://schemas.microsoft.com/office/drawing/2014/main" id="{FEDC8B7B-92D5-4316-86AA-04FCF35F5E0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81" name="Text Box 43">
          <a:extLst>
            <a:ext uri="{FF2B5EF4-FFF2-40B4-BE49-F238E27FC236}">
              <a16:creationId xmlns:a16="http://schemas.microsoft.com/office/drawing/2014/main" id="{1E98B71F-CE87-4EA0-B8E0-820C4F71E55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2" name="Text Box 68">
          <a:extLst>
            <a:ext uri="{FF2B5EF4-FFF2-40B4-BE49-F238E27FC236}">
              <a16:creationId xmlns:a16="http://schemas.microsoft.com/office/drawing/2014/main" id="{B4A895EA-C896-418C-B98F-08794BEBC34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3" name="Text Box 69">
          <a:extLst>
            <a:ext uri="{FF2B5EF4-FFF2-40B4-BE49-F238E27FC236}">
              <a16:creationId xmlns:a16="http://schemas.microsoft.com/office/drawing/2014/main" id="{8DE65D6C-D6D4-4FED-8384-6541863C066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4" name="Text Box 70">
          <a:extLst>
            <a:ext uri="{FF2B5EF4-FFF2-40B4-BE49-F238E27FC236}">
              <a16:creationId xmlns:a16="http://schemas.microsoft.com/office/drawing/2014/main" id="{07E8CE96-31E5-49CF-B773-327EEC10AE4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5" name="Text Box 71">
          <a:extLst>
            <a:ext uri="{FF2B5EF4-FFF2-40B4-BE49-F238E27FC236}">
              <a16:creationId xmlns:a16="http://schemas.microsoft.com/office/drawing/2014/main" id="{1FED6974-84E4-4D6E-9E07-02B079E8856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6" name="Text Box 72">
          <a:extLst>
            <a:ext uri="{FF2B5EF4-FFF2-40B4-BE49-F238E27FC236}">
              <a16:creationId xmlns:a16="http://schemas.microsoft.com/office/drawing/2014/main" id="{947253E6-523F-425D-917D-8CEFF1CCCDC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487" name="Text Box 73">
          <a:extLst>
            <a:ext uri="{FF2B5EF4-FFF2-40B4-BE49-F238E27FC236}">
              <a16:creationId xmlns:a16="http://schemas.microsoft.com/office/drawing/2014/main" id="{73FC7B77-3FA6-403C-A17E-ADA06F6DB50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004E6324-3379-4889-A01E-117E91F8CC4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89" name="Text Box 43">
          <a:extLst>
            <a:ext uri="{FF2B5EF4-FFF2-40B4-BE49-F238E27FC236}">
              <a16:creationId xmlns:a16="http://schemas.microsoft.com/office/drawing/2014/main" id="{D5CF5727-6224-406A-A840-EF88609842B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E4E47700-A87B-4644-AAA6-45396326686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C86537D0-9D87-414E-B5D7-7687EC81CE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2" name="Text Box 68">
          <a:extLst>
            <a:ext uri="{FF2B5EF4-FFF2-40B4-BE49-F238E27FC236}">
              <a16:creationId xmlns:a16="http://schemas.microsoft.com/office/drawing/2014/main" id="{FC04FE4B-3C2F-4B6D-8EA5-16748E3402F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3" name="Text Box 69">
          <a:extLst>
            <a:ext uri="{FF2B5EF4-FFF2-40B4-BE49-F238E27FC236}">
              <a16:creationId xmlns:a16="http://schemas.microsoft.com/office/drawing/2014/main" id="{A350D319-B4B8-4BC9-83EB-6212534DDDF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4" name="Text Box 70">
          <a:extLst>
            <a:ext uri="{FF2B5EF4-FFF2-40B4-BE49-F238E27FC236}">
              <a16:creationId xmlns:a16="http://schemas.microsoft.com/office/drawing/2014/main" id="{E8D80D9F-2428-4CE7-8656-5CC96E19448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5" name="Text Box 71">
          <a:extLst>
            <a:ext uri="{FF2B5EF4-FFF2-40B4-BE49-F238E27FC236}">
              <a16:creationId xmlns:a16="http://schemas.microsoft.com/office/drawing/2014/main" id="{63F25E9B-2CE3-4F96-B0B8-60EA252B895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6" name="Text Box 72">
          <a:extLst>
            <a:ext uri="{FF2B5EF4-FFF2-40B4-BE49-F238E27FC236}">
              <a16:creationId xmlns:a16="http://schemas.microsoft.com/office/drawing/2014/main" id="{896D13A9-5E08-4A02-B934-66926972BC8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497" name="Text Box 73">
          <a:extLst>
            <a:ext uri="{FF2B5EF4-FFF2-40B4-BE49-F238E27FC236}">
              <a16:creationId xmlns:a16="http://schemas.microsoft.com/office/drawing/2014/main" id="{F16A5F14-B794-47CA-993E-7B2E1717216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A3195233-0648-4899-AEB2-1D6F9388C03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499" name="Text Box 43">
          <a:extLst>
            <a:ext uri="{FF2B5EF4-FFF2-40B4-BE49-F238E27FC236}">
              <a16:creationId xmlns:a16="http://schemas.microsoft.com/office/drawing/2014/main" id="{E76F1F04-D609-4B1D-9B21-12BB7D228DE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CEEE7F67-A634-4B34-853D-A328E44044E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335ABE18-4AB7-4256-B8C7-36CDFFFE6C1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502" name="Text Box 10">
          <a:extLst>
            <a:ext uri="{FF2B5EF4-FFF2-40B4-BE49-F238E27FC236}">
              <a16:creationId xmlns:a16="http://schemas.microsoft.com/office/drawing/2014/main" id="{DDCC0830-7801-4A2D-816B-128487EFBD5B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503" name="Text Box 11">
          <a:extLst>
            <a:ext uri="{FF2B5EF4-FFF2-40B4-BE49-F238E27FC236}">
              <a16:creationId xmlns:a16="http://schemas.microsoft.com/office/drawing/2014/main" id="{E59912E4-92F9-42AB-8E40-8E5E0FC592A6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04" name="Text Box 65">
          <a:extLst>
            <a:ext uri="{FF2B5EF4-FFF2-40B4-BE49-F238E27FC236}">
              <a16:creationId xmlns:a16="http://schemas.microsoft.com/office/drawing/2014/main" id="{6191FD3A-042F-49D1-B477-617E6AAF711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FB94C775-7232-4FF5-A3F3-A17DED56C5D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06" name="Text Box 65">
          <a:extLst>
            <a:ext uri="{FF2B5EF4-FFF2-40B4-BE49-F238E27FC236}">
              <a16:creationId xmlns:a16="http://schemas.microsoft.com/office/drawing/2014/main" id="{FE817CAF-1592-44E8-AAC9-61E92850FF8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07" name="Text Box 91">
          <a:extLst>
            <a:ext uri="{FF2B5EF4-FFF2-40B4-BE49-F238E27FC236}">
              <a16:creationId xmlns:a16="http://schemas.microsoft.com/office/drawing/2014/main" id="{AA1CF080-973F-4700-B881-9382A9EA267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CDECCA99-F4B5-4BB9-B0CF-8A5F2BF9DA8E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09" name="Text Box 43">
          <a:extLst>
            <a:ext uri="{FF2B5EF4-FFF2-40B4-BE49-F238E27FC236}">
              <a16:creationId xmlns:a16="http://schemas.microsoft.com/office/drawing/2014/main" id="{3EC1F2C7-3212-4A46-B240-8E433CDBB180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0" name="Text Box 68">
          <a:extLst>
            <a:ext uri="{FF2B5EF4-FFF2-40B4-BE49-F238E27FC236}">
              <a16:creationId xmlns:a16="http://schemas.microsoft.com/office/drawing/2014/main" id="{CD35FB57-31D0-4CF6-8E96-DC1DFE5A6EF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1" name="Text Box 69">
          <a:extLst>
            <a:ext uri="{FF2B5EF4-FFF2-40B4-BE49-F238E27FC236}">
              <a16:creationId xmlns:a16="http://schemas.microsoft.com/office/drawing/2014/main" id="{496B5447-CACC-4E2B-993B-038708A64E3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2" name="Text Box 70">
          <a:extLst>
            <a:ext uri="{FF2B5EF4-FFF2-40B4-BE49-F238E27FC236}">
              <a16:creationId xmlns:a16="http://schemas.microsoft.com/office/drawing/2014/main" id="{1AE719F9-B42D-4A56-BB46-A4BF28D9562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3" name="Text Box 71">
          <a:extLst>
            <a:ext uri="{FF2B5EF4-FFF2-40B4-BE49-F238E27FC236}">
              <a16:creationId xmlns:a16="http://schemas.microsoft.com/office/drawing/2014/main" id="{06C8963E-EC59-4E8D-B195-A7BA5574780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4" name="Text Box 72">
          <a:extLst>
            <a:ext uri="{FF2B5EF4-FFF2-40B4-BE49-F238E27FC236}">
              <a16:creationId xmlns:a16="http://schemas.microsoft.com/office/drawing/2014/main" id="{0575213E-F359-4970-A135-4158DFB7042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15" name="Text Box 73">
          <a:extLst>
            <a:ext uri="{FF2B5EF4-FFF2-40B4-BE49-F238E27FC236}">
              <a16:creationId xmlns:a16="http://schemas.microsoft.com/office/drawing/2014/main" id="{2618B633-9CD3-4E47-8F8F-B9001565EFA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16" name="Text Box 46">
          <a:extLst>
            <a:ext uri="{FF2B5EF4-FFF2-40B4-BE49-F238E27FC236}">
              <a16:creationId xmlns:a16="http://schemas.microsoft.com/office/drawing/2014/main" id="{79A8C977-DE69-4CEC-9953-00E82862445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17" name="Text Box 43">
          <a:extLst>
            <a:ext uri="{FF2B5EF4-FFF2-40B4-BE49-F238E27FC236}">
              <a16:creationId xmlns:a16="http://schemas.microsoft.com/office/drawing/2014/main" id="{2389C063-A0E0-42B0-8F65-FE55A13BD48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B4764DD2-7075-4807-8AFA-AB69A0851BB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28300871-C689-4C71-990F-696BC94343B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0" name="Text Box 68">
          <a:extLst>
            <a:ext uri="{FF2B5EF4-FFF2-40B4-BE49-F238E27FC236}">
              <a16:creationId xmlns:a16="http://schemas.microsoft.com/office/drawing/2014/main" id="{3644D311-3F8C-4F49-94B6-EE785CC9D83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1" name="Text Box 69">
          <a:extLst>
            <a:ext uri="{FF2B5EF4-FFF2-40B4-BE49-F238E27FC236}">
              <a16:creationId xmlns:a16="http://schemas.microsoft.com/office/drawing/2014/main" id="{C9BE2DA4-31FA-414B-B052-42CBC55123E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2" name="Text Box 70">
          <a:extLst>
            <a:ext uri="{FF2B5EF4-FFF2-40B4-BE49-F238E27FC236}">
              <a16:creationId xmlns:a16="http://schemas.microsoft.com/office/drawing/2014/main" id="{FF5F4080-C2C4-4985-A68F-C8795CD8953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3" name="Text Box 71">
          <a:extLst>
            <a:ext uri="{FF2B5EF4-FFF2-40B4-BE49-F238E27FC236}">
              <a16:creationId xmlns:a16="http://schemas.microsoft.com/office/drawing/2014/main" id="{E485B13B-5F16-4998-8955-690574E9858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4" name="Text Box 72">
          <a:extLst>
            <a:ext uri="{FF2B5EF4-FFF2-40B4-BE49-F238E27FC236}">
              <a16:creationId xmlns:a16="http://schemas.microsoft.com/office/drawing/2014/main" id="{1AC6FB15-6326-438E-B561-5BFA348A4A4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25" name="Text Box 73">
          <a:extLst>
            <a:ext uri="{FF2B5EF4-FFF2-40B4-BE49-F238E27FC236}">
              <a16:creationId xmlns:a16="http://schemas.microsoft.com/office/drawing/2014/main" id="{C4A0C145-3A07-475B-B89B-DB69635367E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E5B3AF7E-1FC4-41FD-9DB3-45EBC672BB4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12392FBF-0A33-4548-AE8A-45CB08C7297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B4E747CD-F07B-4470-AE3D-3D48898478C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04E448A7-1C71-4ED6-95A3-D5CE032CA74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0" name="Text Box 68">
          <a:extLst>
            <a:ext uri="{FF2B5EF4-FFF2-40B4-BE49-F238E27FC236}">
              <a16:creationId xmlns:a16="http://schemas.microsoft.com/office/drawing/2014/main" id="{B4340D2C-0F03-41E1-B33B-703541040FE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1" name="Text Box 69">
          <a:extLst>
            <a:ext uri="{FF2B5EF4-FFF2-40B4-BE49-F238E27FC236}">
              <a16:creationId xmlns:a16="http://schemas.microsoft.com/office/drawing/2014/main" id="{62089EA2-F0ED-4D08-94A9-C0A734E0734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2" name="Text Box 70">
          <a:extLst>
            <a:ext uri="{FF2B5EF4-FFF2-40B4-BE49-F238E27FC236}">
              <a16:creationId xmlns:a16="http://schemas.microsoft.com/office/drawing/2014/main" id="{8F544BA2-EB90-4D17-97DC-E474AA940CC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3" name="Text Box 71">
          <a:extLst>
            <a:ext uri="{FF2B5EF4-FFF2-40B4-BE49-F238E27FC236}">
              <a16:creationId xmlns:a16="http://schemas.microsoft.com/office/drawing/2014/main" id="{7CFEDF27-CFF0-41B0-9E15-C2AE6CF3BAC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4" name="Text Box 72">
          <a:extLst>
            <a:ext uri="{FF2B5EF4-FFF2-40B4-BE49-F238E27FC236}">
              <a16:creationId xmlns:a16="http://schemas.microsoft.com/office/drawing/2014/main" id="{E4854853-D394-4DF7-A705-C01A75330B4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35" name="Text Box 73">
          <a:extLst>
            <a:ext uri="{FF2B5EF4-FFF2-40B4-BE49-F238E27FC236}">
              <a16:creationId xmlns:a16="http://schemas.microsoft.com/office/drawing/2014/main" id="{AF856F8F-82B1-4D77-B3E3-25B127674C9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31BDA526-3AEB-46AF-99E3-DF1A96A82DE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10BE54A5-BDB1-4D8B-AC97-C9E263AEEFD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C7253BFB-F154-4E09-AC8A-F720FA2611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76356949-3A88-4F21-A7FE-3E694883631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540" name="Text Box 10">
          <a:extLst>
            <a:ext uri="{FF2B5EF4-FFF2-40B4-BE49-F238E27FC236}">
              <a16:creationId xmlns:a16="http://schemas.microsoft.com/office/drawing/2014/main" id="{0BAD31E6-EFAA-4576-9557-C8EB5ADAEF0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541" name="Text Box 11">
          <a:extLst>
            <a:ext uri="{FF2B5EF4-FFF2-40B4-BE49-F238E27FC236}">
              <a16:creationId xmlns:a16="http://schemas.microsoft.com/office/drawing/2014/main" id="{A80A87E3-973E-4BD6-89EF-99350FCA852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42" name="Text Box 65">
          <a:extLst>
            <a:ext uri="{FF2B5EF4-FFF2-40B4-BE49-F238E27FC236}">
              <a16:creationId xmlns:a16="http://schemas.microsoft.com/office/drawing/2014/main" id="{C1695411-261B-4EFD-974F-5B83EFC2098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43" name="Text Box 91">
          <a:extLst>
            <a:ext uri="{FF2B5EF4-FFF2-40B4-BE49-F238E27FC236}">
              <a16:creationId xmlns:a16="http://schemas.microsoft.com/office/drawing/2014/main" id="{FE4F341C-1E7C-4764-AB6C-738F67C55B0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44" name="Text Box 65">
          <a:extLst>
            <a:ext uri="{FF2B5EF4-FFF2-40B4-BE49-F238E27FC236}">
              <a16:creationId xmlns:a16="http://schemas.microsoft.com/office/drawing/2014/main" id="{5259B966-7CB0-4DD9-8870-C076B0DF309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45" name="Text Box 91">
          <a:extLst>
            <a:ext uri="{FF2B5EF4-FFF2-40B4-BE49-F238E27FC236}">
              <a16:creationId xmlns:a16="http://schemas.microsoft.com/office/drawing/2014/main" id="{24B33100-A924-4C1C-A9BE-9BA43C98706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35E98FCA-67B4-431E-BAD8-ACD7DD02D096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F479036C-2D0D-4161-B852-A1971893DAE7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48" name="Text Box 68">
          <a:extLst>
            <a:ext uri="{FF2B5EF4-FFF2-40B4-BE49-F238E27FC236}">
              <a16:creationId xmlns:a16="http://schemas.microsoft.com/office/drawing/2014/main" id="{F986BFD6-E226-45E4-B3C4-A9BA91F6050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49" name="Text Box 69">
          <a:extLst>
            <a:ext uri="{FF2B5EF4-FFF2-40B4-BE49-F238E27FC236}">
              <a16:creationId xmlns:a16="http://schemas.microsoft.com/office/drawing/2014/main" id="{3338FE55-BD83-4DDD-9378-278D4F0BD88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0" name="Text Box 70">
          <a:extLst>
            <a:ext uri="{FF2B5EF4-FFF2-40B4-BE49-F238E27FC236}">
              <a16:creationId xmlns:a16="http://schemas.microsoft.com/office/drawing/2014/main" id="{4D887B5B-FA21-4CA0-B8F8-D376C2DFDE7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1" name="Text Box 71">
          <a:extLst>
            <a:ext uri="{FF2B5EF4-FFF2-40B4-BE49-F238E27FC236}">
              <a16:creationId xmlns:a16="http://schemas.microsoft.com/office/drawing/2014/main" id="{21CFE106-EDB6-478F-A130-05F68527794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2" name="Text Box 72">
          <a:extLst>
            <a:ext uri="{FF2B5EF4-FFF2-40B4-BE49-F238E27FC236}">
              <a16:creationId xmlns:a16="http://schemas.microsoft.com/office/drawing/2014/main" id="{09B42321-B6D7-4265-B12C-04D20E2F5AC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3" name="Text Box 73">
          <a:extLst>
            <a:ext uri="{FF2B5EF4-FFF2-40B4-BE49-F238E27FC236}">
              <a16:creationId xmlns:a16="http://schemas.microsoft.com/office/drawing/2014/main" id="{EBBB8CE0-2DA5-409A-BE7D-4B57F2A9A34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54" name="Text Box 46">
          <a:extLst>
            <a:ext uri="{FF2B5EF4-FFF2-40B4-BE49-F238E27FC236}">
              <a16:creationId xmlns:a16="http://schemas.microsoft.com/office/drawing/2014/main" id="{96C22F1B-2F28-4270-90C8-0E7E3243925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55" name="Text Box 43">
          <a:extLst>
            <a:ext uri="{FF2B5EF4-FFF2-40B4-BE49-F238E27FC236}">
              <a16:creationId xmlns:a16="http://schemas.microsoft.com/office/drawing/2014/main" id="{17533FE5-C8F8-44E5-AED8-28080AD3CD1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E2FAB415-8A87-41C9-A1AD-BA2FA7884CB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925CF270-2B46-416F-B1B9-0A25164E419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8" name="Text Box 68">
          <a:extLst>
            <a:ext uri="{FF2B5EF4-FFF2-40B4-BE49-F238E27FC236}">
              <a16:creationId xmlns:a16="http://schemas.microsoft.com/office/drawing/2014/main" id="{AFC4F0F1-70FC-47F0-BF78-28A1C88B28A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59" name="Text Box 69">
          <a:extLst>
            <a:ext uri="{FF2B5EF4-FFF2-40B4-BE49-F238E27FC236}">
              <a16:creationId xmlns:a16="http://schemas.microsoft.com/office/drawing/2014/main" id="{5EF06804-33EA-4AEE-B0DF-EF8FB7DCD5E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60" name="Text Box 70">
          <a:extLst>
            <a:ext uri="{FF2B5EF4-FFF2-40B4-BE49-F238E27FC236}">
              <a16:creationId xmlns:a16="http://schemas.microsoft.com/office/drawing/2014/main" id="{387AEE04-EBBB-47DC-97B7-821BF50A884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61" name="Text Box 71">
          <a:extLst>
            <a:ext uri="{FF2B5EF4-FFF2-40B4-BE49-F238E27FC236}">
              <a16:creationId xmlns:a16="http://schemas.microsoft.com/office/drawing/2014/main" id="{88639FF5-FE54-4246-B0F9-56839A538C5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62" name="Text Box 72">
          <a:extLst>
            <a:ext uri="{FF2B5EF4-FFF2-40B4-BE49-F238E27FC236}">
              <a16:creationId xmlns:a16="http://schemas.microsoft.com/office/drawing/2014/main" id="{942B9A07-F28C-4B93-A540-D285352EFBE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63" name="Text Box 73">
          <a:extLst>
            <a:ext uri="{FF2B5EF4-FFF2-40B4-BE49-F238E27FC236}">
              <a16:creationId xmlns:a16="http://schemas.microsoft.com/office/drawing/2014/main" id="{4B8B8BA5-8027-4BEA-A141-7C06162DEB1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424E7717-1937-4DDA-884A-16E3479A9DB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CDFC430C-8F06-443F-B530-7F8322B3612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C6F2428B-6369-4A7C-AF21-46E83EA1F95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9D4BBA62-A4F5-4115-8C8A-8D7ECB9391D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68" name="Text Box 68">
          <a:extLst>
            <a:ext uri="{FF2B5EF4-FFF2-40B4-BE49-F238E27FC236}">
              <a16:creationId xmlns:a16="http://schemas.microsoft.com/office/drawing/2014/main" id="{5BBF9E53-B5BD-4070-85B4-AB9DDF8AC6E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69" name="Text Box 69">
          <a:extLst>
            <a:ext uri="{FF2B5EF4-FFF2-40B4-BE49-F238E27FC236}">
              <a16:creationId xmlns:a16="http://schemas.microsoft.com/office/drawing/2014/main" id="{118F5C82-1FC0-47EE-9E6E-8634DE9C119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70" name="Text Box 70">
          <a:extLst>
            <a:ext uri="{FF2B5EF4-FFF2-40B4-BE49-F238E27FC236}">
              <a16:creationId xmlns:a16="http://schemas.microsoft.com/office/drawing/2014/main" id="{06F30DE8-819A-4306-ABE3-E25DD6C158B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71" name="Text Box 71">
          <a:extLst>
            <a:ext uri="{FF2B5EF4-FFF2-40B4-BE49-F238E27FC236}">
              <a16:creationId xmlns:a16="http://schemas.microsoft.com/office/drawing/2014/main" id="{BE0A244A-B768-4B8A-A8BB-B8B88F107CF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72" name="Text Box 72">
          <a:extLst>
            <a:ext uri="{FF2B5EF4-FFF2-40B4-BE49-F238E27FC236}">
              <a16:creationId xmlns:a16="http://schemas.microsoft.com/office/drawing/2014/main" id="{743D6B57-B845-4557-A23A-F2D24ECCC87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573" name="Text Box 73">
          <a:extLst>
            <a:ext uri="{FF2B5EF4-FFF2-40B4-BE49-F238E27FC236}">
              <a16:creationId xmlns:a16="http://schemas.microsoft.com/office/drawing/2014/main" id="{4FCC218E-49F5-4177-9BDE-8051383497D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74" name="Text Box 46">
          <a:extLst>
            <a:ext uri="{FF2B5EF4-FFF2-40B4-BE49-F238E27FC236}">
              <a16:creationId xmlns:a16="http://schemas.microsoft.com/office/drawing/2014/main" id="{EE053C1A-64D2-400B-94F8-1089BB48C1D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75" name="Text Box 43">
          <a:extLst>
            <a:ext uri="{FF2B5EF4-FFF2-40B4-BE49-F238E27FC236}">
              <a16:creationId xmlns:a16="http://schemas.microsoft.com/office/drawing/2014/main" id="{315817E9-78C2-4532-A6AD-E6CEA7CC7ED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38E267CA-A53D-4867-952A-1ED06DE1A15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079C3B13-589E-4C92-A894-A51C67BAED5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78" name="Text Box 65">
          <a:extLst>
            <a:ext uri="{FF2B5EF4-FFF2-40B4-BE49-F238E27FC236}">
              <a16:creationId xmlns:a16="http://schemas.microsoft.com/office/drawing/2014/main" id="{A7CB6C8D-12FE-4CD7-8DC3-4E4191BFD61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79" name="Text Box 91">
          <a:extLst>
            <a:ext uri="{FF2B5EF4-FFF2-40B4-BE49-F238E27FC236}">
              <a16:creationId xmlns:a16="http://schemas.microsoft.com/office/drawing/2014/main" id="{E98822E9-DB86-40B9-8067-B8DA1AC50FA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80" name="Text Box 65">
          <a:extLst>
            <a:ext uri="{FF2B5EF4-FFF2-40B4-BE49-F238E27FC236}">
              <a16:creationId xmlns:a16="http://schemas.microsoft.com/office/drawing/2014/main" id="{8805F144-5097-42A8-99E6-3DC59971C14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581" name="Text Box 91">
          <a:extLst>
            <a:ext uri="{FF2B5EF4-FFF2-40B4-BE49-F238E27FC236}">
              <a16:creationId xmlns:a16="http://schemas.microsoft.com/office/drawing/2014/main" id="{9FB45C81-8C0C-4E75-8146-2EB43F345FB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09CAD978-CF01-4F88-B992-AF932C9CFBCD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06368608-08DD-4B8C-A80C-72EDCA71F2E5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4" name="Text Box 68">
          <a:extLst>
            <a:ext uri="{FF2B5EF4-FFF2-40B4-BE49-F238E27FC236}">
              <a16:creationId xmlns:a16="http://schemas.microsoft.com/office/drawing/2014/main" id="{49A9B5A2-4497-4B80-A10B-FAFD1D4592B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5" name="Text Box 69">
          <a:extLst>
            <a:ext uri="{FF2B5EF4-FFF2-40B4-BE49-F238E27FC236}">
              <a16:creationId xmlns:a16="http://schemas.microsoft.com/office/drawing/2014/main" id="{9D45678E-B16A-4811-BD8C-D3A88CFDEAE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6" name="Text Box 70">
          <a:extLst>
            <a:ext uri="{FF2B5EF4-FFF2-40B4-BE49-F238E27FC236}">
              <a16:creationId xmlns:a16="http://schemas.microsoft.com/office/drawing/2014/main" id="{438AAABA-5B70-426E-9A48-D1252D349FF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7" name="Text Box 71">
          <a:extLst>
            <a:ext uri="{FF2B5EF4-FFF2-40B4-BE49-F238E27FC236}">
              <a16:creationId xmlns:a16="http://schemas.microsoft.com/office/drawing/2014/main" id="{51F0AC37-D657-4115-B9A9-23B2CBA2095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8" name="Text Box 72">
          <a:extLst>
            <a:ext uri="{FF2B5EF4-FFF2-40B4-BE49-F238E27FC236}">
              <a16:creationId xmlns:a16="http://schemas.microsoft.com/office/drawing/2014/main" id="{F388EFF3-E444-4CEB-847A-AD2F9DE9D86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89" name="Text Box 73">
          <a:extLst>
            <a:ext uri="{FF2B5EF4-FFF2-40B4-BE49-F238E27FC236}">
              <a16:creationId xmlns:a16="http://schemas.microsoft.com/office/drawing/2014/main" id="{AADAADF1-8B6A-490F-B46C-74A79444433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11EFE762-EC26-4655-BB15-A98F38760CC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id="{5944C855-1C06-4068-9DB7-FE41F9D27F5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145C5C65-334D-42D6-93F3-F85279E3CAF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A31AD880-D994-4A49-9BBB-04F5522E085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4" name="Text Box 68">
          <a:extLst>
            <a:ext uri="{FF2B5EF4-FFF2-40B4-BE49-F238E27FC236}">
              <a16:creationId xmlns:a16="http://schemas.microsoft.com/office/drawing/2014/main" id="{EFEB9195-6A57-47CE-8223-9788E92D508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5" name="Text Box 69">
          <a:extLst>
            <a:ext uri="{FF2B5EF4-FFF2-40B4-BE49-F238E27FC236}">
              <a16:creationId xmlns:a16="http://schemas.microsoft.com/office/drawing/2014/main" id="{1222B887-044D-48FA-9F0A-A9095A0FEB2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6" name="Text Box 70">
          <a:extLst>
            <a:ext uri="{FF2B5EF4-FFF2-40B4-BE49-F238E27FC236}">
              <a16:creationId xmlns:a16="http://schemas.microsoft.com/office/drawing/2014/main" id="{D0130EA6-5435-414E-A327-F3728D4EBF6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7" name="Text Box 71">
          <a:extLst>
            <a:ext uri="{FF2B5EF4-FFF2-40B4-BE49-F238E27FC236}">
              <a16:creationId xmlns:a16="http://schemas.microsoft.com/office/drawing/2014/main" id="{11FFB2BE-C47C-4293-88A2-2D749FBDAB2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8" name="Text Box 72">
          <a:extLst>
            <a:ext uri="{FF2B5EF4-FFF2-40B4-BE49-F238E27FC236}">
              <a16:creationId xmlns:a16="http://schemas.microsoft.com/office/drawing/2014/main" id="{06B24CE1-ECE3-4A60-B7CD-1B8A6C3DB26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599" name="Text Box 73">
          <a:extLst>
            <a:ext uri="{FF2B5EF4-FFF2-40B4-BE49-F238E27FC236}">
              <a16:creationId xmlns:a16="http://schemas.microsoft.com/office/drawing/2014/main" id="{3EA32FFE-5974-4E0F-B159-309524C4587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00" name="Text Box 46">
          <a:extLst>
            <a:ext uri="{FF2B5EF4-FFF2-40B4-BE49-F238E27FC236}">
              <a16:creationId xmlns:a16="http://schemas.microsoft.com/office/drawing/2014/main" id="{4B3B4A83-47C5-48CC-82C9-A43417359F8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FDB2DE74-5B80-4EA8-B1D0-62AECFCFC59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02" name="Text Box 46">
          <a:extLst>
            <a:ext uri="{FF2B5EF4-FFF2-40B4-BE49-F238E27FC236}">
              <a16:creationId xmlns:a16="http://schemas.microsoft.com/office/drawing/2014/main" id="{21609517-C787-43A8-AD31-2BDE3D1BD0F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3" name="Text Box 68">
          <a:extLst>
            <a:ext uri="{FF2B5EF4-FFF2-40B4-BE49-F238E27FC236}">
              <a16:creationId xmlns:a16="http://schemas.microsoft.com/office/drawing/2014/main" id="{5F4ABFCD-FB3D-4C46-8D14-40681304BBC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4" name="Text Box 69">
          <a:extLst>
            <a:ext uri="{FF2B5EF4-FFF2-40B4-BE49-F238E27FC236}">
              <a16:creationId xmlns:a16="http://schemas.microsoft.com/office/drawing/2014/main" id="{51FE7114-9CAD-4E69-9A23-4909BEAF388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5" name="Text Box 70">
          <a:extLst>
            <a:ext uri="{FF2B5EF4-FFF2-40B4-BE49-F238E27FC236}">
              <a16:creationId xmlns:a16="http://schemas.microsoft.com/office/drawing/2014/main" id="{229AA31C-7A2C-41EC-98FF-29CA1410EAB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6" name="Text Box 71">
          <a:extLst>
            <a:ext uri="{FF2B5EF4-FFF2-40B4-BE49-F238E27FC236}">
              <a16:creationId xmlns:a16="http://schemas.microsoft.com/office/drawing/2014/main" id="{2F9E1C64-90A2-4F36-ADC3-1A7718DE051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7" name="Text Box 72">
          <a:extLst>
            <a:ext uri="{FF2B5EF4-FFF2-40B4-BE49-F238E27FC236}">
              <a16:creationId xmlns:a16="http://schemas.microsoft.com/office/drawing/2014/main" id="{A1FF9CD2-DDAC-445D-8196-274F269B6FB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08" name="Text Box 73">
          <a:extLst>
            <a:ext uri="{FF2B5EF4-FFF2-40B4-BE49-F238E27FC236}">
              <a16:creationId xmlns:a16="http://schemas.microsoft.com/office/drawing/2014/main" id="{908FFDAB-B259-48D2-8A9E-6AF45FCA65C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09" name="Text Box 46">
          <a:extLst>
            <a:ext uri="{FF2B5EF4-FFF2-40B4-BE49-F238E27FC236}">
              <a16:creationId xmlns:a16="http://schemas.microsoft.com/office/drawing/2014/main" id="{89B8C29E-C6FF-482D-BBE0-CCAEC50C425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10" name="Text Box 43">
          <a:extLst>
            <a:ext uri="{FF2B5EF4-FFF2-40B4-BE49-F238E27FC236}">
              <a16:creationId xmlns:a16="http://schemas.microsoft.com/office/drawing/2014/main" id="{8C8439D2-166A-4F88-B522-FDEF1F46B35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FF301E3E-3F30-4EA3-9EC7-F56B15C992A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12" name="Text Box 43">
          <a:extLst>
            <a:ext uri="{FF2B5EF4-FFF2-40B4-BE49-F238E27FC236}">
              <a16:creationId xmlns:a16="http://schemas.microsoft.com/office/drawing/2014/main" id="{47D3DE95-E472-4A4A-9348-26EDC1B5659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47D321DE-8395-4FD1-8DA1-9A704FBC197E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5383D29D-B665-4300-A4CB-A83E0CADB822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15" name="Text Box 65">
          <a:extLst>
            <a:ext uri="{FF2B5EF4-FFF2-40B4-BE49-F238E27FC236}">
              <a16:creationId xmlns:a16="http://schemas.microsoft.com/office/drawing/2014/main" id="{274BE2C5-1823-4761-93E2-3BC4B5355F6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16" name="Text Box 91">
          <a:extLst>
            <a:ext uri="{FF2B5EF4-FFF2-40B4-BE49-F238E27FC236}">
              <a16:creationId xmlns:a16="http://schemas.microsoft.com/office/drawing/2014/main" id="{0076A98A-F782-4088-9169-B5121B85BDB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17" name="Text Box 65">
          <a:extLst>
            <a:ext uri="{FF2B5EF4-FFF2-40B4-BE49-F238E27FC236}">
              <a16:creationId xmlns:a16="http://schemas.microsoft.com/office/drawing/2014/main" id="{37EEE354-517C-47F9-8A46-FDE35CEE990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18" name="Text Box 91">
          <a:extLst>
            <a:ext uri="{FF2B5EF4-FFF2-40B4-BE49-F238E27FC236}">
              <a16:creationId xmlns:a16="http://schemas.microsoft.com/office/drawing/2014/main" id="{4DEE1DE4-34C7-493F-9ADE-15817DDB560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A7A4BA53-5735-4635-95A4-6E935BC0E423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20" name="Text Box 43">
          <a:extLst>
            <a:ext uri="{FF2B5EF4-FFF2-40B4-BE49-F238E27FC236}">
              <a16:creationId xmlns:a16="http://schemas.microsoft.com/office/drawing/2014/main" id="{A87E0755-32A4-4954-92BE-F2502B8D2C89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1" name="Text Box 68">
          <a:extLst>
            <a:ext uri="{FF2B5EF4-FFF2-40B4-BE49-F238E27FC236}">
              <a16:creationId xmlns:a16="http://schemas.microsoft.com/office/drawing/2014/main" id="{1C9BBE1F-359A-4B43-ADC2-15700BC1000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2" name="Text Box 69">
          <a:extLst>
            <a:ext uri="{FF2B5EF4-FFF2-40B4-BE49-F238E27FC236}">
              <a16:creationId xmlns:a16="http://schemas.microsoft.com/office/drawing/2014/main" id="{32D0A233-8CF3-4E17-B2DC-624479F806D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3" name="Text Box 70">
          <a:extLst>
            <a:ext uri="{FF2B5EF4-FFF2-40B4-BE49-F238E27FC236}">
              <a16:creationId xmlns:a16="http://schemas.microsoft.com/office/drawing/2014/main" id="{3E580375-2AEF-4169-94B2-19F4CDF9F4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4" name="Text Box 71">
          <a:extLst>
            <a:ext uri="{FF2B5EF4-FFF2-40B4-BE49-F238E27FC236}">
              <a16:creationId xmlns:a16="http://schemas.microsoft.com/office/drawing/2014/main" id="{0A91C8A3-C87A-4C5D-B610-E0F9137C733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5" name="Text Box 72">
          <a:extLst>
            <a:ext uri="{FF2B5EF4-FFF2-40B4-BE49-F238E27FC236}">
              <a16:creationId xmlns:a16="http://schemas.microsoft.com/office/drawing/2014/main" id="{3D7693A5-2EC5-4920-9FBA-DC1E6C9608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26" name="Text Box 73">
          <a:extLst>
            <a:ext uri="{FF2B5EF4-FFF2-40B4-BE49-F238E27FC236}">
              <a16:creationId xmlns:a16="http://schemas.microsoft.com/office/drawing/2014/main" id="{ED3B7B56-8B9A-4160-B9DC-F2B4724AF19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CC47E575-4ABE-4D6D-A87D-F7CE3F0D70B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BD73417B-3144-4031-B036-B52CE445FE0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29" name="Text Box 46">
          <a:extLst>
            <a:ext uri="{FF2B5EF4-FFF2-40B4-BE49-F238E27FC236}">
              <a16:creationId xmlns:a16="http://schemas.microsoft.com/office/drawing/2014/main" id="{5BA07A56-73E1-445C-ACCC-35CEE07F4DF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30" name="Text Box 43">
          <a:extLst>
            <a:ext uri="{FF2B5EF4-FFF2-40B4-BE49-F238E27FC236}">
              <a16:creationId xmlns:a16="http://schemas.microsoft.com/office/drawing/2014/main" id="{7E4DE092-789C-427B-A25D-CCC74EB2506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069007FC-551F-47AC-B5AF-CF8D1EB17EC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CB1BBFE-DAD0-421D-925B-853981F75C3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0B11A77D-1459-473B-94D1-CA3E07326F0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40D25A73-5CB0-4C78-913F-B7977C3E3E4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C70B1E8D-1A2D-4B74-8013-98806C61D56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54B39A17-B0F3-4788-9CA4-BE5ECC306D4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CF0F697-3B3D-4A29-B03D-3B6651E10CA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5D81182D-6AF8-4974-AA88-7FD2CA97C52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547160E0-F35C-48AF-BE97-66DC07CF326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75B5AAEE-5C4A-4E91-ADB6-5ABEE92D8E0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5444CCA-4A7D-4A12-9947-2C7F3A84824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8180C6F5-ABC2-4FFD-9AE4-C882A990383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A1E9A4A5-4A34-4E15-B265-11697A1F2CC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DC1C87A6-3CE1-42DF-917F-F540DBF0C9A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6B528192-8591-4EA7-87EC-B2D3A9FA9C7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A25D7FDB-BAC5-4F21-82E5-5C57593B543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9F13DCEB-61B0-45CF-85D0-BC16BFE474E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07ADA0DC-73B3-4793-A56D-207606CA4D9C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0CAB5884-7788-46AB-9B63-D41DCF549935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6B26B6FE-7A7B-4976-BD86-9AFBCC236A0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CD059908-592F-410D-8AF2-F5A645E181FE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52" name="Text Box 65">
          <a:extLst>
            <a:ext uri="{FF2B5EF4-FFF2-40B4-BE49-F238E27FC236}">
              <a16:creationId xmlns:a16="http://schemas.microsoft.com/office/drawing/2014/main" id="{B6654B61-F2D3-4831-AE39-124ABDC5263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53" name="Text Box 91">
          <a:extLst>
            <a:ext uri="{FF2B5EF4-FFF2-40B4-BE49-F238E27FC236}">
              <a16:creationId xmlns:a16="http://schemas.microsoft.com/office/drawing/2014/main" id="{0722B70D-ABC3-4B33-8DE4-56B9DBB07B1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54" name="Text Box 65">
          <a:extLst>
            <a:ext uri="{FF2B5EF4-FFF2-40B4-BE49-F238E27FC236}">
              <a16:creationId xmlns:a16="http://schemas.microsoft.com/office/drawing/2014/main" id="{BB2183E9-1BF8-492F-B918-64C3D32EDA0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77DDAD47-51E8-40F9-9C4A-FABC46E92551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56" name="Text Box 43">
          <a:extLst>
            <a:ext uri="{FF2B5EF4-FFF2-40B4-BE49-F238E27FC236}">
              <a16:creationId xmlns:a16="http://schemas.microsoft.com/office/drawing/2014/main" id="{0F4EE797-D204-4DDF-ADBF-D16BBD2F85A5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57" name="Text Box 68">
          <a:extLst>
            <a:ext uri="{FF2B5EF4-FFF2-40B4-BE49-F238E27FC236}">
              <a16:creationId xmlns:a16="http://schemas.microsoft.com/office/drawing/2014/main" id="{EE6127D2-151C-4F04-87BB-F55BCF5F879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58" name="Text Box 69">
          <a:extLst>
            <a:ext uri="{FF2B5EF4-FFF2-40B4-BE49-F238E27FC236}">
              <a16:creationId xmlns:a16="http://schemas.microsoft.com/office/drawing/2014/main" id="{198F48FF-7E58-42E5-8B2A-5065DDEE988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59" name="Text Box 70">
          <a:extLst>
            <a:ext uri="{FF2B5EF4-FFF2-40B4-BE49-F238E27FC236}">
              <a16:creationId xmlns:a16="http://schemas.microsoft.com/office/drawing/2014/main" id="{65350EF9-60FD-4305-A698-F722F648854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0" name="Text Box 71">
          <a:extLst>
            <a:ext uri="{FF2B5EF4-FFF2-40B4-BE49-F238E27FC236}">
              <a16:creationId xmlns:a16="http://schemas.microsoft.com/office/drawing/2014/main" id="{45D06472-49F1-4AB6-8561-89C6C6ABCD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1" name="Text Box 72">
          <a:extLst>
            <a:ext uri="{FF2B5EF4-FFF2-40B4-BE49-F238E27FC236}">
              <a16:creationId xmlns:a16="http://schemas.microsoft.com/office/drawing/2014/main" id="{15EC64FF-9F39-451C-B9CD-2C5D8C2EA61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2" name="Text Box 73">
          <a:extLst>
            <a:ext uri="{FF2B5EF4-FFF2-40B4-BE49-F238E27FC236}">
              <a16:creationId xmlns:a16="http://schemas.microsoft.com/office/drawing/2014/main" id="{5C2A1F35-05CD-494B-A0A6-3909302330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9B95286B-651E-4A70-B1F5-A4DA2B9B205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A5BF251F-F09A-4B3A-B731-2B42B545387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65" name="Text Box 46">
          <a:extLst>
            <a:ext uri="{FF2B5EF4-FFF2-40B4-BE49-F238E27FC236}">
              <a16:creationId xmlns:a16="http://schemas.microsoft.com/office/drawing/2014/main" id="{A770855D-AFC9-447A-9118-DFECC54BA29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66" name="Text Box 43">
          <a:extLst>
            <a:ext uri="{FF2B5EF4-FFF2-40B4-BE49-F238E27FC236}">
              <a16:creationId xmlns:a16="http://schemas.microsoft.com/office/drawing/2014/main" id="{2E1448A9-EC93-4DB4-B04A-FB6B407A8F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7" name="Text Box 68">
          <a:extLst>
            <a:ext uri="{FF2B5EF4-FFF2-40B4-BE49-F238E27FC236}">
              <a16:creationId xmlns:a16="http://schemas.microsoft.com/office/drawing/2014/main" id="{0F295450-009F-4C2D-AD1E-5B59B480A7B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8" name="Text Box 69">
          <a:extLst>
            <a:ext uri="{FF2B5EF4-FFF2-40B4-BE49-F238E27FC236}">
              <a16:creationId xmlns:a16="http://schemas.microsoft.com/office/drawing/2014/main" id="{3DA23201-3567-49E9-AB35-3489F7E9BDC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69" name="Text Box 70">
          <a:extLst>
            <a:ext uri="{FF2B5EF4-FFF2-40B4-BE49-F238E27FC236}">
              <a16:creationId xmlns:a16="http://schemas.microsoft.com/office/drawing/2014/main" id="{BC088B62-09B8-4C2F-81BA-608F1C91596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70" name="Text Box 71">
          <a:extLst>
            <a:ext uri="{FF2B5EF4-FFF2-40B4-BE49-F238E27FC236}">
              <a16:creationId xmlns:a16="http://schemas.microsoft.com/office/drawing/2014/main" id="{B4B592EA-C568-44C6-A2E4-4704CB61193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71" name="Text Box 72">
          <a:extLst>
            <a:ext uri="{FF2B5EF4-FFF2-40B4-BE49-F238E27FC236}">
              <a16:creationId xmlns:a16="http://schemas.microsoft.com/office/drawing/2014/main" id="{D321600D-B1DF-4702-8394-4A804C862A1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72" name="Text Box 73">
          <a:extLst>
            <a:ext uri="{FF2B5EF4-FFF2-40B4-BE49-F238E27FC236}">
              <a16:creationId xmlns:a16="http://schemas.microsoft.com/office/drawing/2014/main" id="{BA2833F9-09E8-4C62-A92F-C9708BE306A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0E80748F-F6EF-4ED4-9F60-386E9F49528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A9FC8B68-13CF-402A-85CC-7299C7251DB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20597466-1BC8-4D60-9233-7E4300531E7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76" name="Text Box 43">
          <a:extLst>
            <a:ext uri="{FF2B5EF4-FFF2-40B4-BE49-F238E27FC236}">
              <a16:creationId xmlns:a16="http://schemas.microsoft.com/office/drawing/2014/main" id="{0BD92C68-5117-4EC6-8715-47A3333DA54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77" name="Text Box 68">
          <a:extLst>
            <a:ext uri="{FF2B5EF4-FFF2-40B4-BE49-F238E27FC236}">
              <a16:creationId xmlns:a16="http://schemas.microsoft.com/office/drawing/2014/main" id="{6FF16153-6012-4A6F-B622-F3DC9C8E0EA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78" name="Text Box 69">
          <a:extLst>
            <a:ext uri="{FF2B5EF4-FFF2-40B4-BE49-F238E27FC236}">
              <a16:creationId xmlns:a16="http://schemas.microsoft.com/office/drawing/2014/main" id="{11E30C19-F797-4E49-BC9E-A0133FC44D8D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79" name="Text Box 70">
          <a:extLst>
            <a:ext uri="{FF2B5EF4-FFF2-40B4-BE49-F238E27FC236}">
              <a16:creationId xmlns:a16="http://schemas.microsoft.com/office/drawing/2014/main" id="{ED114B95-E533-437D-AFC7-186AC628A1B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80" name="Text Box 71">
          <a:extLst>
            <a:ext uri="{FF2B5EF4-FFF2-40B4-BE49-F238E27FC236}">
              <a16:creationId xmlns:a16="http://schemas.microsoft.com/office/drawing/2014/main" id="{9C9B9DC6-F5F6-470B-A545-397F114E263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81" name="Text Box 72">
          <a:extLst>
            <a:ext uri="{FF2B5EF4-FFF2-40B4-BE49-F238E27FC236}">
              <a16:creationId xmlns:a16="http://schemas.microsoft.com/office/drawing/2014/main" id="{AF48DAFB-0174-4F88-B95B-E0A60421157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1682" name="Text Box 73">
          <a:extLst>
            <a:ext uri="{FF2B5EF4-FFF2-40B4-BE49-F238E27FC236}">
              <a16:creationId xmlns:a16="http://schemas.microsoft.com/office/drawing/2014/main" id="{4F368889-FC66-461E-8697-6EFC877C65C2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28B661DE-EC83-4F01-9376-B58BAA83033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B7CC7729-F850-4F3F-AD34-BAB34604D11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85" name="Text Box 46">
          <a:extLst>
            <a:ext uri="{FF2B5EF4-FFF2-40B4-BE49-F238E27FC236}">
              <a16:creationId xmlns:a16="http://schemas.microsoft.com/office/drawing/2014/main" id="{BC0A55D5-8A29-4832-AD02-E32C138E8CA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86" name="Text Box 43">
          <a:extLst>
            <a:ext uri="{FF2B5EF4-FFF2-40B4-BE49-F238E27FC236}">
              <a16:creationId xmlns:a16="http://schemas.microsoft.com/office/drawing/2014/main" id="{3B86F619-D516-43CB-8D01-5A49D0B3B12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B327706C-4166-4D76-8DFF-60CE0945E57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88" name="Text Box 65">
          <a:extLst>
            <a:ext uri="{FF2B5EF4-FFF2-40B4-BE49-F238E27FC236}">
              <a16:creationId xmlns:a16="http://schemas.microsoft.com/office/drawing/2014/main" id="{7B54AABF-6961-470E-855B-DE013B510D6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89" name="Text Box 91">
          <a:extLst>
            <a:ext uri="{FF2B5EF4-FFF2-40B4-BE49-F238E27FC236}">
              <a16:creationId xmlns:a16="http://schemas.microsoft.com/office/drawing/2014/main" id="{1E3136CC-FFD0-40E2-A240-70433DB2D71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1690" name="Text Box 65">
          <a:extLst>
            <a:ext uri="{FF2B5EF4-FFF2-40B4-BE49-F238E27FC236}">
              <a16:creationId xmlns:a16="http://schemas.microsoft.com/office/drawing/2014/main" id="{54DEBC24-DB9B-4864-BA94-2BD95D359EF8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9118BB5E-7461-4D72-AF16-14B2E22A1969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6411D7CA-6431-410F-A516-BF3F80BD9D68}"/>
            </a:ext>
          </a:extLst>
        </xdr:cNvPr>
        <xdr:cNvSpPr txBox="1">
          <a:spLocks noChangeArrowheads="1"/>
        </xdr:cNvSpPr>
      </xdr:nvSpPr>
      <xdr:spPr bwMode="auto">
        <a:xfrm>
          <a:off x="4676775" y="3836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3" name="Text Box 68">
          <a:extLst>
            <a:ext uri="{FF2B5EF4-FFF2-40B4-BE49-F238E27FC236}">
              <a16:creationId xmlns:a16="http://schemas.microsoft.com/office/drawing/2014/main" id="{7570C0D2-D4A2-4DE0-970A-2C14B5916C4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4" name="Text Box 69">
          <a:extLst>
            <a:ext uri="{FF2B5EF4-FFF2-40B4-BE49-F238E27FC236}">
              <a16:creationId xmlns:a16="http://schemas.microsoft.com/office/drawing/2014/main" id="{9B54EBE3-F505-46DD-9FB9-90AB790FFAE4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5" name="Text Box 70">
          <a:extLst>
            <a:ext uri="{FF2B5EF4-FFF2-40B4-BE49-F238E27FC236}">
              <a16:creationId xmlns:a16="http://schemas.microsoft.com/office/drawing/2014/main" id="{E99EA511-5D91-42D7-9A25-35002726A686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6" name="Text Box 71">
          <a:extLst>
            <a:ext uri="{FF2B5EF4-FFF2-40B4-BE49-F238E27FC236}">
              <a16:creationId xmlns:a16="http://schemas.microsoft.com/office/drawing/2014/main" id="{601E337C-31BF-423D-BA5C-11277CCEF0A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7" name="Text Box 72">
          <a:extLst>
            <a:ext uri="{FF2B5EF4-FFF2-40B4-BE49-F238E27FC236}">
              <a16:creationId xmlns:a16="http://schemas.microsoft.com/office/drawing/2014/main" id="{59A0A2C0-89A3-45FD-AB0D-EAAE12B80AB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698" name="Text Box 73">
          <a:extLst>
            <a:ext uri="{FF2B5EF4-FFF2-40B4-BE49-F238E27FC236}">
              <a16:creationId xmlns:a16="http://schemas.microsoft.com/office/drawing/2014/main" id="{E8EB0D91-517A-4BE7-8E99-1A914FC7F71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A3100CF2-BB8B-4976-AE60-E92F38BA839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9874FEA9-6594-4B63-B4C6-418C4C909F43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01" name="Text Box 46">
          <a:extLst>
            <a:ext uri="{FF2B5EF4-FFF2-40B4-BE49-F238E27FC236}">
              <a16:creationId xmlns:a16="http://schemas.microsoft.com/office/drawing/2014/main" id="{51097187-DDE9-41BC-852A-D31AD260DC5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02" name="Text Box 43">
          <a:extLst>
            <a:ext uri="{FF2B5EF4-FFF2-40B4-BE49-F238E27FC236}">
              <a16:creationId xmlns:a16="http://schemas.microsoft.com/office/drawing/2014/main" id="{4BB19DE0-E55A-4920-98B9-7B30FBD1069F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3" name="Text Box 68">
          <a:extLst>
            <a:ext uri="{FF2B5EF4-FFF2-40B4-BE49-F238E27FC236}">
              <a16:creationId xmlns:a16="http://schemas.microsoft.com/office/drawing/2014/main" id="{717F3447-8F50-49D1-AE71-6BD5AFCC41D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4" name="Text Box 69">
          <a:extLst>
            <a:ext uri="{FF2B5EF4-FFF2-40B4-BE49-F238E27FC236}">
              <a16:creationId xmlns:a16="http://schemas.microsoft.com/office/drawing/2014/main" id="{D8D88B1B-5F72-4677-AAE5-95537EBDBF87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5" name="Text Box 70">
          <a:extLst>
            <a:ext uri="{FF2B5EF4-FFF2-40B4-BE49-F238E27FC236}">
              <a16:creationId xmlns:a16="http://schemas.microsoft.com/office/drawing/2014/main" id="{5EFA6F13-C0D5-49FD-9A3F-EF960BB2F33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6" name="Text Box 71">
          <a:extLst>
            <a:ext uri="{FF2B5EF4-FFF2-40B4-BE49-F238E27FC236}">
              <a16:creationId xmlns:a16="http://schemas.microsoft.com/office/drawing/2014/main" id="{3FFEE93B-6064-4C30-911E-2CD1CB10BE29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7" name="Text Box 72">
          <a:extLst>
            <a:ext uri="{FF2B5EF4-FFF2-40B4-BE49-F238E27FC236}">
              <a16:creationId xmlns:a16="http://schemas.microsoft.com/office/drawing/2014/main" id="{B0C60B34-7B47-4B85-9D69-85A969E5AC0E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1708" name="Text Box 73">
          <a:extLst>
            <a:ext uri="{FF2B5EF4-FFF2-40B4-BE49-F238E27FC236}">
              <a16:creationId xmlns:a16="http://schemas.microsoft.com/office/drawing/2014/main" id="{9A0C4EAD-22C4-4C96-993D-9C95969C2CA1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09" name="Text Box 46">
          <a:extLst>
            <a:ext uri="{FF2B5EF4-FFF2-40B4-BE49-F238E27FC236}">
              <a16:creationId xmlns:a16="http://schemas.microsoft.com/office/drawing/2014/main" id="{297688AE-3671-4C2A-A827-6E1C32A6B56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10" name="Text Box 43">
          <a:extLst>
            <a:ext uri="{FF2B5EF4-FFF2-40B4-BE49-F238E27FC236}">
              <a16:creationId xmlns:a16="http://schemas.microsoft.com/office/drawing/2014/main" id="{CFAAF67A-70CA-4027-9B02-6B19C538868B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5815F6DB-EFA7-4B8D-BEAC-5F5CFECAD0F0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id="{0329610B-46CB-4CA1-B879-F6895D846B2A}"/>
            </a:ext>
          </a:extLst>
        </xdr:cNvPr>
        <xdr:cNvSpPr txBox="1">
          <a:spLocks noChangeArrowheads="1"/>
        </xdr:cNvSpPr>
      </xdr:nvSpPr>
      <xdr:spPr bwMode="auto">
        <a:xfrm>
          <a:off x="3933825" y="3836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3" name="Text Box 68">
          <a:extLst>
            <a:ext uri="{FF2B5EF4-FFF2-40B4-BE49-F238E27FC236}">
              <a16:creationId xmlns:a16="http://schemas.microsoft.com/office/drawing/2014/main" id="{CBF0CCD8-5EBC-4E6B-85AC-2C27AF64462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4" name="Text Box 69">
          <a:extLst>
            <a:ext uri="{FF2B5EF4-FFF2-40B4-BE49-F238E27FC236}">
              <a16:creationId xmlns:a16="http://schemas.microsoft.com/office/drawing/2014/main" id="{4F0DB414-8352-426F-A23A-202648A3214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5" name="Text Box 70">
          <a:extLst>
            <a:ext uri="{FF2B5EF4-FFF2-40B4-BE49-F238E27FC236}">
              <a16:creationId xmlns:a16="http://schemas.microsoft.com/office/drawing/2014/main" id="{382EC638-B41E-4EF9-894D-EBA6DE82FB7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6" name="Text Box 71">
          <a:extLst>
            <a:ext uri="{FF2B5EF4-FFF2-40B4-BE49-F238E27FC236}">
              <a16:creationId xmlns:a16="http://schemas.microsoft.com/office/drawing/2014/main" id="{971BB30F-54AB-4811-8833-8DC582BFA4E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7" name="Text Box 72">
          <a:extLst>
            <a:ext uri="{FF2B5EF4-FFF2-40B4-BE49-F238E27FC236}">
              <a16:creationId xmlns:a16="http://schemas.microsoft.com/office/drawing/2014/main" id="{88579897-9B39-472E-ABE7-9C614A79932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18" name="Text Box 73">
          <a:extLst>
            <a:ext uri="{FF2B5EF4-FFF2-40B4-BE49-F238E27FC236}">
              <a16:creationId xmlns:a16="http://schemas.microsoft.com/office/drawing/2014/main" id="{EDA6C752-CC69-4330-8CC5-6CC14868774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D74B169A-82A4-4966-BC18-255AF20B974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20" name="Text Box 43">
          <a:extLst>
            <a:ext uri="{FF2B5EF4-FFF2-40B4-BE49-F238E27FC236}">
              <a16:creationId xmlns:a16="http://schemas.microsoft.com/office/drawing/2014/main" id="{74860AD6-DEDC-4D52-997F-9C52826672E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21" name="Text Box 46">
          <a:extLst>
            <a:ext uri="{FF2B5EF4-FFF2-40B4-BE49-F238E27FC236}">
              <a16:creationId xmlns:a16="http://schemas.microsoft.com/office/drawing/2014/main" id="{D88A6BB8-0911-44EF-9BA5-6A716C7C558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22" name="Text Box 43">
          <a:extLst>
            <a:ext uri="{FF2B5EF4-FFF2-40B4-BE49-F238E27FC236}">
              <a16:creationId xmlns:a16="http://schemas.microsoft.com/office/drawing/2014/main" id="{C7D236B3-B641-4A4A-BD4A-D736B8ECB9B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A9B1834C-E7D3-43A8-9162-21F599C924F5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724" name="Text Box 11">
          <a:extLst>
            <a:ext uri="{FF2B5EF4-FFF2-40B4-BE49-F238E27FC236}">
              <a16:creationId xmlns:a16="http://schemas.microsoft.com/office/drawing/2014/main" id="{5EF3F8BD-8B8E-4211-997F-FC03B2B60460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25" name="Text Box 65">
          <a:extLst>
            <a:ext uri="{FF2B5EF4-FFF2-40B4-BE49-F238E27FC236}">
              <a16:creationId xmlns:a16="http://schemas.microsoft.com/office/drawing/2014/main" id="{FC616598-4137-4EC0-8736-E1BEA407981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26" name="Text Box 91">
          <a:extLst>
            <a:ext uri="{FF2B5EF4-FFF2-40B4-BE49-F238E27FC236}">
              <a16:creationId xmlns:a16="http://schemas.microsoft.com/office/drawing/2014/main" id="{6D028D52-0D59-4B34-BB9B-C151A070D54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27" name="Text Box 65">
          <a:extLst>
            <a:ext uri="{FF2B5EF4-FFF2-40B4-BE49-F238E27FC236}">
              <a16:creationId xmlns:a16="http://schemas.microsoft.com/office/drawing/2014/main" id="{AE5DDB89-818F-482D-ADF6-0B1392133E0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28" name="Text Box 91">
          <a:extLst>
            <a:ext uri="{FF2B5EF4-FFF2-40B4-BE49-F238E27FC236}">
              <a16:creationId xmlns:a16="http://schemas.microsoft.com/office/drawing/2014/main" id="{59A05845-5AC9-4400-9034-F8BEECC0142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729" name="Text Box 46">
          <a:extLst>
            <a:ext uri="{FF2B5EF4-FFF2-40B4-BE49-F238E27FC236}">
              <a16:creationId xmlns:a16="http://schemas.microsoft.com/office/drawing/2014/main" id="{043B6619-0F28-4DAB-B12A-8459347792DC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730" name="Text Box 43">
          <a:extLst>
            <a:ext uri="{FF2B5EF4-FFF2-40B4-BE49-F238E27FC236}">
              <a16:creationId xmlns:a16="http://schemas.microsoft.com/office/drawing/2014/main" id="{56F0E9E8-F1E6-435D-9859-F5DEC7AFEA0C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1" name="Text Box 68">
          <a:extLst>
            <a:ext uri="{FF2B5EF4-FFF2-40B4-BE49-F238E27FC236}">
              <a16:creationId xmlns:a16="http://schemas.microsoft.com/office/drawing/2014/main" id="{EB55A06C-8EEB-4DF8-87EC-0F029FCF91B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2" name="Text Box 69">
          <a:extLst>
            <a:ext uri="{FF2B5EF4-FFF2-40B4-BE49-F238E27FC236}">
              <a16:creationId xmlns:a16="http://schemas.microsoft.com/office/drawing/2014/main" id="{003CAF01-92F6-4819-A884-BA4882E9661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3" name="Text Box 70">
          <a:extLst>
            <a:ext uri="{FF2B5EF4-FFF2-40B4-BE49-F238E27FC236}">
              <a16:creationId xmlns:a16="http://schemas.microsoft.com/office/drawing/2014/main" id="{AB59445D-BC03-4223-8711-5DA4EC532F4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4" name="Text Box 71">
          <a:extLst>
            <a:ext uri="{FF2B5EF4-FFF2-40B4-BE49-F238E27FC236}">
              <a16:creationId xmlns:a16="http://schemas.microsoft.com/office/drawing/2014/main" id="{65AE9956-5348-4DFC-AD46-A04B1CAB95B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5" name="Text Box 72">
          <a:extLst>
            <a:ext uri="{FF2B5EF4-FFF2-40B4-BE49-F238E27FC236}">
              <a16:creationId xmlns:a16="http://schemas.microsoft.com/office/drawing/2014/main" id="{E319C76F-86D7-485F-98CE-90A5147623E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36" name="Text Box 73">
          <a:extLst>
            <a:ext uri="{FF2B5EF4-FFF2-40B4-BE49-F238E27FC236}">
              <a16:creationId xmlns:a16="http://schemas.microsoft.com/office/drawing/2014/main" id="{AF07FCFF-2C44-4F3C-A163-CBD4EA93D75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37" name="Text Box 46">
          <a:extLst>
            <a:ext uri="{FF2B5EF4-FFF2-40B4-BE49-F238E27FC236}">
              <a16:creationId xmlns:a16="http://schemas.microsoft.com/office/drawing/2014/main" id="{FA720A0A-26E3-4EB6-8722-92942657D34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38" name="Text Box 43">
          <a:extLst>
            <a:ext uri="{FF2B5EF4-FFF2-40B4-BE49-F238E27FC236}">
              <a16:creationId xmlns:a16="http://schemas.microsoft.com/office/drawing/2014/main" id="{B1EDEFC0-2FCD-4CBA-89E7-A8AA673B682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422F39BD-6FF8-4E28-A7F8-9FAE41B6242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DDF1B26A-3823-4A3D-8862-1DEB7D38DA6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1" name="Text Box 68">
          <a:extLst>
            <a:ext uri="{FF2B5EF4-FFF2-40B4-BE49-F238E27FC236}">
              <a16:creationId xmlns:a16="http://schemas.microsoft.com/office/drawing/2014/main" id="{030F3CFC-13F9-4F2C-A2D6-27CE46A929D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2" name="Text Box 69">
          <a:extLst>
            <a:ext uri="{FF2B5EF4-FFF2-40B4-BE49-F238E27FC236}">
              <a16:creationId xmlns:a16="http://schemas.microsoft.com/office/drawing/2014/main" id="{8DDAAFDF-D0D9-4289-B0B9-7A1B469BFEA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3" name="Text Box 70">
          <a:extLst>
            <a:ext uri="{FF2B5EF4-FFF2-40B4-BE49-F238E27FC236}">
              <a16:creationId xmlns:a16="http://schemas.microsoft.com/office/drawing/2014/main" id="{357B21CF-CBCE-4312-9CF9-E40654F9E25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4" name="Text Box 71">
          <a:extLst>
            <a:ext uri="{FF2B5EF4-FFF2-40B4-BE49-F238E27FC236}">
              <a16:creationId xmlns:a16="http://schemas.microsoft.com/office/drawing/2014/main" id="{CFEBEAB2-F243-4FA6-9F60-E32B8C3C346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5" name="Text Box 72">
          <a:extLst>
            <a:ext uri="{FF2B5EF4-FFF2-40B4-BE49-F238E27FC236}">
              <a16:creationId xmlns:a16="http://schemas.microsoft.com/office/drawing/2014/main" id="{242D0EC5-AB6A-416F-8699-B6B53590E7E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46" name="Text Box 73">
          <a:extLst>
            <a:ext uri="{FF2B5EF4-FFF2-40B4-BE49-F238E27FC236}">
              <a16:creationId xmlns:a16="http://schemas.microsoft.com/office/drawing/2014/main" id="{523934DD-6E99-4E59-8D69-572E3F3F2F4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C7F6CBF6-D78C-4F6C-A62B-EFF4B3F07B1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48" name="Text Box 43">
          <a:extLst>
            <a:ext uri="{FF2B5EF4-FFF2-40B4-BE49-F238E27FC236}">
              <a16:creationId xmlns:a16="http://schemas.microsoft.com/office/drawing/2014/main" id="{F7F8DD26-DEC0-4ACE-AC25-13BFEB89DC9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F193192-8719-4710-8FC4-5EFA99E711C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03B600AE-A57A-429F-9A4A-9BA838AB237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1" name="Text Box 68">
          <a:extLst>
            <a:ext uri="{FF2B5EF4-FFF2-40B4-BE49-F238E27FC236}">
              <a16:creationId xmlns:a16="http://schemas.microsoft.com/office/drawing/2014/main" id="{72D280E3-6FB9-47EC-9FEF-343370CA0C1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2" name="Text Box 69">
          <a:extLst>
            <a:ext uri="{FF2B5EF4-FFF2-40B4-BE49-F238E27FC236}">
              <a16:creationId xmlns:a16="http://schemas.microsoft.com/office/drawing/2014/main" id="{95EB6F89-A093-440E-BC40-32156CBF4B5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3" name="Text Box 70">
          <a:extLst>
            <a:ext uri="{FF2B5EF4-FFF2-40B4-BE49-F238E27FC236}">
              <a16:creationId xmlns:a16="http://schemas.microsoft.com/office/drawing/2014/main" id="{018FEEEF-C717-4D96-B904-3F7855D47A0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4" name="Text Box 71">
          <a:extLst>
            <a:ext uri="{FF2B5EF4-FFF2-40B4-BE49-F238E27FC236}">
              <a16:creationId xmlns:a16="http://schemas.microsoft.com/office/drawing/2014/main" id="{57100C75-C541-439B-BFF4-760074CE8F0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5" name="Text Box 72">
          <a:extLst>
            <a:ext uri="{FF2B5EF4-FFF2-40B4-BE49-F238E27FC236}">
              <a16:creationId xmlns:a16="http://schemas.microsoft.com/office/drawing/2014/main" id="{2D81D45D-1A05-4E66-89E3-E3BDAE4E519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56" name="Text Box 73">
          <a:extLst>
            <a:ext uri="{FF2B5EF4-FFF2-40B4-BE49-F238E27FC236}">
              <a16:creationId xmlns:a16="http://schemas.microsoft.com/office/drawing/2014/main" id="{86C64426-4E83-4D8E-9B46-C9CE97D71F9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57" name="Text Box 46">
          <a:extLst>
            <a:ext uri="{FF2B5EF4-FFF2-40B4-BE49-F238E27FC236}">
              <a16:creationId xmlns:a16="http://schemas.microsoft.com/office/drawing/2014/main" id="{89304C46-178A-4F87-A650-E4898748097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58" name="Text Box 43">
          <a:extLst>
            <a:ext uri="{FF2B5EF4-FFF2-40B4-BE49-F238E27FC236}">
              <a16:creationId xmlns:a16="http://schemas.microsoft.com/office/drawing/2014/main" id="{DE6588EC-C134-40E0-A6E6-2DA5743238E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59" name="Text Box 46">
          <a:extLst>
            <a:ext uri="{FF2B5EF4-FFF2-40B4-BE49-F238E27FC236}">
              <a16:creationId xmlns:a16="http://schemas.microsoft.com/office/drawing/2014/main" id="{47BE2756-9587-45F0-9880-003C5B8B4E8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4A4EC1C4-36C8-4111-90D1-2789FACEF1C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280FE928-A293-4517-99D7-A682195E0FED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762" name="Text Box 11">
          <a:extLst>
            <a:ext uri="{FF2B5EF4-FFF2-40B4-BE49-F238E27FC236}">
              <a16:creationId xmlns:a16="http://schemas.microsoft.com/office/drawing/2014/main" id="{8C954955-2B23-4254-AC0C-FA7A635C72C3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63" name="Text Box 65">
          <a:extLst>
            <a:ext uri="{FF2B5EF4-FFF2-40B4-BE49-F238E27FC236}">
              <a16:creationId xmlns:a16="http://schemas.microsoft.com/office/drawing/2014/main" id="{9F9E849B-1422-4752-B285-251CE538203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64" name="Text Box 91">
          <a:extLst>
            <a:ext uri="{FF2B5EF4-FFF2-40B4-BE49-F238E27FC236}">
              <a16:creationId xmlns:a16="http://schemas.microsoft.com/office/drawing/2014/main" id="{DEDD78C9-B53D-4C64-8344-00427D2BB7F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65" name="Text Box 65">
          <a:extLst>
            <a:ext uri="{FF2B5EF4-FFF2-40B4-BE49-F238E27FC236}">
              <a16:creationId xmlns:a16="http://schemas.microsoft.com/office/drawing/2014/main" id="{39BB5880-9788-4C6C-BE1F-1EE35C53206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766" name="Text Box 91">
          <a:extLst>
            <a:ext uri="{FF2B5EF4-FFF2-40B4-BE49-F238E27FC236}">
              <a16:creationId xmlns:a16="http://schemas.microsoft.com/office/drawing/2014/main" id="{BCBFCDA0-0353-49F2-92A2-50093175E5E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1A49740B-CA52-4BBB-929E-AAB4C287B641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25A289EE-D10B-45F7-9E73-81D6AF0224B0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69" name="Text Box 68">
          <a:extLst>
            <a:ext uri="{FF2B5EF4-FFF2-40B4-BE49-F238E27FC236}">
              <a16:creationId xmlns:a16="http://schemas.microsoft.com/office/drawing/2014/main" id="{61BE9AB6-BB01-4CCF-B4B5-9DFE87C39BE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0" name="Text Box 69">
          <a:extLst>
            <a:ext uri="{FF2B5EF4-FFF2-40B4-BE49-F238E27FC236}">
              <a16:creationId xmlns:a16="http://schemas.microsoft.com/office/drawing/2014/main" id="{FFD95CDF-36DE-4C76-923E-438B6D85B6E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1" name="Text Box 70">
          <a:extLst>
            <a:ext uri="{FF2B5EF4-FFF2-40B4-BE49-F238E27FC236}">
              <a16:creationId xmlns:a16="http://schemas.microsoft.com/office/drawing/2014/main" id="{8A1C384F-297A-4B0A-AB85-DA3EABFBF8D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2" name="Text Box 71">
          <a:extLst>
            <a:ext uri="{FF2B5EF4-FFF2-40B4-BE49-F238E27FC236}">
              <a16:creationId xmlns:a16="http://schemas.microsoft.com/office/drawing/2014/main" id="{9C6499DA-873E-4402-A8B8-51ABF8831A3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3" name="Text Box 72">
          <a:extLst>
            <a:ext uri="{FF2B5EF4-FFF2-40B4-BE49-F238E27FC236}">
              <a16:creationId xmlns:a16="http://schemas.microsoft.com/office/drawing/2014/main" id="{D457CD8E-0D41-47C8-B21A-741A1F533D3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4" name="Text Box 73">
          <a:extLst>
            <a:ext uri="{FF2B5EF4-FFF2-40B4-BE49-F238E27FC236}">
              <a16:creationId xmlns:a16="http://schemas.microsoft.com/office/drawing/2014/main" id="{61A5C850-3D4B-44C1-9EEC-2545681ECE7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31B6D5A1-6423-4BBA-BED3-C854B04DA1D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76" name="Text Box 43">
          <a:extLst>
            <a:ext uri="{FF2B5EF4-FFF2-40B4-BE49-F238E27FC236}">
              <a16:creationId xmlns:a16="http://schemas.microsoft.com/office/drawing/2014/main" id="{70BDF7F4-FB3E-44E8-BB2A-34D9E38DEA0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A30E9D01-3223-4520-B04E-5CF8EB42A1E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F22BA52B-2E50-4DAF-8919-1B70273967F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0437978E-C9BC-405C-9EF0-658086E09E3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635C9C48-A664-4744-89FB-ED143A71B76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C2EFEB43-0781-45FA-AD54-9A956A6DEDB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CCEE1260-AEF2-4460-B2ED-3D74918EB04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5E1D2E1A-B75F-43CF-B392-434EC90D01D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2DB8458C-0CC2-430E-84B6-D73B8CF6663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A33ACB55-ADE9-4B13-BBD5-3D52E6F5E79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ACFC1917-314D-422C-AFF9-0F8BE1E2655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1328846D-8E65-4A11-A49E-07CE0ABB380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0C821B74-94C6-4D1A-BE54-AE0B9AFB31A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335E9D7E-305D-400D-8EB0-A0A824C778E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EEB2CE36-0F1B-431D-ACA4-B619ECBEDD0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6F65AC48-F7B1-48A0-84FC-70526C2071F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4CDEBDE1-533E-4F2A-8BB9-BD733B5D981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87C4F8FF-9087-47C1-9906-15765EBF80E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FC7E6338-A3A0-44F2-B7BD-CAA6071D5DC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EB100949-ECF1-4B30-9BF5-57AAA7F8621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C2F5ADBC-3EF8-4A58-A17F-E7D2F02B4BC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FCDFD26F-92BA-4B3C-B782-6BDA862AB49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A836DAED-A004-4258-B5E7-78B345A52A9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4FA51CCE-6457-46D0-A2F8-061D9106FF08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800" name="Text Box 11">
          <a:extLst>
            <a:ext uri="{FF2B5EF4-FFF2-40B4-BE49-F238E27FC236}">
              <a16:creationId xmlns:a16="http://schemas.microsoft.com/office/drawing/2014/main" id="{039617A1-2FF6-40D2-9EF8-F914D6717426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01" name="Text Box 65">
          <a:extLst>
            <a:ext uri="{FF2B5EF4-FFF2-40B4-BE49-F238E27FC236}">
              <a16:creationId xmlns:a16="http://schemas.microsoft.com/office/drawing/2014/main" id="{FF098088-D325-40B8-863D-76B112DDE16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02" name="Text Box 91">
          <a:extLst>
            <a:ext uri="{FF2B5EF4-FFF2-40B4-BE49-F238E27FC236}">
              <a16:creationId xmlns:a16="http://schemas.microsoft.com/office/drawing/2014/main" id="{AC17FB06-0DD8-48BA-A5CF-F855EEFF430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03" name="Text Box 65">
          <a:extLst>
            <a:ext uri="{FF2B5EF4-FFF2-40B4-BE49-F238E27FC236}">
              <a16:creationId xmlns:a16="http://schemas.microsoft.com/office/drawing/2014/main" id="{AF4A3C22-01A6-4F6A-8764-A6B05FEFA36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04" name="Text Box 91">
          <a:extLst>
            <a:ext uri="{FF2B5EF4-FFF2-40B4-BE49-F238E27FC236}">
              <a16:creationId xmlns:a16="http://schemas.microsoft.com/office/drawing/2014/main" id="{39567B8A-CFE4-408C-83D0-5B585DEB0D7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6659C252-5D5E-403C-9AD9-31642D9DFE0F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2FECD7FD-AF0D-40EF-9EDB-42E649391F6A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07" name="Text Box 68">
          <a:extLst>
            <a:ext uri="{FF2B5EF4-FFF2-40B4-BE49-F238E27FC236}">
              <a16:creationId xmlns:a16="http://schemas.microsoft.com/office/drawing/2014/main" id="{500D1BD5-B5F7-4646-9B9C-50F499800CE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08" name="Text Box 69">
          <a:extLst>
            <a:ext uri="{FF2B5EF4-FFF2-40B4-BE49-F238E27FC236}">
              <a16:creationId xmlns:a16="http://schemas.microsoft.com/office/drawing/2014/main" id="{80612483-1669-48EA-91D1-5721AC2919A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09" name="Text Box 70">
          <a:extLst>
            <a:ext uri="{FF2B5EF4-FFF2-40B4-BE49-F238E27FC236}">
              <a16:creationId xmlns:a16="http://schemas.microsoft.com/office/drawing/2014/main" id="{27782D83-0062-4716-B2D8-563CFA924C4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0" name="Text Box 71">
          <a:extLst>
            <a:ext uri="{FF2B5EF4-FFF2-40B4-BE49-F238E27FC236}">
              <a16:creationId xmlns:a16="http://schemas.microsoft.com/office/drawing/2014/main" id="{8C49C32E-3409-4839-AA46-FC1A65490BE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1" name="Text Box 72">
          <a:extLst>
            <a:ext uri="{FF2B5EF4-FFF2-40B4-BE49-F238E27FC236}">
              <a16:creationId xmlns:a16="http://schemas.microsoft.com/office/drawing/2014/main" id="{73CD2153-CE4D-4069-A705-469823CDB2B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2" name="Text Box 73">
          <a:extLst>
            <a:ext uri="{FF2B5EF4-FFF2-40B4-BE49-F238E27FC236}">
              <a16:creationId xmlns:a16="http://schemas.microsoft.com/office/drawing/2014/main" id="{733135CF-5FEF-4916-9298-BE1F9946AD1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13" name="Text Box 46">
          <a:extLst>
            <a:ext uri="{FF2B5EF4-FFF2-40B4-BE49-F238E27FC236}">
              <a16:creationId xmlns:a16="http://schemas.microsoft.com/office/drawing/2014/main" id="{4FBA98CB-4CC1-45A7-9AA7-0F1A5E68C3C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14" name="Text Box 43">
          <a:extLst>
            <a:ext uri="{FF2B5EF4-FFF2-40B4-BE49-F238E27FC236}">
              <a16:creationId xmlns:a16="http://schemas.microsoft.com/office/drawing/2014/main" id="{3FF875EB-49EB-418C-890A-EBB38D3AB19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E436061D-A5D5-43AC-986A-6CAD015A934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D75619C1-68F4-4191-870A-4F09D68E52A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A117CF1C-B281-4425-8FAF-5DAA2C3FEB9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E4D94676-CE2F-4AC2-871B-33FE56463BC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AB723C1-9474-4411-8EEB-DB7FEF14C4F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2460E823-AE8A-47C1-A0E5-EF1509901F7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9530E0A6-8344-4EB7-ACD3-8F3E937D551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98ECC2CF-FE0E-4F86-9D3E-F961649A1F9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21841DF6-75AC-477F-B58E-65E4CB78BDC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938D4895-EC25-4522-8DF4-C6DFEAF32E7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F6CCB1FE-5D67-4D63-9B06-C0E13A73665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91BDFF2D-FD2B-413E-9BAE-BC7F8D37720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FF7258D7-128F-4291-9687-80E3848D1EF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0AE839B9-90B5-4D79-9874-41E8A3572B0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892A9399-F668-4F29-8584-B29A72CE3D6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C2194B54-4349-4109-99CF-D1D4DE05250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BC5EA7A4-F784-41C0-8C40-002DE56D323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A6857995-1DCD-4CEB-BEF8-80A4BC7F6FA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7AF8CFAF-112B-446B-BF8D-CB08C8F7122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D80CF773-CE57-4066-B6A2-1F3358E57A4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067DB9DE-4D4A-4FCF-91F6-8AABAA119B5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D7AF6E2C-AE20-409A-83C6-08350532E59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37" name="Text Box 65">
          <a:extLst>
            <a:ext uri="{FF2B5EF4-FFF2-40B4-BE49-F238E27FC236}">
              <a16:creationId xmlns:a16="http://schemas.microsoft.com/office/drawing/2014/main" id="{7593C495-F40C-4439-8628-3FEB01469A8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38" name="Text Box 91">
          <a:extLst>
            <a:ext uri="{FF2B5EF4-FFF2-40B4-BE49-F238E27FC236}">
              <a16:creationId xmlns:a16="http://schemas.microsoft.com/office/drawing/2014/main" id="{47AB118B-432D-4D10-8ACC-CF85F614090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39" name="Text Box 65">
          <a:extLst>
            <a:ext uri="{FF2B5EF4-FFF2-40B4-BE49-F238E27FC236}">
              <a16:creationId xmlns:a16="http://schemas.microsoft.com/office/drawing/2014/main" id="{B66CB686-181D-4714-8807-8B4519F1EA3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40" name="Text Box 91">
          <a:extLst>
            <a:ext uri="{FF2B5EF4-FFF2-40B4-BE49-F238E27FC236}">
              <a16:creationId xmlns:a16="http://schemas.microsoft.com/office/drawing/2014/main" id="{AE87358E-D524-446C-A9C9-F5E7053F5AF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88F4797A-C9AE-4965-9147-AD2598F079C3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42" name="Text Box 43">
          <a:extLst>
            <a:ext uri="{FF2B5EF4-FFF2-40B4-BE49-F238E27FC236}">
              <a16:creationId xmlns:a16="http://schemas.microsoft.com/office/drawing/2014/main" id="{650E81B6-2CE5-4775-AC25-646B28C4513F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3" name="Text Box 68">
          <a:extLst>
            <a:ext uri="{FF2B5EF4-FFF2-40B4-BE49-F238E27FC236}">
              <a16:creationId xmlns:a16="http://schemas.microsoft.com/office/drawing/2014/main" id="{72172B93-B31A-4CED-B99E-C0FC08E62D5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4" name="Text Box 69">
          <a:extLst>
            <a:ext uri="{FF2B5EF4-FFF2-40B4-BE49-F238E27FC236}">
              <a16:creationId xmlns:a16="http://schemas.microsoft.com/office/drawing/2014/main" id="{18FAE6A3-E9D4-4583-AAF0-D4B5AAAA814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5" name="Text Box 70">
          <a:extLst>
            <a:ext uri="{FF2B5EF4-FFF2-40B4-BE49-F238E27FC236}">
              <a16:creationId xmlns:a16="http://schemas.microsoft.com/office/drawing/2014/main" id="{E91D8373-BE6D-4C83-A02D-586ADA0B8AA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6" name="Text Box 71">
          <a:extLst>
            <a:ext uri="{FF2B5EF4-FFF2-40B4-BE49-F238E27FC236}">
              <a16:creationId xmlns:a16="http://schemas.microsoft.com/office/drawing/2014/main" id="{EBE5BB32-9139-49A8-8A51-F9A10A8A324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7" name="Text Box 72">
          <a:extLst>
            <a:ext uri="{FF2B5EF4-FFF2-40B4-BE49-F238E27FC236}">
              <a16:creationId xmlns:a16="http://schemas.microsoft.com/office/drawing/2014/main" id="{37BC5672-809D-4C3D-A509-6C74A21D281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48" name="Text Box 73">
          <a:extLst>
            <a:ext uri="{FF2B5EF4-FFF2-40B4-BE49-F238E27FC236}">
              <a16:creationId xmlns:a16="http://schemas.microsoft.com/office/drawing/2014/main" id="{210141D5-3BB5-43A0-B26F-9DC2FD3DCD0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49" name="Text Box 46">
          <a:extLst>
            <a:ext uri="{FF2B5EF4-FFF2-40B4-BE49-F238E27FC236}">
              <a16:creationId xmlns:a16="http://schemas.microsoft.com/office/drawing/2014/main" id="{6CEB23EB-4A7D-4AAB-9EBB-F81C4606393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7CF3C4EB-E53E-4FE4-ACE8-6A80BD7B770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3C907F31-B2DE-4C54-A5E2-E88E3CC125E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52" name="Text Box 43">
          <a:extLst>
            <a:ext uri="{FF2B5EF4-FFF2-40B4-BE49-F238E27FC236}">
              <a16:creationId xmlns:a16="http://schemas.microsoft.com/office/drawing/2014/main" id="{864E5D3C-477E-4461-A76C-0BAA5DA9337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3" name="Text Box 68">
          <a:extLst>
            <a:ext uri="{FF2B5EF4-FFF2-40B4-BE49-F238E27FC236}">
              <a16:creationId xmlns:a16="http://schemas.microsoft.com/office/drawing/2014/main" id="{901610E7-1000-4976-864A-3A15ACFCECD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4" name="Text Box 69">
          <a:extLst>
            <a:ext uri="{FF2B5EF4-FFF2-40B4-BE49-F238E27FC236}">
              <a16:creationId xmlns:a16="http://schemas.microsoft.com/office/drawing/2014/main" id="{B6DE56EB-A8C9-4EF5-98F3-7769A618445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5" name="Text Box 70">
          <a:extLst>
            <a:ext uri="{FF2B5EF4-FFF2-40B4-BE49-F238E27FC236}">
              <a16:creationId xmlns:a16="http://schemas.microsoft.com/office/drawing/2014/main" id="{294CF5BD-F665-4882-A553-ABF57300D7E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6" name="Text Box 71">
          <a:extLst>
            <a:ext uri="{FF2B5EF4-FFF2-40B4-BE49-F238E27FC236}">
              <a16:creationId xmlns:a16="http://schemas.microsoft.com/office/drawing/2014/main" id="{7442DC67-B780-46C4-9542-AA63C83AD13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7" name="Text Box 72">
          <a:extLst>
            <a:ext uri="{FF2B5EF4-FFF2-40B4-BE49-F238E27FC236}">
              <a16:creationId xmlns:a16="http://schemas.microsoft.com/office/drawing/2014/main" id="{441E4B16-6CE7-435A-AC82-A3F86C21879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58" name="Text Box 73">
          <a:extLst>
            <a:ext uri="{FF2B5EF4-FFF2-40B4-BE49-F238E27FC236}">
              <a16:creationId xmlns:a16="http://schemas.microsoft.com/office/drawing/2014/main" id="{3FFF4CC4-398C-4BC1-8E09-04581A11FCF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C93FD6DC-0656-41EA-881D-FE1BD9E7E4A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C3F595EF-8F0C-40E9-8706-C1D9719736E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46E8F02C-8379-40BC-94FC-39989E97184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2" name="Text Box 68">
          <a:extLst>
            <a:ext uri="{FF2B5EF4-FFF2-40B4-BE49-F238E27FC236}">
              <a16:creationId xmlns:a16="http://schemas.microsoft.com/office/drawing/2014/main" id="{E85E65A4-A921-411E-89E6-566CD7221FD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3" name="Text Box 69">
          <a:extLst>
            <a:ext uri="{FF2B5EF4-FFF2-40B4-BE49-F238E27FC236}">
              <a16:creationId xmlns:a16="http://schemas.microsoft.com/office/drawing/2014/main" id="{481A2604-9982-406E-AC62-622CAF97D12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4" name="Text Box 70">
          <a:extLst>
            <a:ext uri="{FF2B5EF4-FFF2-40B4-BE49-F238E27FC236}">
              <a16:creationId xmlns:a16="http://schemas.microsoft.com/office/drawing/2014/main" id="{8C38CBAB-FBC7-41CF-B5B0-58A28D79ABA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5" name="Text Box 71">
          <a:extLst>
            <a:ext uri="{FF2B5EF4-FFF2-40B4-BE49-F238E27FC236}">
              <a16:creationId xmlns:a16="http://schemas.microsoft.com/office/drawing/2014/main" id="{88F18BCF-E26E-4904-BE26-8EB38AFB8F8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6" name="Text Box 72">
          <a:extLst>
            <a:ext uri="{FF2B5EF4-FFF2-40B4-BE49-F238E27FC236}">
              <a16:creationId xmlns:a16="http://schemas.microsoft.com/office/drawing/2014/main" id="{33784EB0-2109-4AE3-A771-268514C0042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867" name="Text Box 73">
          <a:extLst>
            <a:ext uri="{FF2B5EF4-FFF2-40B4-BE49-F238E27FC236}">
              <a16:creationId xmlns:a16="http://schemas.microsoft.com/office/drawing/2014/main" id="{B92B3ED9-14BA-4F77-8580-A0AA934CC25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B536FFCE-7254-44F5-B5ED-E548B57E2D3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69" name="Text Box 43">
          <a:extLst>
            <a:ext uri="{FF2B5EF4-FFF2-40B4-BE49-F238E27FC236}">
              <a16:creationId xmlns:a16="http://schemas.microsoft.com/office/drawing/2014/main" id="{66161287-E25D-48E6-A55A-58A68BE5F7F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70" name="Text Box 46">
          <a:extLst>
            <a:ext uri="{FF2B5EF4-FFF2-40B4-BE49-F238E27FC236}">
              <a16:creationId xmlns:a16="http://schemas.microsoft.com/office/drawing/2014/main" id="{06DD9CAF-DF18-4A5C-BAFC-DE79320AC38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71" name="Text Box 43">
          <a:extLst>
            <a:ext uri="{FF2B5EF4-FFF2-40B4-BE49-F238E27FC236}">
              <a16:creationId xmlns:a16="http://schemas.microsoft.com/office/drawing/2014/main" id="{EEBFA6EC-427C-4ACF-81EF-B9E818F65F1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872" name="Text Box 10">
          <a:extLst>
            <a:ext uri="{FF2B5EF4-FFF2-40B4-BE49-F238E27FC236}">
              <a16:creationId xmlns:a16="http://schemas.microsoft.com/office/drawing/2014/main" id="{B1314535-406F-4733-B6F8-67ADE888450B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873" name="Text Box 11">
          <a:extLst>
            <a:ext uri="{FF2B5EF4-FFF2-40B4-BE49-F238E27FC236}">
              <a16:creationId xmlns:a16="http://schemas.microsoft.com/office/drawing/2014/main" id="{748FB856-5DA7-4858-B624-98A438DC38CB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74" name="Text Box 65">
          <a:extLst>
            <a:ext uri="{FF2B5EF4-FFF2-40B4-BE49-F238E27FC236}">
              <a16:creationId xmlns:a16="http://schemas.microsoft.com/office/drawing/2014/main" id="{FA742B33-78A7-43EA-AAC7-1C3985C904C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75" name="Text Box 91">
          <a:extLst>
            <a:ext uri="{FF2B5EF4-FFF2-40B4-BE49-F238E27FC236}">
              <a16:creationId xmlns:a16="http://schemas.microsoft.com/office/drawing/2014/main" id="{1A9113CC-BB87-42E4-948B-69F6EA51F39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76" name="Text Box 65">
          <a:extLst>
            <a:ext uri="{FF2B5EF4-FFF2-40B4-BE49-F238E27FC236}">
              <a16:creationId xmlns:a16="http://schemas.microsoft.com/office/drawing/2014/main" id="{C5FBBEAF-80D3-43E7-A5CB-9F962C9A672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877" name="Text Box 91">
          <a:extLst>
            <a:ext uri="{FF2B5EF4-FFF2-40B4-BE49-F238E27FC236}">
              <a16:creationId xmlns:a16="http://schemas.microsoft.com/office/drawing/2014/main" id="{A3B04A3F-83A5-49A9-A675-CADB3F0C1A9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78" name="Text Box 46">
          <a:extLst>
            <a:ext uri="{FF2B5EF4-FFF2-40B4-BE49-F238E27FC236}">
              <a16:creationId xmlns:a16="http://schemas.microsoft.com/office/drawing/2014/main" id="{D9AAD440-7631-4BE4-8F30-C309C41AA32F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879" name="Text Box 43">
          <a:extLst>
            <a:ext uri="{FF2B5EF4-FFF2-40B4-BE49-F238E27FC236}">
              <a16:creationId xmlns:a16="http://schemas.microsoft.com/office/drawing/2014/main" id="{31295257-38D5-430B-810F-1A8FFBDE5016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0" name="Text Box 68">
          <a:extLst>
            <a:ext uri="{FF2B5EF4-FFF2-40B4-BE49-F238E27FC236}">
              <a16:creationId xmlns:a16="http://schemas.microsoft.com/office/drawing/2014/main" id="{7622748E-0008-4FB2-887E-60D42C75D3A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1" name="Text Box 69">
          <a:extLst>
            <a:ext uri="{FF2B5EF4-FFF2-40B4-BE49-F238E27FC236}">
              <a16:creationId xmlns:a16="http://schemas.microsoft.com/office/drawing/2014/main" id="{DA986E8F-3C3D-4279-AF54-FAB784585FD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2" name="Text Box 70">
          <a:extLst>
            <a:ext uri="{FF2B5EF4-FFF2-40B4-BE49-F238E27FC236}">
              <a16:creationId xmlns:a16="http://schemas.microsoft.com/office/drawing/2014/main" id="{8B17C044-A5F4-429E-B80B-5674E5887AD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3" name="Text Box 71">
          <a:extLst>
            <a:ext uri="{FF2B5EF4-FFF2-40B4-BE49-F238E27FC236}">
              <a16:creationId xmlns:a16="http://schemas.microsoft.com/office/drawing/2014/main" id="{313C4D81-E322-4244-B66D-16B90B01DBB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4" name="Text Box 72">
          <a:extLst>
            <a:ext uri="{FF2B5EF4-FFF2-40B4-BE49-F238E27FC236}">
              <a16:creationId xmlns:a16="http://schemas.microsoft.com/office/drawing/2014/main" id="{92EF4C2A-0BF3-4CF2-A967-2718BB70697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85" name="Text Box 73">
          <a:extLst>
            <a:ext uri="{FF2B5EF4-FFF2-40B4-BE49-F238E27FC236}">
              <a16:creationId xmlns:a16="http://schemas.microsoft.com/office/drawing/2014/main" id="{24ADB49E-2C9A-471D-A3AA-59AC22845BD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09351868-B72C-4F6E-9440-52C31513992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708C7C7E-42D4-445E-A05A-ACD51CF1643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88" name="Text Box 46">
          <a:extLst>
            <a:ext uri="{FF2B5EF4-FFF2-40B4-BE49-F238E27FC236}">
              <a16:creationId xmlns:a16="http://schemas.microsoft.com/office/drawing/2014/main" id="{21B96C8F-5C5A-4B0E-A951-F1EC395D40F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89" name="Text Box 43">
          <a:extLst>
            <a:ext uri="{FF2B5EF4-FFF2-40B4-BE49-F238E27FC236}">
              <a16:creationId xmlns:a16="http://schemas.microsoft.com/office/drawing/2014/main" id="{CB010657-E662-4A1B-8C9E-D3611C36900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0" name="Text Box 68">
          <a:extLst>
            <a:ext uri="{FF2B5EF4-FFF2-40B4-BE49-F238E27FC236}">
              <a16:creationId xmlns:a16="http://schemas.microsoft.com/office/drawing/2014/main" id="{63002406-9537-4501-8FA0-171641F99F3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1" name="Text Box 69">
          <a:extLst>
            <a:ext uri="{FF2B5EF4-FFF2-40B4-BE49-F238E27FC236}">
              <a16:creationId xmlns:a16="http://schemas.microsoft.com/office/drawing/2014/main" id="{4267E113-715E-4B99-874C-01F820DF8D9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2" name="Text Box 70">
          <a:extLst>
            <a:ext uri="{FF2B5EF4-FFF2-40B4-BE49-F238E27FC236}">
              <a16:creationId xmlns:a16="http://schemas.microsoft.com/office/drawing/2014/main" id="{4FA8EC00-F0D7-4CF0-B5DF-9EDD06E51E7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3" name="Text Box 71">
          <a:extLst>
            <a:ext uri="{FF2B5EF4-FFF2-40B4-BE49-F238E27FC236}">
              <a16:creationId xmlns:a16="http://schemas.microsoft.com/office/drawing/2014/main" id="{8A3D1F09-8510-465F-8B85-F7E2AD48285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4" name="Text Box 72">
          <a:extLst>
            <a:ext uri="{FF2B5EF4-FFF2-40B4-BE49-F238E27FC236}">
              <a16:creationId xmlns:a16="http://schemas.microsoft.com/office/drawing/2014/main" id="{36AE4CB8-471B-482D-9E30-497EBD4CA7C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895" name="Text Box 73">
          <a:extLst>
            <a:ext uri="{FF2B5EF4-FFF2-40B4-BE49-F238E27FC236}">
              <a16:creationId xmlns:a16="http://schemas.microsoft.com/office/drawing/2014/main" id="{E5FFB014-F63D-4A01-BCB2-7CEAA4D2C01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B477A6DF-F13F-42B1-8338-B17274061EE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61440DC4-9C1A-4AB6-9320-7CC2E0A774B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98" name="Text Box 46">
          <a:extLst>
            <a:ext uri="{FF2B5EF4-FFF2-40B4-BE49-F238E27FC236}">
              <a16:creationId xmlns:a16="http://schemas.microsoft.com/office/drawing/2014/main" id="{689E90A2-1FC6-42FA-B74B-21945980896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899" name="Text Box 43">
          <a:extLst>
            <a:ext uri="{FF2B5EF4-FFF2-40B4-BE49-F238E27FC236}">
              <a16:creationId xmlns:a16="http://schemas.microsoft.com/office/drawing/2014/main" id="{46D09FE1-4E84-4529-8700-E7F9D655750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0" name="Text Box 68">
          <a:extLst>
            <a:ext uri="{FF2B5EF4-FFF2-40B4-BE49-F238E27FC236}">
              <a16:creationId xmlns:a16="http://schemas.microsoft.com/office/drawing/2014/main" id="{8BE46934-1A20-481B-94A0-56837A69B40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1" name="Text Box 69">
          <a:extLst>
            <a:ext uri="{FF2B5EF4-FFF2-40B4-BE49-F238E27FC236}">
              <a16:creationId xmlns:a16="http://schemas.microsoft.com/office/drawing/2014/main" id="{DC92DC49-DE5D-4BB9-9332-C4A33594111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2" name="Text Box 70">
          <a:extLst>
            <a:ext uri="{FF2B5EF4-FFF2-40B4-BE49-F238E27FC236}">
              <a16:creationId xmlns:a16="http://schemas.microsoft.com/office/drawing/2014/main" id="{878C9A37-386E-4FC4-8FAB-16FFAB393A3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3" name="Text Box 71">
          <a:extLst>
            <a:ext uri="{FF2B5EF4-FFF2-40B4-BE49-F238E27FC236}">
              <a16:creationId xmlns:a16="http://schemas.microsoft.com/office/drawing/2014/main" id="{C960B9B4-E14F-4170-B338-C0100D0C939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4" name="Text Box 72">
          <a:extLst>
            <a:ext uri="{FF2B5EF4-FFF2-40B4-BE49-F238E27FC236}">
              <a16:creationId xmlns:a16="http://schemas.microsoft.com/office/drawing/2014/main" id="{25DD8DE4-5E3F-4EA2-946E-D21F7A1B719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05" name="Text Box 73">
          <a:extLst>
            <a:ext uri="{FF2B5EF4-FFF2-40B4-BE49-F238E27FC236}">
              <a16:creationId xmlns:a16="http://schemas.microsoft.com/office/drawing/2014/main" id="{4410D2B8-5721-42B6-95B9-B7011CCAADD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06" name="Text Box 46">
          <a:extLst>
            <a:ext uri="{FF2B5EF4-FFF2-40B4-BE49-F238E27FC236}">
              <a16:creationId xmlns:a16="http://schemas.microsoft.com/office/drawing/2014/main" id="{E9EC62E8-10B2-4071-B62D-F010BA62CF3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7532900C-A8F8-4C67-BF5E-3623DABCC00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08" name="Text Box 46">
          <a:extLst>
            <a:ext uri="{FF2B5EF4-FFF2-40B4-BE49-F238E27FC236}">
              <a16:creationId xmlns:a16="http://schemas.microsoft.com/office/drawing/2014/main" id="{398E4D1A-006C-4A17-AE4A-A20ECEADBB8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09" name="Text Box 43">
          <a:extLst>
            <a:ext uri="{FF2B5EF4-FFF2-40B4-BE49-F238E27FC236}">
              <a16:creationId xmlns:a16="http://schemas.microsoft.com/office/drawing/2014/main" id="{324F7396-7E95-43FB-A9DB-1A992D3A0FA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910" name="Text Box 10">
          <a:extLst>
            <a:ext uri="{FF2B5EF4-FFF2-40B4-BE49-F238E27FC236}">
              <a16:creationId xmlns:a16="http://schemas.microsoft.com/office/drawing/2014/main" id="{697FD328-6D47-4194-B436-DD106543F05C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11" name="Text Box 65">
          <a:extLst>
            <a:ext uri="{FF2B5EF4-FFF2-40B4-BE49-F238E27FC236}">
              <a16:creationId xmlns:a16="http://schemas.microsoft.com/office/drawing/2014/main" id="{C3CC83B8-018D-4603-88F1-89A258B5557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12" name="Text Box 91">
          <a:extLst>
            <a:ext uri="{FF2B5EF4-FFF2-40B4-BE49-F238E27FC236}">
              <a16:creationId xmlns:a16="http://schemas.microsoft.com/office/drawing/2014/main" id="{D8BF1139-78E7-41B0-A7B2-E02D3A4DEC4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13" name="Text Box 65">
          <a:extLst>
            <a:ext uri="{FF2B5EF4-FFF2-40B4-BE49-F238E27FC236}">
              <a16:creationId xmlns:a16="http://schemas.microsoft.com/office/drawing/2014/main" id="{DA10F91B-27FC-4F4A-8B70-31ED2B2B8AC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EDE1D8B1-3105-49B4-A9B3-C1BC19E8DE96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9AF7E80B-80F9-4BC8-BEA6-98B1E4596F0E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D74DA52F-7976-472C-9295-6AF96F88343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A4B752B4-6936-4905-B210-C8269CA493E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71C21EBD-6EF6-4024-8432-00C716A1079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2D219696-359B-4CE4-A7B0-54B743B2D53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D559430F-BDD5-4A78-9C82-A6AF44EC133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A8D9FE24-B0B5-4E5F-8AFD-E6ADA054B97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4034E86D-91DC-4BBB-AF51-F33503F3E84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0729750F-A755-4562-862A-A953ECF166B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C0446E7F-9DB4-4B6F-8DD3-C89ED7C4AC4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95477457-24DC-41ED-8180-33DEFCB3C08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E5A6604C-F07C-4E92-99DC-F3D56E10622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D808D422-1955-48F6-83D1-B33AEF586A5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0DC8F840-326E-4145-9191-622FAF676B3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CA2AF602-CB43-47F9-9CE3-01FF2CF36D4E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D61D2FF4-E1C6-4193-9BA8-00E4B06CD9C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200AD6AA-8EEB-457B-9035-4FAEE160100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239FF84C-9C29-49C4-B529-4FA93C670165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E8F85AFB-DC08-43DF-95A0-8C16DA24B58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61FE4030-088A-4DF9-B4A4-341EFBC71AB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E8E7E2B8-CC33-409D-ACCD-9B313984778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36" name="Text Box 68">
          <a:extLst>
            <a:ext uri="{FF2B5EF4-FFF2-40B4-BE49-F238E27FC236}">
              <a16:creationId xmlns:a16="http://schemas.microsoft.com/office/drawing/2014/main" id="{A9014D4D-598A-4175-A81C-F35E5981CA2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37" name="Text Box 69">
          <a:extLst>
            <a:ext uri="{FF2B5EF4-FFF2-40B4-BE49-F238E27FC236}">
              <a16:creationId xmlns:a16="http://schemas.microsoft.com/office/drawing/2014/main" id="{D21EAA19-9248-401B-95AA-AC39FCF3D1B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38" name="Text Box 70">
          <a:extLst>
            <a:ext uri="{FF2B5EF4-FFF2-40B4-BE49-F238E27FC236}">
              <a16:creationId xmlns:a16="http://schemas.microsoft.com/office/drawing/2014/main" id="{F72F47F4-0730-48F8-8234-2B0935E9A47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39" name="Text Box 71">
          <a:extLst>
            <a:ext uri="{FF2B5EF4-FFF2-40B4-BE49-F238E27FC236}">
              <a16:creationId xmlns:a16="http://schemas.microsoft.com/office/drawing/2014/main" id="{B142C35B-EF8E-4857-B67B-A4A4A120B4A0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40" name="Text Box 72">
          <a:extLst>
            <a:ext uri="{FF2B5EF4-FFF2-40B4-BE49-F238E27FC236}">
              <a16:creationId xmlns:a16="http://schemas.microsoft.com/office/drawing/2014/main" id="{65F159FC-9855-417E-80FB-26A850F773E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47625"/>
    <xdr:sp macro="" textlink="">
      <xdr:nvSpPr>
        <xdr:cNvPr id="1941" name="Text Box 73">
          <a:extLst>
            <a:ext uri="{FF2B5EF4-FFF2-40B4-BE49-F238E27FC236}">
              <a16:creationId xmlns:a16="http://schemas.microsoft.com/office/drawing/2014/main" id="{660FDB41-30D4-4565-A77C-10B2BD821D6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42" name="Text Box 46">
          <a:extLst>
            <a:ext uri="{FF2B5EF4-FFF2-40B4-BE49-F238E27FC236}">
              <a16:creationId xmlns:a16="http://schemas.microsoft.com/office/drawing/2014/main" id="{06B7635F-BFD0-41A2-8A0E-C5A81F81EA6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43" name="Text Box 43">
          <a:extLst>
            <a:ext uri="{FF2B5EF4-FFF2-40B4-BE49-F238E27FC236}">
              <a16:creationId xmlns:a16="http://schemas.microsoft.com/office/drawing/2014/main" id="{4E245C7A-73BD-45B8-AF95-D54E48C79A7D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55E092F8-2752-49C5-B443-3AC7AC23AC5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45" name="Text Box 43">
          <a:extLst>
            <a:ext uri="{FF2B5EF4-FFF2-40B4-BE49-F238E27FC236}">
              <a16:creationId xmlns:a16="http://schemas.microsoft.com/office/drawing/2014/main" id="{5897C52F-DC8B-4799-8589-E5482AD3DF5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</xdr:row>
      <xdr:rowOff>0</xdr:rowOff>
    </xdr:from>
    <xdr:ext cx="0" cy="171450"/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6CBECC4A-841B-4C3F-AE5B-6F0B4C3C22BD}"/>
            </a:ext>
          </a:extLst>
        </xdr:cNvPr>
        <xdr:cNvSpPr txBox="1">
          <a:spLocks noChangeArrowheads="1"/>
        </xdr:cNvSpPr>
      </xdr:nvSpPr>
      <xdr:spPr bwMode="auto">
        <a:xfrm>
          <a:off x="1057275" y="9001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47" name="Text Box 65">
          <a:extLst>
            <a:ext uri="{FF2B5EF4-FFF2-40B4-BE49-F238E27FC236}">
              <a16:creationId xmlns:a16="http://schemas.microsoft.com/office/drawing/2014/main" id="{ABFED04F-E6A7-464E-AAFD-6FCB27F0E2F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48" name="Text Box 91">
          <a:extLst>
            <a:ext uri="{FF2B5EF4-FFF2-40B4-BE49-F238E27FC236}">
              <a16:creationId xmlns:a16="http://schemas.microsoft.com/office/drawing/2014/main" id="{972895D2-A938-495B-B51F-DA0F5452DAF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171450"/>
    <xdr:sp macro="" textlink="">
      <xdr:nvSpPr>
        <xdr:cNvPr id="1949" name="Text Box 65">
          <a:extLst>
            <a:ext uri="{FF2B5EF4-FFF2-40B4-BE49-F238E27FC236}">
              <a16:creationId xmlns:a16="http://schemas.microsoft.com/office/drawing/2014/main" id="{4D63D117-D8A0-4168-81FD-C7FCD08CC36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3CA5C5AA-37A8-41F1-97B4-67CA968CA267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76200" cy="171450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5C002AD9-D7A4-4E17-9734-1D9BDDA83EAD}"/>
            </a:ext>
          </a:extLst>
        </xdr:cNvPr>
        <xdr:cNvSpPr txBox="1">
          <a:spLocks noChangeArrowheads="1"/>
        </xdr:cNvSpPr>
      </xdr:nvSpPr>
      <xdr:spPr bwMode="auto">
        <a:xfrm>
          <a:off x="4676775" y="9001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E3221EAD-356F-4961-AC22-EA224E328484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E11FBE7B-EC5D-4CE1-ADD5-BB46F2B2E28A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8485E139-4DCE-44BB-9D90-34E841982A4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40B06339-6817-4063-8A90-EF556F53A042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E5BCC33B-2FA3-4CD2-8B1E-0C93142357D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5548D3EA-E9B0-4D8A-BABE-2C8B2B7205C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AF5200D7-97B3-49BF-8E13-66BD2F524829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6103E8D0-CF4D-4C1F-A44A-45EAFC5279D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0EF389F2-BAB9-4075-A574-3C3529D17C01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61" name="Text Box 43">
          <a:extLst>
            <a:ext uri="{FF2B5EF4-FFF2-40B4-BE49-F238E27FC236}">
              <a16:creationId xmlns:a16="http://schemas.microsoft.com/office/drawing/2014/main" id="{14940623-9F5B-4B91-B61D-07619536CA2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2" name="Text Box 68">
          <a:extLst>
            <a:ext uri="{FF2B5EF4-FFF2-40B4-BE49-F238E27FC236}">
              <a16:creationId xmlns:a16="http://schemas.microsoft.com/office/drawing/2014/main" id="{4DF45402-48D1-4AF0-9026-756477E8562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3" name="Text Box 69">
          <a:extLst>
            <a:ext uri="{FF2B5EF4-FFF2-40B4-BE49-F238E27FC236}">
              <a16:creationId xmlns:a16="http://schemas.microsoft.com/office/drawing/2014/main" id="{B3C638D6-6F89-46CF-AA22-1AA27EF56C98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4" name="Text Box 70">
          <a:extLst>
            <a:ext uri="{FF2B5EF4-FFF2-40B4-BE49-F238E27FC236}">
              <a16:creationId xmlns:a16="http://schemas.microsoft.com/office/drawing/2014/main" id="{F110DAFB-C272-4DAF-8CE6-C36E0638FA87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5" name="Text Box 71">
          <a:extLst>
            <a:ext uri="{FF2B5EF4-FFF2-40B4-BE49-F238E27FC236}">
              <a16:creationId xmlns:a16="http://schemas.microsoft.com/office/drawing/2014/main" id="{B3048FEB-46FE-4F2C-8796-76D3CDDFBE43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6" name="Text Box 72">
          <a:extLst>
            <a:ext uri="{FF2B5EF4-FFF2-40B4-BE49-F238E27FC236}">
              <a16:creationId xmlns:a16="http://schemas.microsoft.com/office/drawing/2014/main" id="{41F82EAD-37E0-4FC0-A05B-78D17006C3BB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66675"/>
    <xdr:sp macro="" textlink="">
      <xdr:nvSpPr>
        <xdr:cNvPr id="1967" name="Text Box 73">
          <a:extLst>
            <a:ext uri="{FF2B5EF4-FFF2-40B4-BE49-F238E27FC236}">
              <a16:creationId xmlns:a16="http://schemas.microsoft.com/office/drawing/2014/main" id="{0B62200C-24D6-40E6-A17F-67406FFFF96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68" name="Text Box 46">
          <a:extLst>
            <a:ext uri="{FF2B5EF4-FFF2-40B4-BE49-F238E27FC236}">
              <a16:creationId xmlns:a16="http://schemas.microsoft.com/office/drawing/2014/main" id="{7F3C3CDF-F597-4782-B11D-0556771C8E4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69" name="Text Box 43">
          <a:extLst>
            <a:ext uri="{FF2B5EF4-FFF2-40B4-BE49-F238E27FC236}">
              <a16:creationId xmlns:a16="http://schemas.microsoft.com/office/drawing/2014/main" id="{C32BE1E1-9212-4718-A3C0-8CA672411B8F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70" name="Text Box 46">
          <a:extLst>
            <a:ext uri="{FF2B5EF4-FFF2-40B4-BE49-F238E27FC236}">
              <a16:creationId xmlns:a16="http://schemas.microsoft.com/office/drawing/2014/main" id="{A0866865-0B91-4287-87E7-AEF4BE6D52A6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76200" cy="28575"/>
    <xdr:sp macro="" textlink="">
      <xdr:nvSpPr>
        <xdr:cNvPr id="1971" name="Text Box 43">
          <a:extLst>
            <a:ext uri="{FF2B5EF4-FFF2-40B4-BE49-F238E27FC236}">
              <a16:creationId xmlns:a16="http://schemas.microsoft.com/office/drawing/2014/main" id="{F7314359-82F0-4B59-B246-BE1814C703DC}"/>
            </a:ext>
          </a:extLst>
        </xdr:cNvPr>
        <xdr:cNvSpPr txBox="1">
          <a:spLocks noChangeArrowheads="1"/>
        </xdr:cNvSpPr>
      </xdr:nvSpPr>
      <xdr:spPr bwMode="auto">
        <a:xfrm>
          <a:off x="3933825" y="9001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2" name="Text Box 68">
          <a:extLst>
            <a:ext uri="{FF2B5EF4-FFF2-40B4-BE49-F238E27FC236}">
              <a16:creationId xmlns:a16="http://schemas.microsoft.com/office/drawing/2014/main" id="{1DC8FB5C-41C1-4064-9FEF-960D52F4BD5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3" name="Text Box 69">
          <a:extLst>
            <a:ext uri="{FF2B5EF4-FFF2-40B4-BE49-F238E27FC236}">
              <a16:creationId xmlns:a16="http://schemas.microsoft.com/office/drawing/2014/main" id="{3177B911-DDF6-4261-AD82-D3708A7BFE3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4" name="Text Box 70">
          <a:extLst>
            <a:ext uri="{FF2B5EF4-FFF2-40B4-BE49-F238E27FC236}">
              <a16:creationId xmlns:a16="http://schemas.microsoft.com/office/drawing/2014/main" id="{ECE9E73A-06F4-4E1D-99ED-71608C2DB0B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5" name="Text Box 71">
          <a:extLst>
            <a:ext uri="{FF2B5EF4-FFF2-40B4-BE49-F238E27FC236}">
              <a16:creationId xmlns:a16="http://schemas.microsoft.com/office/drawing/2014/main" id="{343FE2BC-9590-4D14-B136-9168C70BE46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6" name="Text Box 72">
          <a:extLst>
            <a:ext uri="{FF2B5EF4-FFF2-40B4-BE49-F238E27FC236}">
              <a16:creationId xmlns:a16="http://schemas.microsoft.com/office/drawing/2014/main" id="{2BCF2B7B-F45C-4162-9722-24A9F3656D3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1977" name="Text Box 73">
          <a:extLst>
            <a:ext uri="{FF2B5EF4-FFF2-40B4-BE49-F238E27FC236}">
              <a16:creationId xmlns:a16="http://schemas.microsoft.com/office/drawing/2014/main" id="{AC3A9FE4-A571-4941-BEBB-AF3FB378F2B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D57647BC-3890-470C-B51F-FA8EC4FAA72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79" name="Text Box 43">
          <a:extLst>
            <a:ext uri="{FF2B5EF4-FFF2-40B4-BE49-F238E27FC236}">
              <a16:creationId xmlns:a16="http://schemas.microsoft.com/office/drawing/2014/main" id="{A721F470-FB75-42A4-B2DF-05AD37ACCD7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80" name="Text Box 46">
          <a:extLst>
            <a:ext uri="{FF2B5EF4-FFF2-40B4-BE49-F238E27FC236}">
              <a16:creationId xmlns:a16="http://schemas.microsoft.com/office/drawing/2014/main" id="{16CF8D7E-9642-4F4D-BE09-F2A26698EFB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81" name="Text Box 43">
          <a:extLst>
            <a:ext uri="{FF2B5EF4-FFF2-40B4-BE49-F238E27FC236}">
              <a16:creationId xmlns:a16="http://schemas.microsoft.com/office/drawing/2014/main" id="{8E88D15E-FC26-41F9-BBF1-7AE6A7A6EDB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1982" name="Text Box 10">
          <a:extLst>
            <a:ext uri="{FF2B5EF4-FFF2-40B4-BE49-F238E27FC236}">
              <a16:creationId xmlns:a16="http://schemas.microsoft.com/office/drawing/2014/main" id="{8CFA56B6-2163-462D-A083-4DD217E0AC56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1983" name="Text Box 11">
          <a:extLst>
            <a:ext uri="{FF2B5EF4-FFF2-40B4-BE49-F238E27FC236}">
              <a16:creationId xmlns:a16="http://schemas.microsoft.com/office/drawing/2014/main" id="{C5CBA3A2-1D2D-4B3F-8776-217685F2476F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1984" name="Text Box 65">
          <a:extLst>
            <a:ext uri="{FF2B5EF4-FFF2-40B4-BE49-F238E27FC236}">
              <a16:creationId xmlns:a16="http://schemas.microsoft.com/office/drawing/2014/main" id="{1DC4D4A9-3F98-4305-AC8F-C3DB71B24C2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1985" name="Text Box 91">
          <a:extLst>
            <a:ext uri="{FF2B5EF4-FFF2-40B4-BE49-F238E27FC236}">
              <a16:creationId xmlns:a16="http://schemas.microsoft.com/office/drawing/2014/main" id="{1B4DCF82-4B43-41E0-A3F6-479ABB81ED6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1986" name="Text Box 65">
          <a:extLst>
            <a:ext uri="{FF2B5EF4-FFF2-40B4-BE49-F238E27FC236}">
              <a16:creationId xmlns:a16="http://schemas.microsoft.com/office/drawing/2014/main" id="{D89EAB50-6F2A-4BA7-B632-B090D2B37FA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1987" name="Text Box 91">
          <a:extLst>
            <a:ext uri="{FF2B5EF4-FFF2-40B4-BE49-F238E27FC236}">
              <a16:creationId xmlns:a16="http://schemas.microsoft.com/office/drawing/2014/main" id="{3BDCE297-09F3-45A8-AF19-500FDAD53E0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48A162B0-ADF9-4A88-B22B-0D56A95601BC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1989" name="Text Box 43">
          <a:extLst>
            <a:ext uri="{FF2B5EF4-FFF2-40B4-BE49-F238E27FC236}">
              <a16:creationId xmlns:a16="http://schemas.microsoft.com/office/drawing/2014/main" id="{CCB8BF88-063C-4318-A488-95D7C05AA468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0" name="Text Box 68">
          <a:extLst>
            <a:ext uri="{FF2B5EF4-FFF2-40B4-BE49-F238E27FC236}">
              <a16:creationId xmlns:a16="http://schemas.microsoft.com/office/drawing/2014/main" id="{85579BAB-6791-49BC-AFF5-D06552170B9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1" name="Text Box 69">
          <a:extLst>
            <a:ext uri="{FF2B5EF4-FFF2-40B4-BE49-F238E27FC236}">
              <a16:creationId xmlns:a16="http://schemas.microsoft.com/office/drawing/2014/main" id="{9F9C705E-081E-49F5-A1E3-35582BE20BB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2" name="Text Box 70">
          <a:extLst>
            <a:ext uri="{FF2B5EF4-FFF2-40B4-BE49-F238E27FC236}">
              <a16:creationId xmlns:a16="http://schemas.microsoft.com/office/drawing/2014/main" id="{472E19DA-1F68-4AEC-B017-CB8B175D952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3" name="Text Box 71">
          <a:extLst>
            <a:ext uri="{FF2B5EF4-FFF2-40B4-BE49-F238E27FC236}">
              <a16:creationId xmlns:a16="http://schemas.microsoft.com/office/drawing/2014/main" id="{BF370126-D8BE-4BEE-B783-8FA6FCC2BCC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4" name="Text Box 72">
          <a:extLst>
            <a:ext uri="{FF2B5EF4-FFF2-40B4-BE49-F238E27FC236}">
              <a16:creationId xmlns:a16="http://schemas.microsoft.com/office/drawing/2014/main" id="{D1C9E5FE-BC24-4D6D-BC2E-8C7C4A821B9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1995" name="Text Box 73">
          <a:extLst>
            <a:ext uri="{FF2B5EF4-FFF2-40B4-BE49-F238E27FC236}">
              <a16:creationId xmlns:a16="http://schemas.microsoft.com/office/drawing/2014/main" id="{D4F19FA6-42D0-491A-A84A-E77FE5C9FA7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96" name="Text Box 46">
          <a:extLst>
            <a:ext uri="{FF2B5EF4-FFF2-40B4-BE49-F238E27FC236}">
              <a16:creationId xmlns:a16="http://schemas.microsoft.com/office/drawing/2014/main" id="{77728782-7E2E-4499-8FB2-4FFEEA831A5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97" name="Text Box 43">
          <a:extLst>
            <a:ext uri="{FF2B5EF4-FFF2-40B4-BE49-F238E27FC236}">
              <a16:creationId xmlns:a16="http://schemas.microsoft.com/office/drawing/2014/main" id="{1609CE31-0D17-46B2-AC65-ADFB5FE5DF2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98" name="Text Box 46">
          <a:extLst>
            <a:ext uri="{FF2B5EF4-FFF2-40B4-BE49-F238E27FC236}">
              <a16:creationId xmlns:a16="http://schemas.microsoft.com/office/drawing/2014/main" id="{6162274B-1A36-4F05-8A38-D1AB6245F55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1999" name="Text Box 43">
          <a:extLst>
            <a:ext uri="{FF2B5EF4-FFF2-40B4-BE49-F238E27FC236}">
              <a16:creationId xmlns:a16="http://schemas.microsoft.com/office/drawing/2014/main" id="{3C9C1AA4-0666-4377-9EF7-3DED5FAA9D7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0" name="Text Box 68">
          <a:extLst>
            <a:ext uri="{FF2B5EF4-FFF2-40B4-BE49-F238E27FC236}">
              <a16:creationId xmlns:a16="http://schemas.microsoft.com/office/drawing/2014/main" id="{580ADCFC-D2C2-4752-A066-0D354E4C7E6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1" name="Text Box 69">
          <a:extLst>
            <a:ext uri="{FF2B5EF4-FFF2-40B4-BE49-F238E27FC236}">
              <a16:creationId xmlns:a16="http://schemas.microsoft.com/office/drawing/2014/main" id="{4FC79117-0090-4774-9D12-2EC5BDC2482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2" name="Text Box 70">
          <a:extLst>
            <a:ext uri="{FF2B5EF4-FFF2-40B4-BE49-F238E27FC236}">
              <a16:creationId xmlns:a16="http://schemas.microsoft.com/office/drawing/2014/main" id="{300E8010-73AE-4D1C-910C-4CE2184C978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3" name="Text Box 71">
          <a:extLst>
            <a:ext uri="{FF2B5EF4-FFF2-40B4-BE49-F238E27FC236}">
              <a16:creationId xmlns:a16="http://schemas.microsoft.com/office/drawing/2014/main" id="{AAAB4614-2567-4DEC-A528-AC872CEA8A1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4" name="Text Box 72">
          <a:extLst>
            <a:ext uri="{FF2B5EF4-FFF2-40B4-BE49-F238E27FC236}">
              <a16:creationId xmlns:a16="http://schemas.microsoft.com/office/drawing/2014/main" id="{60DE8494-2BC5-46EF-AB23-C730F6C99D2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05" name="Text Box 73">
          <a:extLst>
            <a:ext uri="{FF2B5EF4-FFF2-40B4-BE49-F238E27FC236}">
              <a16:creationId xmlns:a16="http://schemas.microsoft.com/office/drawing/2014/main" id="{1C15F1A0-46C5-4C94-BCD3-5F07FC895A2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id="{8C6735CC-7FDC-44F5-B24E-15EF1E2B13F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07" name="Text Box 43">
          <a:extLst>
            <a:ext uri="{FF2B5EF4-FFF2-40B4-BE49-F238E27FC236}">
              <a16:creationId xmlns:a16="http://schemas.microsoft.com/office/drawing/2014/main" id="{9D5A77ED-D4DF-4F2B-96C7-BE698634555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08" name="Text Box 46">
          <a:extLst>
            <a:ext uri="{FF2B5EF4-FFF2-40B4-BE49-F238E27FC236}">
              <a16:creationId xmlns:a16="http://schemas.microsoft.com/office/drawing/2014/main" id="{0F8A18B1-193F-40A7-8D17-FC4B52F78C5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09" name="Text Box 43">
          <a:extLst>
            <a:ext uri="{FF2B5EF4-FFF2-40B4-BE49-F238E27FC236}">
              <a16:creationId xmlns:a16="http://schemas.microsoft.com/office/drawing/2014/main" id="{D9A0CFCE-E8C5-45A1-B9ED-52D6D2A6DA8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0" name="Text Box 68">
          <a:extLst>
            <a:ext uri="{FF2B5EF4-FFF2-40B4-BE49-F238E27FC236}">
              <a16:creationId xmlns:a16="http://schemas.microsoft.com/office/drawing/2014/main" id="{A2AC05B9-39E3-4139-BCA0-3D28D29E8B8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1" name="Text Box 69">
          <a:extLst>
            <a:ext uri="{FF2B5EF4-FFF2-40B4-BE49-F238E27FC236}">
              <a16:creationId xmlns:a16="http://schemas.microsoft.com/office/drawing/2014/main" id="{C131EEA8-D8BB-408B-AC3D-932F421549E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2" name="Text Box 70">
          <a:extLst>
            <a:ext uri="{FF2B5EF4-FFF2-40B4-BE49-F238E27FC236}">
              <a16:creationId xmlns:a16="http://schemas.microsoft.com/office/drawing/2014/main" id="{5E2EE147-DAA5-47C2-8C7C-B9461A9841B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3" name="Text Box 71">
          <a:extLst>
            <a:ext uri="{FF2B5EF4-FFF2-40B4-BE49-F238E27FC236}">
              <a16:creationId xmlns:a16="http://schemas.microsoft.com/office/drawing/2014/main" id="{01F4EC75-9CD1-4074-8B9F-21DC1C707A0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4" name="Text Box 72">
          <a:extLst>
            <a:ext uri="{FF2B5EF4-FFF2-40B4-BE49-F238E27FC236}">
              <a16:creationId xmlns:a16="http://schemas.microsoft.com/office/drawing/2014/main" id="{4BC9704F-0DF9-475F-8650-89F404650E6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15" name="Text Box 73">
          <a:extLst>
            <a:ext uri="{FF2B5EF4-FFF2-40B4-BE49-F238E27FC236}">
              <a16:creationId xmlns:a16="http://schemas.microsoft.com/office/drawing/2014/main" id="{0BA90491-C4CF-4774-A0DE-A5880E78C48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16" name="Text Box 46">
          <a:extLst>
            <a:ext uri="{FF2B5EF4-FFF2-40B4-BE49-F238E27FC236}">
              <a16:creationId xmlns:a16="http://schemas.microsoft.com/office/drawing/2014/main" id="{021D36EA-58E0-40BB-B271-D2862E8C7FB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17" name="Text Box 43">
          <a:extLst>
            <a:ext uri="{FF2B5EF4-FFF2-40B4-BE49-F238E27FC236}">
              <a16:creationId xmlns:a16="http://schemas.microsoft.com/office/drawing/2014/main" id="{EF346A95-521A-4ACD-9FB5-BE33B90E62E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A94C2F3B-5D80-483F-90EA-A3EE7FB7E70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19" name="Text Box 43">
          <a:extLst>
            <a:ext uri="{FF2B5EF4-FFF2-40B4-BE49-F238E27FC236}">
              <a16:creationId xmlns:a16="http://schemas.microsoft.com/office/drawing/2014/main" id="{2CD4AFB5-5601-484A-A031-1ED3AA5D836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020" name="Text Box 10">
          <a:extLst>
            <a:ext uri="{FF2B5EF4-FFF2-40B4-BE49-F238E27FC236}">
              <a16:creationId xmlns:a16="http://schemas.microsoft.com/office/drawing/2014/main" id="{05C3DCA5-1B10-47F3-BFAD-54BDE45384F2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021" name="Text Box 11">
          <a:extLst>
            <a:ext uri="{FF2B5EF4-FFF2-40B4-BE49-F238E27FC236}">
              <a16:creationId xmlns:a16="http://schemas.microsoft.com/office/drawing/2014/main" id="{9CE4362B-6BAC-4F75-A058-F1D3598605F4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22" name="Text Box 65">
          <a:extLst>
            <a:ext uri="{FF2B5EF4-FFF2-40B4-BE49-F238E27FC236}">
              <a16:creationId xmlns:a16="http://schemas.microsoft.com/office/drawing/2014/main" id="{373E44B2-73F3-49F7-9042-BD9DB4BB383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23" name="Text Box 91">
          <a:extLst>
            <a:ext uri="{FF2B5EF4-FFF2-40B4-BE49-F238E27FC236}">
              <a16:creationId xmlns:a16="http://schemas.microsoft.com/office/drawing/2014/main" id="{5A465F7D-A46B-4775-9437-A5317C6151C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24" name="Text Box 65">
          <a:extLst>
            <a:ext uri="{FF2B5EF4-FFF2-40B4-BE49-F238E27FC236}">
              <a16:creationId xmlns:a16="http://schemas.microsoft.com/office/drawing/2014/main" id="{D9602281-DC06-4C00-A996-1BDAF2AF6A1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25" name="Text Box 91">
          <a:extLst>
            <a:ext uri="{FF2B5EF4-FFF2-40B4-BE49-F238E27FC236}">
              <a16:creationId xmlns:a16="http://schemas.microsoft.com/office/drawing/2014/main" id="{4E594A95-0CCC-4BD3-B390-8D6F47A3A70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026" name="Text Box 46">
          <a:extLst>
            <a:ext uri="{FF2B5EF4-FFF2-40B4-BE49-F238E27FC236}">
              <a16:creationId xmlns:a16="http://schemas.microsoft.com/office/drawing/2014/main" id="{14CB1D11-07F8-41AF-A922-AE313EA9E49C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027" name="Text Box 43">
          <a:extLst>
            <a:ext uri="{FF2B5EF4-FFF2-40B4-BE49-F238E27FC236}">
              <a16:creationId xmlns:a16="http://schemas.microsoft.com/office/drawing/2014/main" id="{55BDD3A7-9BC0-4CCF-A146-8E162FFE70EB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28" name="Text Box 68">
          <a:extLst>
            <a:ext uri="{FF2B5EF4-FFF2-40B4-BE49-F238E27FC236}">
              <a16:creationId xmlns:a16="http://schemas.microsoft.com/office/drawing/2014/main" id="{25C2E83E-99B9-4EE4-8918-A8CD401A398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29" name="Text Box 69">
          <a:extLst>
            <a:ext uri="{FF2B5EF4-FFF2-40B4-BE49-F238E27FC236}">
              <a16:creationId xmlns:a16="http://schemas.microsoft.com/office/drawing/2014/main" id="{230E7B5C-085D-49BE-8D54-AF701004DAC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0" name="Text Box 70">
          <a:extLst>
            <a:ext uri="{FF2B5EF4-FFF2-40B4-BE49-F238E27FC236}">
              <a16:creationId xmlns:a16="http://schemas.microsoft.com/office/drawing/2014/main" id="{2EC7A769-EC39-4B93-BA9B-A0D32E12934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1" name="Text Box 71">
          <a:extLst>
            <a:ext uri="{FF2B5EF4-FFF2-40B4-BE49-F238E27FC236}">
              <a16:creationId xmlns:a16="http://schemas.microsoft.com/office/drawing/2014/main" id="{43FCC4C3-DCA6-4680-9B29-033EA23DA0E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2" name="Text Box 72">
          <a:extLst>
            <a:ext uri="{FF2B5EF4-FFF2-40B4-BE49-F238E27FC236}">
              <a16:creationId xmlns:a16="http://schemas.microsoft.com/office/drawing/2014/main" id="{B46E40D5-7833-4882-8F68-5FE6777F846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3" name="Text Box 73">
          <a:extLst>
            <a:ext uri="{FF2B5EF4-FFF2-40B4-BE49-F238E27FC236}">
              <a16:creationId xmlns:a16="http://schemas.microsoft.com/office/drawing/2014/main" id="{534754C9-C152-4FDE-B5C7-E5E2C1F9CD6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B8C55620-FE59-4494-AB07-C1F9B079BC0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35" name="Text Box 43">
          <a:extLst>
            <a:ext uri="{FF2B5EF4-FFF2-40B4-BE49-F238E27FC236}">
              <a16:creationId xmlns:a16="http://schemas.microsoft.com/office/drawing/2014/main" id="{88781E7A-8E40-4276-B3ED-FDE491EBB38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17F115C7-8306-42D9-A45D-B8FB99C1AB5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37" name="Text Box 43">
          <a:extLst>
            <a:ext uri="{FF2B5EF4-FFF2-40B4-BE49-F238E27FC236}">
              <a16:creationId xmlns:a16="http://schemas.microsoft.com/office/drawing/2014/main" id="{88EE4CAD-B6F9-4381-9C82-F1499728246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8" name="Text Box 68">
          <a:extLst>
            <a:ext uri="{FF2B5EF4-FFF2-40B4-BE49-F238E27FC236}">
              <a16:creationId xmlns:a16="http://schemas.microsoft.com/office/drawing/2014/main" id="{3FBCD394-7871-49B3-91F5-725BE36A8A1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39" name="Text Box 69">
          <a:extLst>
            <a:ext uri="{FF2B5EF4-FFF2-40B4-BE49-F238E27FC236}">
              <a16:creationId xmlns:a16="http://schemas.microsoft.com/office/drawing/2014/main" id="{88B36EA2-1CE7-49A2-A770-F46E08D0CA2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40" name="Text Box 70">
          <a:extLst>
            <a:ext uri="{FF2B5EF4-FFF2-40B4-BE49-F238E27FC236}">
              <a16:creationId xmlns:a16="http://schemas.microsoft.com/office/drawing/2014/main" id="{3FE82C7E-9FAE-4C24-91C7-D4589FD0989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41" name="Text Box 71">
          <a:extLst>
            <a:ext uri="{FF2B5EF4-FFF2-40B4-BE49-F238E27FC236}">
              <a16:creationId xmlns:a16="http://schemas.microsoft.com/office/drawing/2014/main" id="{8515C5E8-8F5B-4FA6-BFA7-0F00DCA6622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42" name="Text Box 72">
          <a:extLst>
            <a:ext uri="{FF2B5EF4-FFF2-40B4-BE49-F238E27FC236}">
              <a16:creationId xmlns:a16="http://schemas.microsoft.com/office/drawing/2014/main" id="{4FE0E57E-88C1-400A-84F6-6574B8A9316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43" name="Text Box 73">
          <a:extLst>
            <a:ext uri="{FF2B5EF4-FFF2-40B4-BE49-F238E27FC236}">
              <a16:creationId xmlns:a16="http://schemas.microsoft.com/office/drawing/2014/main" id="{D476F973-98FF-4058-B0D3-6EFD771423E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44" name="Text Box 46">
          <a:extLst>
            <a:ext uri="{FF2B5EF4-FFF2-40B4-BE49-F238E27FC236}">
              <a16:creationId xmlns:a16="http://schemas.microsoft.com/office/drawing/2014/main" id="{51B61EF7-46D0-44BF-AD7F-8BEDA771D6D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45" name="Text Box 43">
          <a:extLst>
            <a:ext uri="{FF2B5EF4-FFF2-40B4-BE49-F238E27FC236}">
              <a16:creationId xmlns:a16="http://schemas.microsoft.com/office/drawing/2014/main" id="{693FE38C-BA32-4C1A-AD66-C9B8FFAA3A4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46" name="Text Box 46">
          <a:extLst>
            <a:ext uri="{FF2B5EF4-FFF2-40B4-BE49-F238E27FC236}">
              <a16:creationId xmlns:a16="http://schemas.microsoft.com/office/drawing/2014/main" id="{BE11F98F-96E1-4CEB-98EC-7419C5CFA5A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47" name="Text Box 43">
          <a:extLst>
            <a:ext uri="{FF2B5EF4-FFF2-40B4-BE49-F238E27FC236}">
              <a16:creationId xmlns:a16="http://schemas.microsoft.com/office/drawing/2014/main" id="{AC9A42B5-09D5-4112-B937-887B0F3747F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48" name="Text Box 68">
          <a:extLst>
            <a:ext uri="{FF2B5EF4-FFF2-40B4-BE49-F238E27FC236}">
              <a16:creationId xmlns:a16="http://schemas.microsoft.com/office/drawing/2014/main" id="{A2B5F3A7-0587-4ACA-A051-DCE8488097F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49" name="Text Box 69">
          <a:extLst>
            <a:ext uri="{FF2B5EF4-FFF2-40B4-BE49-F238E27FC236}">
              <a16:creationId xmlns:a16="http://schemas.microsoft.com/office/drawing/2014/main" id="{52C67C7C-B5A9-4D5C-B6BB-B8EB2D16528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50" name="Text Box 70">
          <a:extLst>
            <a:ext uri="{FF2B5EF4-FFF2-40B4-BE49-F238E27FC236}">
              <a16:creationId xmlns:a16="http://schemas.microsoft.com/office/drawing/2014/main" id="{9DAE1A70-1CBB-45E8-A223-A883063995B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51" name="Text Box 71">
          <a:extLst>
            <a:ext uri="{FF2B5EF4-FFF2-40B4-BE49-F238E27FC236}">
              <a16:creationId xmlns:a16="http://schemas.microsoft.com/office/drawing/2014/main" id="{6976FD2F-91B9-4446-A491-F2B28C3432C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52" name="Text Box 72">
          <a:extLst>
            <a:ext uri="{FF2B5EF4-FFF2-40B4-BE49-F238E27FC236}">
              <a16:creationId xmlns:a16="http://schemas.microsoft.com/office/drawing/2014/main" id="{2DD426AC-00D8-4B7D-AE6C-4FFB76510B0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53" name="Text Box 73">
          <a:extLst>
            <a:ext uri="{FF2B5EF4-FFF2-40B4-BE49-F238E27FC236}">
              <a16:creationId xmlns:a16="http://schemas.microsoft.com/office/drawing/2014/main" id="{49C04DA4-6C89-42B9-837E-AEC29CCE70B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54" name="Text Box 46">
          <a:extLst>
            <a:ext uri="{FF2B5EF4-FFF2-40B4-BE49-F238E27FC236}">
              <a16:creationId xmlns:a16="http://schemas.microsoft.com/office/drawing/2014/main" id="{9E0B3B13-1D52-45AB-814F-549C4CAAE29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55" name="Text Box 43">
          <a:extLst>
            <a:ext uri="{FF2B5EF4-FFF2-40B4-BE49-F238E27FC236}">
              <a16:creationId xmlns:a16="http://schemas.microsoft.com/office/drawing/2014/main" id="{CFC83B10-E147-4A96-891E-C78933AEE55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56" name="Text Box 46">
          <a:extLst>
            <a:ext uri="{FF2B5EF4-FFF2-40B4-BE49-F238E27FC236}">
              <a16:creationId xmlns:a16="http://schemas.microsoft.com/office/drawing/2014/main" id="{36519B34-D75B-42B9-A1EE-E81B23F3CE5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57" name="Text Box 43">
          <a:extLst>
            <a:ext uri="{FF2B5EF4-FFF2-40B4-BE49-F238E27FC236}">
              <a16:creationId xmlns:a16="http://schemas.microsoft.com/office/drawing/2014/main" id="{B378A9A7-C6C1-4DC5-9AE7-BCFFEEE057E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41431BCB-7B4E-45CE-A73C-C7CEAE5FBDE4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B1A4DEC6-B9D0-466E-B8E8-687702F7F968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60" name="Text Box 65">
          <a:extLst>
            <a:ext uri="{FF2B5EF4-FFF2-40B4-BE49-F238E27FC236}">
              <a16:creationId xmlns:a16="http://schemas.microsoft.com/office/drawing/2014/main" id="{9754270C-B9D1-4F8F-AF8F-5B7C3A33C72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61" name="Text Box 91">
          <a:extLst>
            <a:ext uri="{FF2B5EF4-FFF2-40B4-BE49-F238E27FC236}">
              <a16:creationId xmlns:a16="http://schemas.microsoft.com/office/drawing/2014/main" id="{308D7302-5807-4CA6-9BCE-B1C2A453628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62" name="Text Box 65">
          <a:extLst>
            <a:ext uri="{FF2B5EF4-FFF2-40B4-BE49-F238E27FC236}">
              <a16:creationId xmlns:a16="http://schemas.microsoft.com/office/drawing/2014/main" id="{0B96213B-0778-4C88-B831-BB549081F42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63" name="Text Box 91">
          <a:extLst>
            <a:ext uri="{FF2B5EF4-FFF2-40B4-BE49-F238E27FC236}">
              <a16:creationId xmlns:a16="http://schemas.microsoft.com/office/drawing/2014/main" id="{62BDC36D-5EA3-4026-BB64-62FA7E218A8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064" name="Text Box 46">
          <a:extLst>
            <a:ext uri="{FF2B5EF4-FFF2-40B4-BE49-F238E27FC236}">
              <a16:creationId xmlns:a16="http://schemas.microsoft.com/office/drawing/2014/main" id="{F0DBBD9A-2F38-43FC-B6C0-59DAEC10D609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A353BFC3-68F9-4C1C-B8FD-8D2055DE933F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66" name="Text Box 68">
          <a:extLst>
            <a:ext uri="{FF2B5EF4-FFF2-40B4-BE49-F238E27FC236}">
              <a16:creationId xmlns:a16="http://schemas.microsoft.com/office/drawing/2014/main" id="{F8A23271-C258-4696-997A-155C91DF3CF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67" name="Text Box 69">
          <a:extLst>
            <a:ext uri="{FF2B5EF4-FFF2-40B4-BE49-F238E27FC236}">
              <a16:creationId xmlns:a16="http://schemas.microsoft.com/office/drawing/2014/main" id="{730C3E6E-2F06-4D84-B71C-3868EFDC0C3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68" name="Text Box 70">
          <a:extLst>
            <a:ext uri="{FF2B5EF4-FFF2-40B4-BE49-F238E27FC236}">
              <a16:creationId xmlns:a16="http://schemas.microsoft.com/office/drawing/2014/main" id="{AEC26AEB-7428-40F5-BDE7-F653A5D3D52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69" name="Text Box 71">
          <a:extLst>
            <a:ext uri="{FF2B5EF4-FFF2-40B4-BE49-F238E27FC236}">
              <a16:creationId xmlns:a16="http://schemas.microsoft.com/office/drawing/2014/main" id="{3E7BE579-EBA5-440C-811D-03B039E72EB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0" name="Text Box 72">
          <a:extLst>
            <a:ext uri="{FF2B5EF4-FFF2-40B4-BE49-F238E27FC236}">
              <a16:creationId xmlns:a16="http://schemas.microsoft.com/office/drawing/2014/main" id="{787B9768-D3BF-466F-83E2-CF0C3A503A0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1" name="Text Box 73">
          <a:extLst>
            <a:ext uri="{FF2B5EF4-FFF2-40B4-BE49-F238E27FC236}">
              <a16:creationId xmlns:a16="http://schemas.microsoft.com/office/drawing/2014/main" id="{B6BAD50D-A5E7-4D6C-8F01-7FE8EE971C6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72" name="Text Box 46">
          <a:extLst>
            <a:ext uri="{FF2B5EF4-FFF2-40B4-BE49-F238E27FC236}">
              <a16:creationId xmlns:a16="http://schemas.microsoft.com/office/drawing/2014/main" id="{3ACEE711-EE9B-4467-8D9D-F0A95CF1264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73" name="Text Box 43">
          <a:extLst>
            <a:ext uri="{FF2B5EF4-FFF2-40B4-BE49-F238E27FC236}">
              <a16:creationId xmlns:a16="http://schemas.microsoft.com/office/drawing/2014/main" id="{F55BDC81-DC53-4CEC-A7A2-64D1CA3C645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2750B29C-66F7-474A-B5D5-B067AE376A2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75" name="Text Box 43">
          <a:extLst>
            <a:ext uri="{FF2B5EF4-FFF2-40B4-BE49-F238E27FC236}">
              <a16:creationId xmlns:a16="http://schemas.microsoft.com/office/drawing/2014/main" id="{5E7BDC62-5BAF-4DA6-842F-FB07F82DB2A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6" name="Text Box 68">
          <a:extLst>
            <a:ext uri="{FF2B5EF4-FFF2-40B4-BE49-F238E27FC236}">
              <a16:creationId xmlns:a16="http://schemas.microsoft.com/office/drawing/2014/main" id="{AB2C60EF-2622-490F-92BC-E59D799731F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7" name="Text Box 69">
          <a:extLst>
            <a:ext uri="{FF2B5EF4-FFF2-40B4-BE49-F238E27FC236}">
              <a16:creationId xmlns:a16="http://schemas.microsoft.com/office/drawing/2014/main" id="{2BC243ED-DAFF-4FF2-88FB-FA651AB175F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8" name="Text Box 70">
          <a:extLst>
            <a:ext uri="{FF2B5EF4-FFF2-40B4-BE49-F238E27FC236}">
              <a16:creationId xmlns:a16="http://schemas.microsoft.com/office/drawing/2014/main" id="{6A469F0A-45B5-4A88-BAAD-0036C98C94A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79" name="Text Box 71">
          <a:extLst>
            <a:ext uri="{FF2B5EF4-FFF2-40B4-BE49-F238E27FC236}">
              <a16:creationId xmlns:a16="http://schemas.microsoft.com/office/drawing/2014/main" id="{ADCBB751-A364-4BCC-B667-42B0D173A0D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80" name="Text Box 72">
          <a:extLst>
            <a:ext uri="{FF2B5EF4-FFF2-40B4-BE49-F238E27FC236}">
              <a16:creationId xmlns:a16="http://schemas.microsoft.com/office/drawing/2014/main" id="{7C953029-2914-4805-A0DA-CBE39FB0368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081" name="Text Box 73">
          <a:extLst>
            <a:ext uri="{FF2B5EF4-FFF2-40B4-BE49-F238E27FC236}">
              <a16:creationId xmlns:a16="http://schemas.microsoft.com/office/drawing/2014/main" id="{6BB52FF3-7962-4DB8-992B-387468B6B74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82" name="Text Box 46">
          <a:extLst>
            <a:ext uri="{FF2B5EF4-FFF2-40B4-BE49-F238E27FC236}">
              <a16:creationId xmlns:a16="http://schemas.microsoft.com/office/drawing/2014/main" id="{C4571561-7DB4-472C-BB06-28A37535DC6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83" name="Text Box 43">
          <a:extLst>
            <a:ext uri="{FF2B5EF4-FFF2-40B4-BE49-F238E27FC236}">
              <a16:creationId xmlns:a16="http://schemas.microsoft.com/office/drawing/2014/main" id="{2448383C-3423-4637-B5F9-F1EE6CCC3DF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84" name="Text Box 46">
          <a:extLst>
            <a:ext uri="{FF2B5EF4-FFF2-40B4-BE49-F238E27FC236}">
              <a16:creationId xmlns:a16="http://schemas.microsoft.com/office/drawing/2014/main" id="{450F29D7-5922-4A7E-9843-940CDB807FB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85" name="Text Box 43">
          <a:extLst>
            <a:ext uri="{FF2B5EF4-FFF2-40B4-BE49-F238E27FC236}">
              <a16:creationId xmlns:a16="http://schemas.microsoft.com/office/drawing/2014/main" id="{ED11D57D-8926-45F5-93EB-227F27A42BD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86" name="Text Box 68">
          <a:extLst>
            <a:ext uri="{FF2B5EF4-FFF2-40B4-BE49-F238E27FC236}">
              <a16:creationId xmlns:a16="http://schemas.microsoft.com/office/drawing/2014/main" id="{E9A8E987-17C2-44D2-9323-24CD2C0E22E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87" name="Text Box 69">
          <a:extLst>
            <a:ext uri="{FF2B5EF4-FFF2-40B4-BE49-F238E27FC236}">
              <a16:creationId xmlns:a16="http://schemas.microsoft.com/office/drawing/2014/main" id="{D3FF8FBE-93FD-4121-9125-A872F939C67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88" name="Text Box 70">
          <a:extLst>
            <a:ext uri="{FF2B5EF4-FFF2-40B4-BE49-F238E27FC236}">
              <a16:creationId xmlns:a16="http://schemas.microsoft.com/office/drawing/2014/main" id="{AF9D5D08-AC0F-41ED-82FD-4E35BDEEE25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89" name="Text Box 71">
          <a:extLst>
            <a:ext uri="{FF2B5EF4-FFF2-40B4-BE49-F238E27FC236}">
              <a16:creationId xmlns:a16="http://schemas.microsoft.com/office/drawing/2014/main" id="{F16E22E1-4608-462C-AC42-CF9192FD1EC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90" name="Text Box 72">
          <a:extLst>
            <a:ext uri="{FF2B5EF4-FFF2-40B4-BE49-F238E27FC236}">
              <a16:creationId xmlns:a16="http://schemas.microsoft.com/office/drawing/2014/main" id="{D6B02EB7-4CFD-48A3-9917-59003E35B6A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091" name="Text Box 73">
          <a:extLst>
            <a:ext uri="{FF2B5EF4-FFF2-40B4-BE49-F238E27FC236}">
              <a16:creationId xmlns:a16="http://schemas.microsoft.com/office/drawing/2014/main" id="{B66DB3E5-F686-4D9D-AFEB-EF3E71D82AB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92" name="Text Box 46">
          <a:extLst>
            <a:ext uri="{FF2B5EF4-FFF2-40B4-BE49-F238E27FC236}">
              <a16:creationId xmlns:a16="http://schemas.microsoft.com/office/drawing/2014/main" id="{62CF31EF-B30C-4537-890E-503276033E2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93" name="Text Box 43">
          <a:extLst>
            <a:ext uri="{FF2B5EF4-FFF2-40B4-BE49-F238E27FC236}">
              <a16:creationId xmlns:a16="http://schemas.microsoft.com/office/drawing/2014/main" id="{E8829451-16ED-464F-85E1-F6C068866CA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2FB383CF-C7D9-4168-B798-3BFBD68CB12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095" name="Text Box 43">
          <a:extLst>
            <a:ext uri="{FF2B5EF4-FFF2-40B4-BE49-F238E27FC236}">
              <a16:creationId xmlns:a16="http://schemas.microsoft.com/office/drawing/2014/main" id="{61949EE9-0222-4D80-BB76-4D600A288EB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96" name="Text Box 65">
          <a:extLst>
            <a:ext uri="{FF2B5EF4-FFF2-40B4-BE49-F238E27FC236}">
              <a16:creationId xmlns:a16="http://schemas.microsoft.com/office/drawing/2014/main" id="{E7561317-3AA9-4CDB-B156-6DA67DE588B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97" name="Text Box 91">
          <a:extLst>
            <a:ext uri="{FF2B5EF4-FFF2-40B4-BE49-F238E27FC236}">
              <a16:creationId xmlns:a16="http://schemas.microsoft.com/office/drawing/2014/main" id="{6E92671B-3949-4EFD-801D-82253004DD8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98" name="Text Box 65">
          <a:extLst>
            <a:ext uri="{FF2B5EF4-FFF2-40B4-BE49-F238E27FC236}">
              <a16:creationId xmlns:a16="http://schemas.microsoft.com/office/drawing/2014/main" id="{7C8965BE-701C-4833-ADB2-33C4BF3790D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099" name="Text Box 91">
          <a:extLst>
            <a:ext uri="{FF2B5EF4-FFF2-40B4-BE49-F238E27FC236}">
              <a16:creationId xmlns:a16="http://schemas.microsoft.com/office/drawing/2014/main" id="{4B48D4F0-EEED-46B0-8A04-770D57D4616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00" name="Text Box 46">
          <a:extLst>
            <a:ext uri="{FF2B5EF4-FFF2-40B4-BE49-F238E27FC236}">
              <a16:creationId xmlns:a16="http://schemas.microsoft.com/office/drawing/2014/main" id="{25AA59D5-46B0-416A-9E2E-2945D0B98E9D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01" name="Text Box 43">
          <a:extLst>
            <a:ext uri="{FF2B5EF4-FFF2-40B4-BE49-F238E27FC236}">
              <a16:creationId xmlns:a16="http://schemas.microsoft.com/office/drawing/2014/main" id="{7516AE7A-0898-494A-BB8B-7D9673544392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2" name="Text Box 68">
          <a:extLst>
            <a:ext uri="{FF2B5EF4-FFF2-40B4-BE49-F238E27FC236}">
              <a16:creationId xmlns:a16="http://schemas.microsoft.com/office/drawing/2014/main" id="{7454A8F8-350F-4E9E-934B-214DEE40730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3" name="Text Box 69">
          <a:extLst>
            <a:ext uri="{FF2B5EF4-FFF2-40B4-BE49-F238E27FC236}">
              <a16:creationId xmlns:a16="http://schemas.microsoft.com/office/drawing/2014/main" id="{E3AE71B7-FCEE-4472-A6F3-EC84AA86D1D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4" name="Text Box 70">
          <a:extLst>
            <a:ext uri="{FF2B5EF4-FFF2-40B4-BE49-F238E27FC236}">
              <a16:creationId xmlns:a16="http://schemas.microsoft.com/office/drawing/2014/main" id="{852E9BE8-C12A-4382-A800-A3A29606CD5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5" name="Text Box 71">
          <a:extLst>
            <a:ext uri="{FF2B5EF4-FFF2-40B4-BE49-F238E27FC236}">
              <a16:creationId xmlns:a16="http://schemas.microsoft.com/office/drawing/2014/main" id="{9BFA133A-D34F-4BBC-B3F4-8EBD9122678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6" name="Text Box 72">
          <a:extLst>
            <a:ext uri="{FF2B5EF4-FFF2-40B4-BE49-F238E27FC236}">
              <a16:creationId xmlns:a16="http://schemas.microsoft.com/office/drawing/2014/main" id="{F513FBCB-A1B6-468F-955A-8E58051C400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07" name="Text Box 73">
          <a:extLst>
            <a:ext uri="{FF2B5EF4-FFF2-40B4-BE49-F238E27FC236}">
              <a16:creationId xmlns:a16="http://schemas.microsoft.com/office/drawing/2014/main" id="{F1541FC5-ECA4-4B55-802F-C8C1F48EB16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8C89FB99-CC41-4D76-9446-583D088EFBF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09" name="Text Box 43">
          <a:extLst>
            <a:ext uri="{FF2B5EF4-FFF2-40B4-BE49-F238E27FC236}">
              <a16:creationId xmlns:a16="http://schemas.microsoft.com/office/drawing/2014/main" id="{A14A5A0B-57E1-4514-AB99-12E3A855DCA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10" name="Text Box 46">
          <a:extLst>
            <a:ext uri="{FF2B5EF4-FFF2-40B4-BE49-F238E27FC236}">
              <a16:creationId xmlns:a16="http://schemas.microsoft.com/office/drawing/2014/main" id="{8E245803-C21A-4BCB-B94E-6E75F6AD559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11" name="Text Box 43">
          <a:extLst>
            <a:ext uri="{FF2B5EF4-FFF2-40B4-BE49-F238E27FC236}">
              <a16:creationId xmlns:a16="http://schemas.microsoft.com/office/drawing/2014/main" id="{2023C607-6737-4395-B82D-ED3400F5C85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2" name="Text Box 68">
          <a:extLst>
            <a:ext uri="{FF2B5EF4-FFF2-40B4-BE49-F238E27FC236}">
              <a16:creationId xmlns:a16="http://schemas.microsoft.com/office/drawing/2014/main" id="{E7AC1482-03B0-4E7F-BF27-6542AF63D8E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3" name="Text Box 69">
          <a:extLst>
            <a:ext uri="{FF2B5EF4-FFF2-40B4-BE49-F238E27FC236}">
              <a16:creationId xmlns:a16="http://schemas.microsoft.com/office/drawing/2014/main" id="{3F0B1006-AAEB-4EA2-8AA4-D5C624DA326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4" name="Text Box 70">
          <a:extLst>
            <a:ext uri="{FF2B5EF4-FFF2-40B4-BE49-F238E27FC236}">
              <a16:creationId xmlns:a16="http://schemas.microsoft.com/office/drawing/2014/main" id="{33FBA285-66E7-42A6-820C-F9C6D0938C7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5" name="Text Box 71">
          <a:extLst>
            <a:ext uri="{FF2B5EF4-FFF2-40B4-BE49-F238E27FC236}">
              <a16:creationId xmlns:a16="http://schemas.microsoft.com/office/drawing/2014/main" id="{3FE66E7D-8BE4-442C-9762-C565601B828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6" name="Text Box 72">
          <a:extLst>
            <a:ext uri="{FF2B5EF4-FFF2-40B4-BE49-F238E27FC236}">
              <a16:creationId xmlns:a16="http://schemas.microsoft.com/office/drawing/2014/main" id="{226222CA-5EE4-41AC-BFE4-71C7FAA70C6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17" name="Text Box 73">
          <a:extLst>
            <a:ext uri="{FF2B5EF4-FFF2-40B4-BE49-F238E27FC236}">
              <a16:creationId xmlns:a16="http://schemas.microsoft.com/office/drawing/2014/main" id="{21EE8F18-EC9C-4561-A50E-D21313789EF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566CA43C-E7C5-4265-9BB9-736C18E206C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208DDBBD-F026-4D53-AA27-C4E24EE3245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20" name="Text Box 46">
          <a:extLst>
            <a:ext uri="{FF2B5EF4-FFF2-40B4-BE49-F238E27FC236}">
              <a16:creationId xmlns:a16="http://schemas.microsoft.com/office/drawing/2014/main" id="{7EA7F03B-100E-41FD-A461-1B82E41D40E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1" name="Text Box 68">
          <a:extLst>
            <a:ext uri="{FF2B5EF4-FFF2-40B4-BE49-F238E27FC236}">
              <a16:creationId xmlns:a16="http://schemas.microsoft.com/office/drawing/2014/main" id="{072BE33B-1AF9-40A1-BACC-7C21C1318D4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2" name="Text Box 69">
          <a:extLst>
            <a:ext uri="{FF2B5EF4-FFF2-40B4-BE49-F238E27FC236}">
              <a16:creationId xmlns:a16="http://schemas.microsoft.com/office/drawing/2014/main" id="{EC047450-1572-44C4-B7EB-66DBE0AD3E5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3" name="Text Box 70">
          <a:extLst>
            <a:ext uri="{FF2B5EF4-FFF2-40B4-BE49-F238E27FC236}">
              <a16:creationId xmlns:a16="http://schemas.microsoft.com/office/drawing/2014/main" id="{98A9AC23-7D11-4469-B96B-7B980184266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4" name="Text Box 71">
          <a:extLst>
            <a:ext uri="{FF2B5EF4-FFF2-40B4-BE49-F238E27FC236}">
              <a16:creationId xmlns:a16="http://schemas.microsoft.com/office/drawing/2014/main" id="{35D5E159-E217-4BE5-8151-902CE5843D9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5" name="Text Box 72">
          <a:extLst>
            <a:ext uri="{FF2B5EF4-FFF2-40B4-BE49-F238E27FC236}">
              <a16:creationId xmlns:a16="http://schemas.microsoft.com/office/drawing/2014/main" id="{915BED87-E3C7-4A31-95A5-C7CFB0B5042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26" name="Text Box 73">
          <a:extLst>
            <a:ext uri="{FF2B5EF4-FFF2-40B4-BE49-F238E27FC236}">
              <a16:creationId xmlns:a16="http://schemas.microsoft.com/office/drawing/2014/main" id="{6A7068C3-A950-4F13-998F-FEAAD0113A4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78BFA226-B08C-48C7-9DB2-E64D6DEE3A7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E7CC88BC-7FCB-4280-9DFD-D7A5F80CDD5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29" name="Text Box 46">
          <a:extLst>
            <a:ext uri="{FF2B5EF4-FFF2-40B4-BE49-F238E27FC236}">
              <a16:creationId xmlns:a16="http://schemas.microsoft.com/office/drawing/2014/main" id="{6957759D-C89F-4ECE-9072-8BB54E13F93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30" name="Text Box 43">
          <a:extLst>
            <a:ext uri="{FF2B5EF4-FFF2-40B4-BE49-F238E27FC236}">
              <a16:creationId xmlns:a16="http://schemas.microsoft.com/office/drawing/2014/main" id="{5E1BFC9A-401E-4AEA-A189-1C71425F623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B016854D-B997-4772-BB3E-D92D06C2DCF2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F93CB72F-2ACF-4B21-83BF-740E7C82CF91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33" name="Text Box 65">
          <a:extLst>
            <a:ext uri="{FF2B5EF4-FFF2-40B4-BE49-F238E27FC236}">
              <a16:creationId xmlns:a16="http://schemas.microsoft.com/office/drawing/2014/main" id="{8FF76B7D-73C9-4030-9B68-1F0A258A090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34" name="Text Box 91">
          <a:extLst>
            <a:ext uri="{FF2B5EF4-FFF2-40B4-BE49-F238E27FC236}">
              <a16:creationId xmlns:a16="http://schemas.microsoft.com/office/drawing/2014/main" id="{9016F203-4646-48E6-86DD-94039973B53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35" name="Text Box 65">
          <a:extLst>
            <a:ext uri="{FF2B5EF4-FFF2-40B4-BE49-F238E27FC236}">
              <a16:creationId xmlns:a16="http://schemas.microsoft.com/office/drawing/2014/main" id="{41231DEA-7D6F-436C-AD67-9F0E3556A06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36" name="Text Box 91">
          <a:extLst>
            <a:ext uri="{FF2B5EF4-FFF2-40B4-BE49-F238E27FC236}">
              <a16:creationId xmlns:a16="http://schemas.microsoft.com/office/drawing/2014/main" id="{CE6E16E4-973E-4AE2-A025-3B92C801464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37" name="Text Box 46">
          <a:extLst>
            <a:ext uri="{FF2B5EF4-FFF2-40B4-BE49-F238E27FC236}">
              <a16:creationId xmlns:a16="http://schemas.microsoft.com/office/drawing/2014/main" id="{6C20220F-7BA7-4201-9842-0B5F110937A3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38" name="Text Box 43">
          <a:extLst>
            <a:ext uri="{FF2B5EF4-FFF2-40B4-BE49-F238E27FC236}">
              <a16:creationId xmlns:a16="http://schemas.microsoft.com/office/drawing/2014/main" id="{DD5D0BB1-81D6-454D-8153-6A86FF7E68A6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39" name="Text Box 68">
          <a:extLst>
            <a:ext uri="{FF2B5EF4-FFF2-40B4-BE49-F238E27FC236}">
              <a16:creationId xmlns:a16="http://schemas.microsoft.com/office/drawing/2014/main" id="{1D70450C-82F3-4E61-B382-69CECCD47EE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0" name="Text Box 69">
          <a:extLst>
            <a:ext uri="{FF2B5EF4-FFF2-40B4-BE49-F238E27FC236}">
              <a16:creationId xmlns:a16="http://schemas.microsoft.com/office/drawing/2014/main" id="{A4277B99-ACAD-46B3-8AA6-E39B1AFD671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1" name="Text Box 70">
          <a:extLst>
            <a:ext uri="{FF2B5EF4-FFF2-40B4-BE49-F238E27FC236}">
              <a16:creationId xmlns:a16="http://schemas.microsoft.com/office/drawing/2014/main" id="{997CEF90-C4AB-44F6-8157-D199452070C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2" name="Text Box 71">
          <a:extLst>
            <a:ext uri="{FF2B5EF4-FFF2-40B4-BE49-F238E27FC236}">
              <a16:creationId xmlns:a16="http://schemas.microsoft.com/office/drawing/2014/main" id="{125D91F8-A905-403A-ADDC-ABDDFCDC7B5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3" name="Text Box 72">
          <a:extLst>
            <a:ext uri="{FF2B5EF4-FFF2-40B4-BE49-F238E27FC236}">
              <a16:creationId xmlns:a16="http://schemas.microsoft.com/office/drawing/2014/main" id="{3BF024BC-6FF7-4D98-BA14-8002C8209A3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4" name="Text Box 73">
          <a:extLst>
            <a:ext uri="{FF2B5EF4-FFF2-40B4-BE49-F238E27FC236}">
              <a16:creationId xmlns:a16="http://schemas.microsoft.com/office/drawing/2014/main" id="{F767DED9-125B-4EB0-A8DA-C5A31A516C3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45" name="Text Box 46">
          <a:extLst>
            <a:ext uri="{FF2B5EF4-FFF2-40B4-BE49-F238E27FC236}">
              <a16:creationId xmlns:a16="http://schemas.microsoft.com/office/drawing/2014/main" id="{00BBB9D5-F5A4-4B23-AD70-9E119F534AC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01800008-5015-4BA4-8FEF-C1B576B9E99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47" name="Text Box 46">
          <a:extLst>
            <a:ext uri="{FF2B5EF4-FFF2-40B4-BE49-F238E27FC236}">
              <a16:creationId xmlns:a16="http://schemas.microsoft.com/office/drawing/2014/main" id="{0E407D90-8CEB-489D-A498-E03796B0FBF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68AACEE2-F486-49AC-A5FA-2990D2DD8D1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49" name="Text Box 68">
          <a:extLst>
            <a:ext uri="{FF2B5EF4-FFF2-40B4-BE49-F238E27FC236}">
              <a16:creationId xmlns:a16="http://schemas.microsoft.com/office/drawing/2014/main" id="{BA17DB0C-0A36-42E6-8168-6C220B8A84D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50" name="Text Box 69">
          <a:extLst>
            <a:ext uri="{FF2B5EF4-FFF2-40B4-BE49-F238E27FC236}">
              <a16:creationId xmlns:a16="http://schemas.microsoft.com/office/drawing/2014/main" id="{9731E5E4-758F-48E1-A644-B2B13E18D78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51" name="Text Box 70">
          <a:extLst>
            <a:ext uri="{FF2B5EF4-FFF2-40B4-BE49-F238E27FC236}">
              <a16:creationId xmlns:a16="http://schemas.microsoft.com/office/drawing/2014/main" id="{90ABB7E5-2B73-4599-84E2-1150BB4CD334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52" name="Text Box 71">
          <a:extLst>
            <a:ext uri="{FF2B5EF4-FFF2-40B4-BE49-F238E27FC236}">
              <a16:creationId xmlns:a16="http://schemas.microsoft.com/office/drawing/2014/main" id="{D0BE6870-D1BC-461F-ADD1-188471BFA75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53" name="Text Box 72">
          <a:extLst>
            <a:ext uri="{FF2B5EF4-FFF2-40B4-BE49-F238E27FC236}">
              <a16:creationId xmlns:a16="http://schemas.microsoft.com/office/drawing/2014/main" id="{0F876876-1093-476C-B320-F3595D3E0F3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54" name="Text Box 73">
          <a:extLst>
            <a:ext uri="{FF2B5EF4-FFF2-40B4-BE49-F238E27FC236}">
              <a16:creationId xmlns:a16="http://schemas.microsoft.com/office/drawing/2014/main" id="{FF86EC8B-B704-43F2-A901-9269E04E9FF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55" name="Text Box 46">
          <a:extLst>
            <a:ext uri="{FF2B5EF4-FFF2-40B4-BE49-F238E27FC236}">
              <a16:creationId xmlns:a16="http://schemas.microsoft.com/office/drawing/2014/main" id="{822D15DD-D411-4E83-90E1-8C06D415913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0B538497-5140-43FD-9560-5297657B030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57" name="Text Box 46">
          <a:extLst>
            <a:ext uri="{FF2B5EF4-FFF2-40B4-BE49-F238E27FC236}">
              <a16:creationId xmlns:a16="http://schemas.microsoft.com/office/drawing/2014/main" id="{F84FDBB1-7782-43FA-A141-295B1195195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58" name="Text Box 43">
          <a:extLst>
            <a:ext uri="{FF2B5EF4-FFF2-40B4-BE49-F238E27FC236}">
              <a16:creationId xmlns:a16="http://schemas.microsoft.com/office/drawing/2014/main" id="{55FE6DB0-23F6-4C1A-8EC7-DD2B7BE86AB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59" name="Text Box 68">
          <a:extLst>
            <a:ext uri="{FF2B5EF4-FFF2-40B4-BE49-F238E27FC236}">
              <a16:creationId xmlns:a16="http://schemas.microsoft.com/office/drawing/2014/main" id="{918BE507-EA87-4591-91C6-3B81A32BCE4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60" name="Text Box 69">
          <a:extLst>
            <a:ext uri="{FF2B5EF4-FFF2-40B4-BE49-F238E27FC236}">
              <a16:creationId xmlns:a16="http://schemas.microsoft.com/office/drawing/2014/main" id="{1D59A4E9-34B9-420E-9971-938DFDE8FEF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61" name="Text Box 70">
          <a:extLst>
            <a:ext uri="{FF2B5EF4-FFF2-40B4-BE49-F238E27FC236}">
              <a16:creationId xmlns:a16="http://schemas.microsoft.com/office/drawing/2014/main" id="{DB2C64BC-5457-40B3-935E-B2A7B3061F9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62" name="Text Box 71">
          <a:extLst>
            <a:ext uri="{FF2B5EF4-FFF2-40B4-BE49-F238E27FC236}">
              <a16:creationId xmlns:a16="http://schemas.microsoft.com/office/drawing/2014/main" id="{936349D5-04EB-44C8-A784-5ECFCF2B235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63" name="Text Box 72">
          <a:extLst>
            <a:ext uri="{FF2B5EF4-FFF2-40B4-BE49-F238E27FC236}">
              <a16:creationId xmlns:a16="http://schemas.microsoft.com/office/drawing/2014/main" id="{D970B35C-CCD9-4BAB-A5AE-662FC168F3D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64" name="Text Box 73">
          <a:extLst>
            <a:ext uri="{FF2B5EF4-FFF2-40B4-BE49-F238E27FC236}">
              <a16:creationId xmlns:a16="http://schemas.microsoft.com/office/drawing/2014/main" id="{47DB3D74-5F84-4F6D-856B-69E13CA8628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65" name="Text Box 46">
          <a:extLst>
            <a:ext uri="{FF2B5EF4-FFF2-40B4-BE49-F238E27FC236}">
              <a16:creationId xmlns:a16="http://schemas.microsoft.com/office/drawing/2014/main" id="{417FFA3D-EA50-460D-9520-52A5D401386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66" name="Text Box 43">
          <a:extLst>
            <a:ext uri="{FF2B5EF4-FFF2-40B4-BE49-F238E27FC236}">
              <a16:creationId xmlns:a16="http://schemas.microsoft.com/office/drawing/2014/main" id="{BAE6C1BB-633E-48C0-BCD8-6BC93C49447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67" name="Text Box 46">
          <a:extLst>
            <a:ext uri="{FF2B5EF4-FFF2-40B4-BE49-F238E27FC236}">
              <a16:creationId xmlns:a16="http://schemas.microsoft.com/office/drawing/2014/main" id="{217D3876-19C8-4DA8-BDA3-137BDBF9B79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68" name="Text Box 43">
          <a:extLst>
            <a:ext uri="{FF2B5EF4-FFF2-40B4-BE49-F238E27FC236}">
              <a16:creationId xmlns:a16="http://schemas.microsoft.com/office/drawing/2014/main" id="{4A8D39D7-2E46-4B83-AC21-14A3B98C6D3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FE5EB0FC-1E5A-4E55-9EFB-BCC19A9EE281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70" name="Text Box 65">
          <a:extLst>
            <a:ext uri="{FF2B5EF4-FFF2-40B4-BE49-F238E27FC236}">
              <a16:creationId xmlns:a16="http://schemas.microsoft.com/office/drawing/2014/main" id="{431133D2-FAB5-408B-A03F-C21748E742F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71" name="Text Box 91">
          <a:extLst>
            <a:ext uri="{FF2B5EF4-FFF2-40B4-BE49-F238E27FC236}">
              <a16:creationId xmlns:a16="http://schemas.microsoft.com/office/drawing/2014/main" id="{28CF19AE-CAFA-4281-A559-B95B5581EF8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172" name="Text Box 65">
          <a:extLst>
            <a:ext uri="{FF2B5EF4-FFF2-40B4-BE49-F238E27FC236}">
              <a16:creationId xmlns:a16="http://schemas.microsoft.com/office/drawing/2014/main" id="{38441421-0B35-4435-A4C2-7F58973C16B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73" name="Text Box 46">
          <a:extLst>
            <a:ext uri="{FF2B5EF4-FFF2-40B4-BE49-F238E27FC236}">
              <a16:creationId xmlns:a16="http://schemas.microsoft.com/office/drawing/2014/main" id="{312E024D-DAC3-459A-87A6-BEEA1D34A257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174" name="Text Box 43">
          <a:extLst>
            <a:ext uri="{FF2B5EF4-FFF2-40B4-BE49-F238E27FC236}">
              <a16:creationId xmlns:a16="http://schemas.microsoft.com/office/drawing/2014/main" id="{7D9C2D4D-DE96-4EF3-910E-F71797C5647E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75" name="Text Box 68">
          <a:extLst>
            <a:ext uri="{FF2B5EF4-FFF2-40B4-BE49-F238E27FC236}">
              <a16:creationId xmlns:a16="http://schemas.microsoft.com/office/drawing/2014/main" id="{6F09A538-2FD2-4637-B0FB-5155D8C3201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76" name="Text Box 69">
          <a:extLst>
            <a:ext uri="{FF2B5EF4-FFF2-40B4-BE49-F238E27FC236}">
              <a16:creationId xmlns:a16="http://schemas.microsoft.com/office/drawing/2014/main" id="{A8BCC4CC-9A45-4BF6-85B6-420BEE25427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77" name="Text Box 70">
          <a:extLst>
            <a:ext uri="{FF2B5EF4-FFF2-40B4-BE49-F238E27FC236}">
              <a16:creationId xmlns:a16="http://schemas.microsoft.com/office/drawing/2014/main" id="{4EDCF189-2AE9-4188-BCB3-F2117C65FC0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78" name="Text Box 71">
          <a:extLst>
            <a:ext uri="{FF2B5EF4-FFF2-40B4-BE49-F238E27FC236}">
              <a16:creationId xmlns:a16="http://schemas.microsoft.com/office/drawing/2014/main" id="{0DD76FE5-4A12-449A-964A-9F4DDE5F9BE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79" name="Text Box 72">
          <a:extLst>
            <a:ext uri="{FF2B5EF4-FFF2-40B4-BE49-F238E27FC236}">
              <a16:creationId xmlns:a16="http://schemas.microsoft.com/office/drawing/2014/main" id="{17C29786-E8E2-4C4B-A99D-54C36785DCF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0" name="Text Box 73">
          <a:extLst>
            <a:ext uri="{FF2B5EF4-FFF2-40B4-BE49-F238E27FC236}">
              <a16:creationId xmlns:a16="http://schemas.microsoft.com/office/drawing/2014/main" id="{BD404A6A-517C-4135-A9BF-F1FFABFB7DD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81" name="Text Box 46">
          <a:extLst>
            <a:ext uri="{FF2B5EF4-FFF2-40B4-BE49-F238E27FC236}">
              <a16:creationId xmlns:a16="http://schemas.microsoft.com/office/drawing/2014/main" id="{0619DAB3-B11D-403C-BDD9-A032D48DDDF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82" name="Text Box 43">
          <a:extLst>
            <a:ext uri="{FF2B5EF4-FFF2-40B4-BE49-F238E27FC236}">
              <a16:creationId xmlns:a16="http://schemas.microsoft.com/office/drawing/2014/main" id="{5F91981B-8010-495A-BB36-54C1A7BC3B9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83" name="Text Box 46">
          <a:extLst>
            <a:ext uri="{FF2B5EF4-FFF2-40B4-BE49-F238E27FC236}">
              <a16:creationId xmlns:a16="http://schemas.microsoft.com/office/drawing/2014/main" id="{192D6CD3-7569-4AA5-84D2-AEB770C475C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84" name="Text Box 43">
          <a:extLst>
            <a:ext uri="{FF2B5EF4-FFF2-40B4-BE49-F238E27FC236}">
              <a16:creationId xmlns:a16="http://schemas.microsoft.com/office/drawing/2014/main" id="{305E7DF9-1683-48E8-95A0-EBBB9F84A5A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5" name="Text Box 68">
          <a:extLst>
            <a:ext uri="{FF2B5EF4-FFF2-40B4-BE49-F238E27FC236}">
              <a16:creationId xmlns:a16="http://schemas.microsoft.com/office/drawing/2014/main" id="{F67CC3A2-D0BD-453C-9A31-4868C442924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6" name="Text Box 69">
          <a:extLst>
            <a:ext uri="{FF2B5EF4-FFF2-40B4-BE49-F238E27FC236}">
              <a16:creationId xmlns:a16="http://schemas.microsoft.com/office/drawing/2014/main" id="{0240F1B8-D45F-4A0D-B45B-D8BBCC11ECE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7" name="Text Box 70">
          <a:extLst>
            <a:ext uri="{FF2B5EF4-FFF2-40B4-BE49-F238E27FC236}">
              <a16:creationId xmlns:a16="http://schemas.microsoft.com/office/drawing/2014/main" id="{49DEBBB2-3C79-4B02-81F3-CCD3021432E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8" name="Text Box 71">
          <a:extLst>
            <a:ext uri="{FF2B5EF4-FFF2-40B4-BE49-F238E27FC236}">
              <a16:creationId xmlns:a16="http://schemas.microsoft.com/office/drawing/2014/main" id="{BD026E28-801B-431F-BCCF-DCB8EC386F9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89" name="Text Box 72">
          <a:extLst>
            <a:ext uri="{FF2B5EF4-FFF2-40B4-BE49-F238E27FC236}">
              <a16:creationId xmlns:a16="http://schemas.microsoft.com/office/drawing/2014/main" id="{F3E94B36-A51B-4DF3-AF1C-3238FE15058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190" name="Text Box 73">
          <a:extLst>
            <a:ext uri="{FF2B5EF4-FFF2-40B4-BE49-F238E27FC236}">
              <a16:creationId xmlns:a16="http://schemas.microsoft.com/office/drawing/2014/main" id="{C32CA23A-01A5-4526-A80C-5BA0E191D30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91" name="Text Box 46">
          <a:extLst>
            <a:ext uri="{FF2B5EF4-FFF2-40B4-BE49-F238E27FC236}">
              <a16:creationId xmlns:a16="http://schemas.microsoft.com/office/drawing/2014/main" id="{EFE4C453-1C4C-496B-AB23-10FF4A46B7C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92" name="Text Box 43">
          <a:extLst>
            <a:ext uri="{FF2B5EF4-FFF2-40B4-BE49-F238E27FC236}">
              <a16:creationId xmlns:a16="http://schemas.microsoft.com/office/drawing/2014/main" id="{4A93F92D-DD09-4AC4-AA67-F85DB8F60382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93" name="Text Box 46">
          <a:extLst>
            <a:ext uri="{FF2B5EF4-FFF2-40B4-BE49-F238E27FC236}">
              <a16:creationId xmlns:a16="http://schemas.microsoft.com/office/drawing/2014/main" id="{11121027-2FF7-420E-8285-BBC3B331D95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194" name="Text Box 43">
          <a:extLst>
            <a:ext uri="{FF2B5EF4-FFF2-40B4-BE49-F238E27FC236}">
              <a16:creationId xmlns:a16="http://schemas.microsoft.com/office/drawing/2014/main" id="{8CED4AF6-B3AB-44AA-86DF-E1CE2785528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95" name="Text Box 68">
          <a:extLst>
            <a:ext uri="{FF2B5EF4-FFF2-40B4-BE49-F238E27FC236}">
              <a16:creationId xmlns:a16="http://schemas.microsoft.com/office/drawing/2014/main" id="{B56B08D7-2AAD-4AA0-97F3-149D17F2348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96" name="Text Box 69">
          <a:extLst>
            <a:ext uri="{FF2B5EF4-FFF2-40B4-BE49-F238E27FC236}">
              <a16:creationId xmlns:a16="http://schemas.microsoft.com/office/drawing/2014/main" id="{D01291CC-F05F-4D23-8F34-25CC626BEEA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97" name="Text Box 70">
          <a:extLst>
            <a:ext uri="{FF2B5EF4-FFF2-40B4-BE49-F238E27FC236}">
              <a16:creationId xmlns:a16="http://schemas.microsoft.com/office/drawing/2014/main" id="{B59662FE-BBBC-40B5-B09D-884FFEB5910B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98" name="Text Box 71">
          <a:extLst>
            <a:ext uri="{FF2B5EF4-FFF2-40B4-BE49-F238E27FC236}">
              <a16:creationId xmlns:a16="http://schemas.microsoft.com/office/drawing/2014/main" id="{4E9D2225-351A-46AB-AC52-6D77A113A80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199" name="Text Box 72">
          <a:extLst>
            <a:ext uri="{FF2B5EF4-FFF2-40B4-BE49-F238E27FC236}">
              <a16:creationId xmlns:a16="http://schemas.microsoft.com/office/drawing/2014/main" id="{D9708F8A-CC49-4911-9C96-30C1050F675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2200" name="Text Box 73">
          <a:extLst>
            <a:ext uri="{FF2B5EF4-FFF2-40B4-BE49-F238E27FC236}">
              <a16:creationId xmlns:a16="http://schemas.microsoft.com/office/drawing/2014/main" id="{BC81E7EC-8BB1-47BE-A15D-5C4BD7D59B8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11E116DB-8D86-4D77-9F82-8240EF9A835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B168399C-A0E9-45A0-80DA-F6B57494F76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03" name="Text Box 46">
          <a:extLst>
            <a:ext uri="{FF2B5EF4-FFF2-40B4-BE49-F238E27FC236}">
              <a16:creationId xmlns:a16="http://schemas.microsoft.com/office/drawing/2014/main" id="{995D8ABB-A5A3-4832-8F33-887A4EAD8A73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4EFC40D5-C301-4B66-A48B-4373F6B0C91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A88CB1E1-D224-46B6-A66C-A4A59AB6BDAF}"/>
            </a:ext>
          </a:extLst>
        </xdr:cNvPr>
        <xdr:cNvSpPr txBox="1">
          <a:spLocks noChangeArrowheads="1"/>
        </xdr:cNvSpPr>
      </xdr:nvSpPr>
      <xdr:spPr bwMode="auto">
        <a:xfrm>
          <a:off x="1057275" y="1637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206" name="Text Box 65">
          <a:extLst>
            <a:ext uri="{FF2B5EF4-FFF2-40B4-BE49-F238E27FC236}">
              <a16:creationId xmlns:a16="http://schemas.microsoft.com/office/drawing/2014/main" id="{37C2BE35-CEA0-4128-BC9E-9761FB7DED0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207" name="Text Box 91">
          <a:extLst>
            <a:ext uri="{FF2B5EF4-FFF2-40B4-BE49-F238E27FC236}">
              <a16:creationId xmlns:a16="http://schemas.microsoft.com/office/drawing/2014/main" id="{4AC8E5C7-5D1B-4DDB-BBC7-BD0D92B8DA9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2208" name="Text Box 65">
          <a:extLst>
            <a:ext uri="{FF2B5EF4-FFF2-40B4-BE49-F238E27FC236}">
              <a16:creationId xmlns:a16="http://schemas.microsoft.com/office/drawing/2014/main" id="{3E641CBD-334D-408B-8504-A3CA7487ADE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69BA9D64-3054-4F97-AF71-70D92C9C7BE7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EC110415-BCA6-4D0F-A3D4-5FE985DB02CB}"/>
            </a:ext>
          </a:extLst>
        </xdr:cNvPr>
        <xdr:cNvSpPr txBox="1">
          <a:spLocks noChangeArrowheads="1"/>
        </xdr:cNvSpPr>
      </xdr:nvSpPr>
      <xdr:spPr bwMode="auto">
        <a:xfrm>
          <a:off x="4676775" y="16373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1" name="Text Box 68">
          <a:extLst>
            <a:ext uri="{FF2B5EF4-FFF2-40B4-BE49-F238E27FC236}">
              <a16:creationId xmlns:a16="http://schemas.microsoft.com/office/drawing/2014/main" id="{BA01A336-68A1-4FF0-9FE7-99EBFB48D0AA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2" name="Text Box 69">
          <a:extLst>
            <a:ext uri="{FF2B5EF4-FFF2-40B4-BE49-F238E27FC236}">
              <a16:creationId xmlns:a16="http://schemas.microsoft.com/office/drawing/2014/main" id="{CEFC9777-B139-495D-9940-E3D1FF377170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3" name="Text Box 70">
          <a:extLst>
            <a:ext uri="{FF2B5EF4-FFF2-40B4-BE49-F238E27FC236}">
              <a16:creationId xmlns:a16="http://schemas.microsoft.com/office/drawing/2014/main" id="{0A20AD07-C215-4DC0-A1AD-FD0710A9DCE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4" name="Text Box 71">
          <a:extLst>
            <a:ext uri="{FF2B5EF4-FFF2-40B4-BE49-F238E27FC236}">
              <a16:creationId xmlns:a16="http://schemas.microsoft.com/office/drawing/2014/main" id="{52196FA5-B24C-45B1-A365-6EA1FDA16BC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5" name="Text Box 72">
          <a:extLst>
            <a:ext uri="{FF2B5EF4-FFF2-40B4-BE49-F238E27FC236}">
              <a16:creationId xmlns:a16="http://schemas.microsoft.com/office/drawing/2014/main" id="{39B6EE93-5E61-4F64-BDA4-E34B927890E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16" name="Text Box 73">
          <a:extLst>
            <a:ext uri="{FF2B5EF4-FFF2-40B4-BE49-F238E27FC236}">
              <a16:creationId xmlns:a16="http://schemas.microsoft.com/office/drawing/2014/main" id="{AA67AF1E-DD45-4F20-ADFF-6D39A5E6C46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17" name="Text Box 46">
          <a:extLst>
            <a:ext uri="{FF2B5EF4-FFF2-40B4-BE49-F238E27FC236}">
              <a16:creationId xmlns:a16="http://schemas.microsoft.com/office/drawing/2014/main" id="{7DD7A8BA-BD58-420F-959B-E8108DE1530F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18" name="Text Box 43">
          <a:extLst>
            <a:ext uri="{FF2B5EF4-FFF2-40B4-BE49-F238E27FC236}">
              <a16:creationId xmlns:a16="http://schemas.microsoft.com/office/drawing/2014/main" id="{DDA00950-935F-4F99-8495-1C556866ABF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07877BA0-448D-4192-89DE-D972DA06BB4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AA8E99FF-D655-4F27-BCC6-00DDA911165E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1" name="Text Box 68">
          <a:extLst>
            <a:ext uri="{FF2B5EF4-FFF2-40B4-BE49-F238E27FC236}">
              <a16:creationId xmlns:a16="http://schemas.microsoft.com/office/drawing/2014/main" id="{C10070CE-EC0F-40EF-B9C2-6103E45C043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2" name="Text Box 69">
          <a:extLst>
            <a:ext uri="{FF2B5EF4-FFF2-40B4-BE49-F238E27FC236}">
              <a16:creationId xmlns:a16="http://schemas.microsoft.com/office/drawing/2014/main" id="{74059C1F-1D03-4C48-B0C3-857D344EEA38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3" name="Text Box 70">
          <a:extLst>
            <a:ext uri="{FF2B5EF4-FFF2-40B4-BE49-F238E27FC236}">
              <a16:creationId xmlns:a16="http://schemas.microsoft.com/office/drawing/2014/main" id="{CB9F853D-B7BC-4B66-B043-69283B344D29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4" name="Text Box 71">
          <a:extLst>
            <a:ext uri="{FF2B5EF4-FFF2-40B4-BE49-F238E27FC236}">
              <a16:creationId xmlns:a16="http://schemas.microsoft.com/office/drawing/2014/main" id="{A7D71E22-04AB-43C9-B7D5-EBED1F604FCD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5" name="Text Box 72">
          <a:extLst>
            <a:ext uri="{FF2B5EF4-FFF2-40B4-BE49-F238E27FC236}">
              <a16:creationId xmlns:a16="http://schemas.microsoft.com/office/drawing/2014/main" id="{11E7C75A-109B-4841-BF10-FD47C13E9E05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2226" name="Text Box 73">
          <a:extLst>
            <a:ext uri="{FF2B5EF4-FFF2-40B4-BE49-F238E27FC236}">
              <a16:creationId xmlns:a16="http://schemas.microsoft.com/office/drawing/2014/main" id="{5C8BF380-3071-4C82-BF31-4BC4DA0A28F7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27" name="Text Box 46">
          <a:extLst>
            <a:ext uri="{FF2B5EF4-FFF2-40B4-BE49-F238E27FC236}">
              <a16:creationId xmlns:a16="http://schemas.microsoft.com/office/drawing/2014/main" id="{22166966-E1B9-4C07-A6A9-E76FE3CC7D4C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28" name="Text Box 43">
          <a:extLst>
            <a:ext uri="{FF2B5EF4-FFF2-40B4-BE49-F238E27FC236}">
              <a16:creationId xmlns:a16="http://schemas.microsoft.com/office/drawing/2014/main" id="{CEB033DF-E8B0-488E-8A76-DF87EFE681E1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C71D3E02-01D7-4FFE-AA25-6C7E43BDC706}"/>
            </a:ext>
          </a:extLst>
        </xdr:cNvPr>
        <xdr:cNvSpPr txBox="1">
          <a:spLocks noChangeArrowheads="1"/>
        </xdr:cNvSpPr>
      </xdr:nvSpPr>
      <xdr:spPr bwMode="auto">
        <a:xfrm>
          <a:off x="3933825" y="16373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</xdr:row>
      <xdr:rowOff>504825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AD5E1FDC-BD30-4B77-9949-40CBD4A6784C}"/>
            </a:ext>
          </a:extLst>
        </xdr:cNvPr>
        <xdr:cNvSpPr txBox="1">
          <a:spLocks noChangeArrowheads="1"/>
        </xdr:cNvSpPr>
      </xdr:nvSpPr>
      <xdr:spPr bwMode="auto">
        <a:xfrm>
          <a:off x="17249775" y="209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1" name="Text Box 68">
          <a:extLst>
            <a:ext uri="{FF2B5EF4-FFF2-40B4-BE49-F238E27FC236}">
              <a16:creationId xmlns:a16="http://schemas.microsoft.com/office/drawing/2014/main" id="{BA0E8C77-96ED-4C44-A1C8-7FC43DFE967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2" name="Text Box 69">
          <a:extLst>
            <a:ext uri="{FF2B5EF4-FFF2-40B4-BE49-F238E27FC236}">
              <a16:creationId xmlns:a16="http://schemas.microsoft.com/office/drawing/2014/main" id="{DCFC330A-8B50-4074-90EF-397B5998F5F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3" name="Text Box 70">
          <a:extLst>
            <a:ext uri="{FF2B5EF4-FFF2-40B4-BE49-F238E27FC236}">
              <a16:creationId xmlns:a16="http://schemas.microsoft.com/office/drawing/2014/main" id="{3BAB2AE8-9FA3-4281-A706-C4FFB0406FA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4" name="Text Box 71">
          <a:extLst>
            <a:ext uri="{FF2B5EF4-FFF2-40B4-BE49-F238E27FC236}">
              <a16:creationId xmlns:a16="http://schemas.microsoft.com/office/drawing/2014/main" id="{25F8D330-48CC-41A1-A7FF-4C3AF702A10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5" name="Text Box 72">
          <a:extLst>
            <a:ext uri="{FF2B5EF4-FFF2-40B4-BE49-F238E27FC236}">
              <a16:creationId xmlns:a16="http://schemas.microsoft.com/office/drawing/2014/main" id="{AC4E4F6F-2EC0-4AD4-B191-F8A595926DF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36" name="Text Box 73">
          <a:extLst>
            <a:ext uri="{FF2B5EF4-FFF2-40B4-BE49-F238E27FC236}">
              <a16:creationId xmlns:a16="http://schemas.microsoft.com/office/drawing/2014/main" id="{706B9C9D-DDA1-4864-ACD5-21DB87D4C15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0E5E89B2-C64C-4ED4-833E-27DDD1740D1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C855C314-95BA-469E-ABB0-59FA1726B3E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39" name="Text Box 46">
          <a:extLst>
            <a:ext uri="{FF2B5EF4-FFF2-40B4-BE49-F238E27FC236}">
              <a16:creationId xmlns:a16="http://schemas.microsoft.com/office/drawing/2014/main" id="{73784931-1861-4DDA-B60A-F0988483C9C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40" name="Text Box 43">
          <a:extLst>
            <a:ext uri="{FF2B5EF4-FFF2-40B4-BE49-F238E27FC236}">
              <a16:creationId xmlns:a16="http://schemas.microsoft.com/office/drawing/2014/main" id="{4CCA71A2-6FAA-434F-B760-AD5022771C9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3C95FCC0-C2AA-4368-A539-B58FB4263FD8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2DD75E60-086B-499F-B0E1-B13AE5505EAC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43" name="Text Box 65">
          <a:extLst>
            <a:ext uri="{FF2B5EF4-FFF2-40B4-BE49-F238E27FC236}">
              <a16:creationId xmlns:a16="http://schemas.microsoft.com/office/drawing/2014/main" id="{5382E456-FD89-454A-BC77-4D10916FDB7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44" name="Text Box 91">
          <a:extLst>
            <a:ext uri="{FF2B5EF4-FFF2-40B4-BE49-F238E27FC236}">
              <a16:creationId xmlns:a16="http://schemas.microsoft.com/office/drawing/2014/main" id="{586722AE-A812-4956-9652-91B0D973F20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45" name="Text Box 65">
          <a:extLst>
            <a:ext uri="{FF2B5EF4-FFF2-40B4-BE49-F238E27FC236}">
              <a16:creationId xmlns:a16="http://schemas.microsoft.com/office/drawing/2014/main" id="{0BB939A4-D285-4004-B43D-A0949E50D03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46" name="Text Box 91">
          <a:extLst>
            <a:ext uri="{FF2B5EF4-FFF2-40B4-BE49-F238E27FC236}">
              <a16:creationId xmlns:a16="http://schemas.microsoft.com/office/drawing/2014/main" id="{F9CFE9D0-196F-4402-85A8-B5B6A3E82E6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922BBC78-766F-493D-80CD-705868DC788A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01C33069-ADF7-4E25-ADE7-59C377BE3A16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985FADDA-AC29-4C9E-8F25-5D09A856C99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8EAC22C6-3962-41F9-A2AA-452E491FFB7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1903E33B-0E98-464E-8C5B-1B04057F489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A2458DEB-995C-4027-B863-7C1E633B30E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984544D9-A871-45AC-BFC5-2B267406F4D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9D3B6082-B1AC-4BDC-B991-4A221A02B97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4674115E-0C86-4927-ACD4-386991C1B5D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E53FE828-4BCB-420F-9E55-C02D1B5B07D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0B3DCC42-1D97-4502-AD81-8AC15BBD1E3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5BC4C73E-3157-4D39-8D4B-FA117502A83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59" name="Text Box 68">
          <a:extLst>
            <a:ext uri="{FF2B5EF4-FFF2-40B4-BE49-F238E27FC236}">
              <a16:creationId xmlns:a16="http://schemas.microsoft.com/office/drawing/2014/main" id="{2B3C1EC9-8141-4342-B25C-8EC39557A86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60" name="Text Box 69">
          <a:extLst>
            <a:ext uri="{FF2B5EF4-FFF2-40B4-BE49-F238E27FC236}">
              <a16:creationId xmlns:a16="http://schemas.microsoft.com/office/drawing/2014/main" id="{7E01C67B-8A82-46FC-88FE-3CDF28B507C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61" name="Text Box 70">
          <a:extLst>
            <a:ext uri="{FF2B5EF4-FFF2-40B4-BE49-F238E27FC236}">
              <a16:creationId xmlns:a16="http://schemas.microsoft.com/office/drawing/2014/main" id="{C42862DA-1AFE-4916-A5EB-84C76C2E631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62" name="Text Box 71">
          <a:extLst>
            <a:ext uri="{FF2B5EF4-FFF2-40B4-BE49-F238E27FC236}">
              <a16:creationId xmlns:a16="http://schemas.microsoft.com/office/drawing/2014/main" id="{40604505-C59B-4ECA-9169-04E81BC7F75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63" name="Text Box 72">
          <a:extLst>
            <a:ext uri="{FF2B5EF4-FFF2-40B4-BE49-F238E27FC236}">
              <a16:creationId xmlns:a16="http://schemas.microsoft.com/office/drawing/2014/main" id="{8D169E1E-3555-4869-A04D-634CB894784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64" name="Text Box 73">
          <a:extLst>
            <a:ext uri="{FF2B5EF4-FFF2-40B4-BE49-F238E27FC236}">
              <a16:creationId xmlns:a16="http://schemas.microsoft.com/office/drawing/2014/main" id="{9D177C98-05B3-49DC-A465-4AF61C20B73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65" name="Text Box 46">
          <a:extLst>
            <a:ext uri="{FF2B5EF4-FFF2-40B4-BE49-F238E27FC236}">
              <a16:creationId xmlns:a16="http://schemas.microsoft.com/office/drawing/2014/main" id="{C3C2037F-3651-4EE9-8E76-AEB6D0FEBF8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66" name="Text Box 43">
          <a:extLst>
            <a:ext uri="{FF2B5EF4-FFF2-40B4-BE49-F238E27FC236}">
              <a16:creationId xmlns:a16="http://schemas.microsoft.com/office/drawing/2014/main" id="{0ABE0B02-AC77-4272-A922-28D19AA83CD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67" name="Text Box 46">
          <a:extLst>
            <a:ext uri="{FF2B5EF4-FFF2-40B4-BE49-F238E27FC236}">
              <a16:creationId xmlns:a16="http://schemas.microsoft.com/office/drawing/2014/main" id="{3428459C-9451-4AD7-86AF-5E9C0E1D528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68" name="Text Box 43">
          <a:extLst>
            <a:ext uri="{FF2B5EF4-FFF2-40B4-BE49-F238E27FC236}">
              <a16:creationId xmlns:a16="http://schemas.microsoft.com/office/drawing/2014/main" id="{A18316D1-4FA3-4CD2-B9C7-94146AC42D1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69" name="Text Box 68">
          <a:extLst>
            <a:ext uri="{FF2B5EF4-FFF2-40B4-BE49-F238E27FC236}">
              <a16:creationId xmlns:a16="http://schemas.microsoft.com/office/drawing/2014/main" id="{08D59EE3-4C1A-4AE3-BDB4-1224549A2E7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70" name="Text Box 69">
          <a:extLst>
            <a:ext uri="{FF2B5EF4-FFF2-40B4-BE49-F238E27FC236}">
              <a16:creationId xmlns:a16="http://schemas.microsoft.com/office/drawing/2014/main" id="{0057D740-F1E0-4186-8D1A-80FBC1DD281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71" name="Text Box 70">
          <a:extLst>
            <a:ext uri="{FF2B5EF4-FFF2-40B4-BE49-F238E27FC236}">
              <a16:creationId xmlns:a16="http://schemas.microsoft.com/office/drawing/2014/main" id="{3294D155-854A-4093-9E29-87EBCC6D0AA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72" name="Text Box 71">
          <a:extLst>
            <a:ext uri="{FF2B5EF4-FFF2-40B4-BE49-F238E27FC236}">
              <a16:creationId xmlns:a16="http://schemas.microsoft.com/office/drawing/2014/main" id="{FD40DF89-9EA0-45BA-855A-61038C75CF5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73" name="Text Box 72">
          <a:extLst>
            <a:ext uri="{FF2B5EF4-FFF2-40B4-BE49-F238E27FC236}">
              <a16:creationId xmlns:a16="http://schemas.microsoft.com/office/drawing/2014/main" id="{CB76C0E0-D84E-48F8-B574-92C947EB41D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274" name="Text Box 73">
          <a:extLst>
            <a:ext uri="{FF2B5EF4-FFF2-40B4-BE49-F238E27FC236}">
              <a16:creationId xmlns:a16="http://schemas.microsoft.com/office/drawing/2014/main" id="{0E1D916B-844F-415A-BE8C-3B2DCEA6A57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75" name="Text Box 46">
          <a:extLst>
            <a:ext uri="{FF2B5EF4-FFF2-40B4-BE49-F238E27FC236}">
              <a16:creationId xmlns:a16="http://schemas.microsoft.com/office/drawing/2014/main" id="{50BD2F1D-39E8-449B-9C4D-94F92C8D7E1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76" name="Text Box 43">
          <a:extLst>
            <a:ext uri="{FF2B5EF4-FFF2-40B4-BE49-F238E27FC236}">
              <a16:creationId xmlns:a16="http://schemas.microsoft.com/office/drawing/2014/main" id="{80877558-F023-4ED1-9C5A-F759D9D7D25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77" name="Text Box 46">
          <a:extLst>
            <a:ext uri="{FF2B5EF4-FFF2-40B4-BE49-F238E27FC236}">
              <a16:creationId xmlns:a16="http://schemas.microsoft.com/office/drawing/2014/main" id="{61CE5E6E-96A9-4DC7-AA60-998D7BEB748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78" name="Text Box 43">
          <a:extLst>
            <a:ext uri="{FF2B5EF4-FFF2-40B4-BE49-F238E27FC236}">
              <a16:creationId xmlns:a16="http://schemas.microsoft.com/office/drawing/2014/main" id="{F1262A63-979C-472E-8E3C-547B10C5198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73013093-8DEF-4D17-9782-B4DA651EB448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F68E4659-50FD-4CEB-80D5-83CBA0F07F78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81" name="Text Box 65">
          <a:extLst>
            <a:ext uri="{FF2B5EF4-FFF2-40B4-BE49-F238E27FC236}">
              <a16:creationId xmlns:a16="http://schemas.microsoft.com/office/drawing/2014/main" id="{B207A43D-6E73-412E-8744-81C46E923AB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82" name="Text Box 91">
          <a:extLst>
            <a:ext uri="{FF2B5EF4-FFF2-40B4-BE49-F238E27FC236}">
              <a16:creationId xmlns:a16="http://schemas.microsoft.com/office/drawing/2014/main" id="{425CE77B-C590-4448-ABEB-79353D22A9C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83" name="Text Box 65">
          <a:extLst>
            <a:ext uri="{FF2B5EF4-FFF2-40B4-BE49-F238E27FC236}">
              <a16:creationId xmlns:a16="http://schemas.microsoft.com/office/drawing/2014/main" id="{0EBEF26C-133C-45F0-A583-A6228154307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284" name="Text Box 91">
          <a:extLst>
            <a:ext uri="{FF2B5EF4-FFF2-40B4-BE49-F238E27FC236}">
              <a16:creationId xmlns:a16="http://schemas.microsoft.com/office/drawing/2014/main" id="{8EB7D142-B449-4C5E-A571-3559102DA95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285" name="Text Box 46">
          <a:extLst>
            <a:ext uri="{FF2B5EF4-FFF2-40B4-BE49-F238E27FC236}">
              <a16:creationId xmlns:a16="http://schemas.microsoft.com/office/drawing/2014/main" id="{200CBA93-A563-4D9D-B474-0F22DA3B4992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286" name="Text Box 43">
          <a:extLst>
            <a:ext uri="{FF2B5EF4-FFF2-40B4-BE49-F238E27FC236}">
              <a16:creationId xmlns:a16="http://schemas.microsoft.com/office/drawing/2014/main" id="{FFF9CD54-2DDB-44A2-9537-60FA61BE1B30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87" name="Text Box 68">
          <a:extLst>
            <a:ext uri="{FF2B5EF4-FFF2-40B4-BE49-F238E27FC236}">
              <a16:creationId xmlns:a16="http://schemas.microsoft.com/office/drawing/2014/main" id="{3D3DA53C-D94B-4689-9CBB-26468806BED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88" name="Text Box 69">
          <a:extLst>
            <a:ext uri="{FF2B5EF4-FFF2-40B4-BE49-F238E27FC236}">
              <a16:creationId xmlns:a16="http://schemas.microsoft.com/office/drawing/2014/main" id="{F352B889-937F-49AA-959D-650D9134AF5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89" name="Text Box 70">
          <a:extLst>
            <a:ext uri="{FF2B5EF4-FFF2-40B4-BE49-F238E27FC236}">
              <a16:creationId xmlns:a16="http://schemas.microsoft.com/office/drawing/2014/main" id="{B89366BE-109C-4FBF-A52C-87783EA64AE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0" name="Text Box 71">
          <a:extLst>
            <a:ext uri="{FF2B5EF4-FFF2-40B4-BE49-F238E27FC236}">
              <a16:creationId xmlns:a16="http://schemas.microsoft.com/office/drawing/2014/main" id="{0F42F8D6-98D7-4353-8A92-DCCDA84A588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1" name="Text Box 72">
          <a:extLst>
            <a:ext uri="{FF2B5EF4-FFF2-40B4-BE49-F238E27FC236}">
              <a16:creationId xmlns:a16="http://schemas.microsoft.com/office/drawing/2014/main" id="{63A852B7-C3A3-4FE6-A79C-CBB880EEA14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2" name="Text Box 73">
          <a:extLst>
            <a:ext uri="{FF2B5EF4-FFF2-40B4-BE49-F238E27FC236}">
              <a16:creationId xmlns:a16="http://schemas.microsoft.com/office/drawing/2014/main" id="{4B43D763-D6DF-4428-A723-B65DA26F717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93" name="Text Box 46">
          <a:extLst>
            <a:ext uri="{FF2B5EF4-FFF2-40B4-BE49-F238E27FC236}">
              <a16:creationId xmlns:a16="http://schemas.microsoft.com/office/drawing/2014/main" id="{E15A14FD-547A-4E51-A073-E4DD2B380A5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94" name="Text Box 43">
          <a:extLst>
            <a:ext uri="{FF2B5EF4-FFF2-40B4-BE49-F238E27FC236}">
              <a16:creationId xmlns:a16="http://schemas.microsoft.com/office/drawing/2014/main" id="{B69720EE-92EC-48D1-B708-2717D392F02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95" name="Text Box 46">
          <a:extLst>
            <a:ext uri="{FF2B5EF4-FFF2-40B4-BE49-F238E27FC236}">
              <a16:creationId xmlns:a16="http://schemas.microsoft.com/office/drawing/2014/main" id="{99D66509-ADF5-493A-8F7F-092E158DA28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296" name="Text Box 43">
          <a:extLst>
            <a:ext uri="{FF2B5EF4-FFF2-40B4-BE49-F238E27FC236}">
              <a16:creationId xmlns:a16="http://schemas.microsoft.com/office/drawing/2014/main" id="{2414DB63-B186-4EE9-9242-597E6CD76A9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7" name="Text Box 68">
          <a:extLst>
            <a:ext uri="{FF2B5EF4-FFF2-40B4-BE49-F238E27FC236}">
              <a16:creationId xmlns:a16="http://schemas.microsoft.com/office/drawing/2014/main" id="{130E2779-5EEC-4B28-8876-10F640EB2E9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8" name="Text Box 69">
          <a:extLst>
            <a:ext uri="{FF2B5EF4-FFF2-40B4-BE49-F238E27FC236}">
              <a16:creationId xmlns:a16="http://schemas.microsoft.com/office/drawing/2014/main" id="{DF7FF2C0-64B7-4E67-BD20-2F29062C34D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299" name="Text Box 70">
          <a:extLst>
            <a:ext uri="{FF2B5EF4-FFF2-40B4-BE49-F238E27FC236}">
              <a16:creationId xmlns:a16="http://schemas.microsoft.com/office/drawing/2014/main" id="{254CDF57-0361-4917-A090-076873B4A59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00" name="Text Box 71">
          <a:extLst>
            <a:ext uri="{FF2B5EF4-FFF2-40B4-BE49-F238E27FC236}">
              <a16:creationId xmlns:a16="http://schemas.microsoft.com/office/drawing/2014/main" id="{C84C3296-FC8B-46E1-BDB1-5EE8FEBCD93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01" name="Text Box 72">
          <a:extLst>
            <a:ext uri="{FF2B5EF4-FFF2-40B4-BE49-F238E27FC236}">
              <a16:creationId xmlns:a16="http://schemas.microsoft.com/office/drawing/2014/main" id="{A61E6CA7-5C55-4491-8567-E3975DB3AF8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02" name="Text Box 73">
          <a:extLst>
            <a:ext uri="{FF2B5EF4-FFF2-40B4-BE49-F238E27FC236}">
              <a16:creationId xmlns:a16="http://schemas.microsoft.com/office/drawing/2014/main" id="{6B2F49D4-AFAB-481D-B155-6EFA6522403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03" name="Text Box 46">
          <a:extLst>
            <a:ext uri="{FF2B5EF4-FFF2-40B4-BE49-F238E27FC236}">
              <a16:creationId xmlns:a16="http://schemas.microsoft.com/office/drawing/2014/main" id="{2DC4B85A-F212-4127-A443-56E9195760E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04" name="Text Box 43">
          <a:extLst>
            <a:ext uri="{FF2B5EF4-FFF2-40B4-BE49-F238E27FC236}">
              <a16:creationId xmlns:a16="http://schemas.microsoft.com/office/drawing/2014/main" id="{433140A4-8C2D-4491-BBEC-744C0D486A9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05" name="Text Box 46">
          <a:extLst>
            <a:ext uri="{FF2B5EF4-FFF2-40B4-BE49-F238E27FC236}">
              <a16:creationId xmlns:a16="http://schemas.microsoft.com/office/drawing/2014/main" id="{7FCCF631-B865-4553-A870-8D173522273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06" name="Text Box 43">
          <a:extLst>
            <a:ext uri="{FF2B5EF4-FFF2-40B4-BE49-F238E27FC236}">
              <a16:creationId xmlns:a16="http://schemas.microsoft.com/office/drawing/2014/main" id="{C17E7A65-60D0-4BD8-8762-80D79850117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07" name="Text Box 68">
          <a:extLst>
            <a:ext uri="{FF2B5EF4-FFF2-40B4-BE49-F238E27FC236}">
              <a16:creationId xmlns:a16="http://schemas.microsoft.com/office/drawing/2014/main" id="{A6EABF9D-6E16-4AE8-9518-94B9DE57283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08" name="Text Box 69">
          <a:extLst>
            <a:ext uri="{FF2B5EF4-FFF2-40B4-BE49-F238E27FC236}">
              <a16:creationId xmlns:a16="http://schemas.microsoft.com/office/drawing/2014/main" id="{C70E11B1-5E7B-4F4B-9BC8-10E031401E2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09" name="Text Box 70">
          <a:extLst>
            <a:ext uri="{FF2B5EF4-FFF2-40B4-BE49-F238E27FC236}">
              <a16:creationId xmlns:a16="http://schemas.microsoft.com/office/drawing/2014/main" id="{8CF12C13-AB8A-4D26-8404-69C83BFBC15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10" name="Text Box 71">
          <a:extLst>
            <a:ext uri="{FF2B5EF4-FFF2-40B4-BE49-F238E27FC236}">
              <a16:creationId xmlns:a16="http://schemas.microsoft.com/office/drawing/2014/main" id="{6A5004B3-BBF1-4AD9-8A2E-D2FE62593BF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11" name="Text Box 72">
          <a:extLst>
            <a:ext uri="{FF2B5EF4-FFF2-40B4-BE49-F238E27FC236}">
              <a16:creationId xmlns:a16="http://schemas.microsoft.com/office/drawing/2014/main" id="{0E25D05E-214C-4140-B96A-1C222F447E3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12" name="Text Box 73">
          <a:extLst>
            <a:ext uri="{FF2B5EF4-FFF2-40B4-BE49-F238E27FC236}">
              <a16:creationId xmlns:a16="http://schemas.microsoft.com/office/drawing/2014/main" id="{715D6081-2E8A-495F-BD4B-0F60C69C569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13" name="Text Box 46">
          <a:extLst>
            <a:ext uri="{FF2B5EF4-FFF2-40B4-BE49-F238E27FC236}">
              <a16:creationId xmlns:a16="http://schemas.microsoft.com/office/drawing/2014/main" id="{6C2A7509-DDDC-4A90-B628-E0159D962CD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14" name="Text Box 43">
          <a:extLst>
            <a:ext uri="{FF2B5EF4-FFF2-40B4-BE49-F238E27FC236}">
              <a16:creationId xmlns:a16="http://schemas.microsoft.com/office/drawing/2014/main" id="{BB890A8C-7323-480C-B555-1487C772316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15" name="Text Box 46">
          <a:extLst>
            <a:ext uri="{FF2B5EF4-FFF2-40B4-BE49-F238E27FC236}">
              <a16:creationId xmlns:a16="http://schemas.microsoft.com/office/drawing/2014/main" id="{21FFC4E2-97E5-4FEF-A2A0-AC51998DCE9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16" name="Text Box 43">
          <a:extLst>
            <a:ext uri="{FF2B5EF4-FFF2-40B4-BE49-F238E27FC236}">
              <a16:creationId xmlns:a16="http://schemas.microsoft.com/office/drawing/2014/main" id="{B62000A5-9BBB-4091-9249-236522B1F99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317" name="Text Box 10">
          <a:extLst>
            <a:ext uri="{FF2B5EF4-FFF2-40B4-BE49-F238E27FC236}">
              <a16:creationId xmlns:a16="http://schemas.microsoft.com/office/drawing/2014/main" id="{46769AD2-F973-4F36-9DFA-EC478D3820C7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318" name="Text Box 11">
          <a:extLst>
            <a:ext uri="{FF2B5EF4-FFF2-40B4-BE49-F238E27FC236}">
              <a16:creationId xmlns:a16="http://schemas.microsoft.com/office/drawing/2014/main" id="{7BF617CA-016F-4968-B0ED-69B3E037D2F2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19" name="Text Box 65">
          <a:extLst>
            <a:ext uri="{FF2B5EF4-FFF2-40B4-BE49-F238E27FC236}">
              <a16:creationId xmlns:a16="http://schemas.microsoft.com/office/drawing/2014/main" id="{5DA037FF-55E6-49E9-BF85-A162F2B47CE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20" name="Text Box 91">
          <a:extLst>
            <a:ext uri="{FF2B5EF4-FFF2-40B4-BE49-F238E27FC236}">
              <a16:creationId xmlns:a16="http://schemas.microsoft.com/office/drawing/2014/main" id="{B62EA4AB-D9E3-473A-A569-17F75E9B532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21" name="Text Box 65">
          <a:extLst>
            <a:ext uri="{FF2B5EF4-FFF2-40B4-BE49-F238E27FC236}">
              <a16:creationId xmlns:a16="http://schemas.microsoft.com/office/drawing/2014/main" id="{A82EE5BE-B197-40DC-826A-7164C88F4C3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22" name="Text Box 91">
          <a:extLst>
            <a:ext uri="{FF2B5EF4-FFF2-40B4-BE49-F238E27FC236}">
              <a16:creationId xmlns:a16="http://schemas.microsoft.com/office/drawing/2014/main" id="{3E3DEACE-55B1-4C46-BBD0-F639F9E7F77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23" name="Text Box 46">
          <a:extLst>
            <a:ext uri="{FF2B5EF4-FFF2-40B4-BE49-F238E27FC236}">
              <a16:creationId xmlns:a16="http://schemas.microsoft.com/office/drawing/2014/main" id="{93FA5642-128B-48B5-A048-CEFF3D2F87A5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24" name="Text Box 43">
          <a:extLst>
            <a:ext uri="{FF2B5EF4-FFF2-40B4-BE49-F238E27FC236}">
              <a16:creationId xmlns:a16="http://schemas.microsoft.com/office/drawing/2014/main" id="{7C5F9446-B5FC-4F4C-B57F-3ECFBC92D0E8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25" name="Text Box 68">
          <a:extLst>
            <a:ext uri="{FF2B5EF4-FFF2-40B4-BE49-F238E27FC236}">
              <a16:creationId xmlns:a16="http://schemas.microsoft.com/office/drawing/2014/main" id="{B61EAB96-7223-44A6-B9DC-5755E8B9384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26" name="Text Box 69">
          <a:extLst>
            <a:ext uri="{FF2B5EF4-FFF2-40B4-BE49-F238E27FC236}">
              <a16:creationId xmlns:a16="http://schemas.microsoft.com/office/drawing/2014/main" id="{89D695DA-CC53-4BFF-8537-235F316C405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27" name="Text Box 70">
          <a:extLst>
            <a:ext uri="{FF2B5EF4-FFF2-40B4-BE49-F238E27FC236}">
              <a16:creationId xmlns:a16="http://schemas.microsoft.com/office/drawing/2014/main" id="{623B0CE7-CFC2-429B-82D4-8641D9BF6E7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28" name="Text Box 71">
          <a:extLst>
            <a:ext uri="{FF2B5EF4-FFF2-40B4-BE49-F238E27FC236}">
              <a16:creationId xmlns:a16="http://schemas.microsoft.com/office/drawing/2014/main" id="{2588EDCA-D98B-47BC-8EF1-525420E5757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29" name="Text Box 72">
          <a:extLst>
            <a:ext uri="{FF2B5EF4-FFF2-40B4-BE49-F238E27FC236}">
              <a16:creationId xmlns:a16="http://schemas.microsoft.com/office/drawing/2014/main" id="{A06239F3-299B-435D-AFDA-6EFBCC614A4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0" name="Text Box 73">
          <a:extLst>
            <a:ext uri="{FF2B5EF4-FFF2-40B4-BE49-F238E27FC236}">
              <a16:creationId xmlns:a16="http://schemas.microsoft.com/office/drawing/2014/main" id="{753C7045-7251-486A-A196-E0531B4BD7D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31" name="Text Box 46">
          <a:extLst>
            <a:ext uri="{FF2B5EF4-FFF2-40B4-BE49-F238E27FC236}">
              <a16:creationId xmlns:a16="http://schemas.microsoft.com/office/drawing/2014/main" id="{D56D54EC-E5B5-47AB-A34E-BA0C5D8C92B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32" name="Text Box 43">
          <a:extLst>
            <a:ext uri="{FF2B5EF4-FFF2-40B4-BE49-F238E27FC236}">
              <a16:creationId xmlns:a16="http://schemas.microsoft.com/office/drawing/2014/main" id="{A2272667-D715-482E-8EC5-088FFE62643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33" name="Text Box 46">
          <a:extLst>
            <a:ext uri="{FF2B5EF4-FFF2-40B4-BE49-F238E27FC236}">
              <a16:creationId xmlns:a16="http://schemas.microsoft.com/office/drawing/2014/main" id="{11340494-B398-4D38-9078-390A343A046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34" name="Text Box 43">
          <a:extLst>
            <a:ext uri="{FF2B5EF4-FFF2-40B4-BE49-F238E27FC236}">
              <a16:creationId xmlns:a16="http://schemas.microsoft.com/office/drawing/2014/main" id="{BEFBC4AE-0C79-4781-947C-A0749DF0B62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5" name="Text Box 68">
          <a:extLst>
            <a:ext uri="{FF2B5EF4-FFF2-40B4-BE49-F238E27FC236}">
              <a16:creationId xmlns:a16="http://schemas.microsoft.com/office/drawing/2014/main" id="{93C72CFA-D629-4A4C-88B9-178E1225687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6" name="Text Box 69">
          <a:extLst>
            <a:ext uri="{FF2B5EF4-FFF2-40B4-BE49-F238E27FC236}">
              <a16:creationId xmlns:a16="http://schemas.microsoft.com/office/drawing/2014/main" id="{31DE5B0F-3484-46D2-B476-C146048303A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7" name="Text Box 70">
          <a:extLst>
            <a:ext uri="{FF2B5EF4-FFF2-40B4-BE49-F238E27FC236}">
              <a16:creationId xmlns:a16="http://schemas.microsoft.com/office/drawing/2014/main" id="{0FEA1F06-716E-4362-A327-24E8DE69384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8" name="Text Box 71">
          <a:extLst>
            <a:ext uri="{FF2B5EF4-FFF2-40B4-BE49-F238E27FC236}">
              <a16:creationId xmlns:a16="http://schemas.microsoft.com/office/drawing/2014/main" id="{8B89BD9D-2302-4EC2-99ED-888155BD6FA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39" name="Text Box 72">
          <a:extLst>
            <a:ext uri="{FF2B5EF4-FFF2-40B4-BE49-F238E27FC236}">
              <a16:creationId xmlns:a16="http://schemas.microsoft.com/office/drawing/2014/main" id="{AFED3DA0-E6D2-4BBF-B791-60C5DDA1AA8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40" name="Text Box 73">
          <a:extLst>
            <a:ext uri="{FF2B5EF4-FFF2-40B4-BE49-F238E27FC236}">
              <a16:creationId xmlns:a16="http://schemas.microsoft.com/office/drawing/2014/main" id="{0A3FCB69-3CA6-4522-8EEF-AED2D0CF310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41" name="Text Box 46">
          <a:extLst>
            <a:ext uri="{FF2B5EF4-FFF2-40B4-BE49-F238E27FC236}">
              <a16:creationId xmlns:a16="http://schemas.microsoft.com/office/drawing/2014/main" id="{58428CDA-762B-4A25-ADFA-03F3D3C61C4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42" name="Text Box 43">
          <a:extLst>
            <a:ext uri="{FF2B5EF4-FFF2-40B4-BE49-F238E27FC236}">
              <a16:creationId xmlns:a16="http://schemas.microsoft.com/office/drawing/2014/main" id="{43210824-FADE-4F4A-9490-647B06CB96C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43" name="Text Box 46">
          <a:extLst>
            <a:ext uri="{FF2B5EF4-FFF2-40B4-BE49-F238E27FC236}">
              <a16:creationId xmlns:a16="http://schemas.microsoft.com/office/drawing/2014/main" id="{E03C2BA1-6FCF-40CE-ADEE-BC5E90F6013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44" name="Text Box 43">
          <a:extLst>
            <a:ext uri="{FF2B5EF4-FFF2-40B4-BE49-F238E27FC236}">
              <a16:creationId xmlns:a16="http://schemas.microsoft.com/office/drawing/2014/main" id="{4D11D932-9294-46B6-8E05-038A9148F6E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45" name="Text Box 68">
          <a:extLst>
            <a:ext uri="{FF2B5EF4-FFF2-40B4-BE49-F238E27FC236}">
              <a16:creationId xmlns:a16="http://schemas.microsoft.com/office/drawing/2014/main" id="{6F4663B3-F937-44C3-AC30-2EB57A3E09F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46" name="Text Box 69">
          <a:extLst>
            <a:ext uri="{FF2B5EF4-FFF2-40B4-BE49-F238E27FC236}">
              <a16:creationId xmlns:a16="http://schemas.microsoft.com/office/drawing/2014/main" id="{02934EA6-774E-4116-A605-EA91EDC43BA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47" name="Text Box 70">
          <a:extLst>
            <a:ext uri="{FF2B5EF4-FFF2-40B4-BE49-F238E27FC236}">
              <a16:creationId xmlns:a16="http://schemas.microsoft.com/office/drawing/2014/main" id="{BC339524-C6EA-44C7-A6E9-E65A1106340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48" name="Text Box 71">
          <a:extLst>
            <a:ext uri="{FF2B5EF4-FFF2-40B4-BE49-F238E27FC236}">
              <a16:creationId xmlns:a16="http://schemas.microsoft.com/office/drawing/2014/main" id="{177F47FA-C049-403F-A486-933F0E81C04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49" name="Text Box 72">
          <a:extLst>
            <a:ext uri="{FF2B5EF4-FFF2-40B4-BE49-F238E27FC236}">
              <a16:creationId xmlns:a16="http://schemas.microsoft.com/office/drawing/2014/main" id="{5E3A7554-E703-4F0B-BAE5-ED492DDA867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50" name="Text Box 73">
          <a:extLst>
            <a:ext uri="{FF2B5EF4-FFF2-40B4-BE49-F238E27FC236}">
              <a16:creationId xmlns:a16="http://schemas.microsoft.com/office/drawing/2014/main" id="{6C44CB8F-91EB-4E18-98FE-E84644DA643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51" name="Text Box 46">
          <a:extLst>
            <a:ext uri="{FF2B5EF4-FFF2-40B4-BE49-F238E27FC236}">
              <a16:creationId xmlns:a16="http://schemas.microsoft.com/office/drawing/2014/main" id="{88B05C87-E94C-470C-9070-3902A99A234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52" name="Text Box 43">
          <a:extLst>
            <a:ext uri="{FF2B5EF4-FFF2-40B4-BE49-F238E27FC236}">
              <a16:creationId xmlns:a16="http://schemas.microsoft.com/office/drawing/2014/main" id="{2EF5899E-500E-433F-BCF8-3E24E699B95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53" name="Text Box 46">
          <a:extLst>
            <a:ext uri="{FF2B5EF4-FFF2-40B4-BE49-F238E27FC236}">
              <a16:creationId xmlns:a16="http://schemas.microsoft.com/office/drawing/2014/main" id="{D4B107E6-2096-4D1E-9794-392E5AA41AC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54" name="Text Box 43">
          <a:extLst>
            <a:ext uri="{FF2B5EF4-FFF2-40B4-BE49-F238E27FC236}">
              <a16:creationId xmlns:a16="http://schemas.microsoft.com/office/drawing/2014/main" id="{B361DFC8-035E-4958-8787-383445AD94D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55" name="Text Box 65">
          <a:extLst>
            <a:ext uri="{FF2B5EF4-FFF2-40B4-BE49-F238E27FC236}">
              <a16:creationId xmlns:a16="http://schemas.microsoft.com/office/drawing/2014/main" id="{40E80827-5318-4575-B4F7-D41A5F79220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56" name="Text Box 91">
          <a:extLst>
            <a:ext uri="{FF2B5EF4-FFF2-40B4-BE49-F238E27FC236}">
              <a16:creationId xmlns:a16="http://schemas.microsoft.com/office/drawing/2014/main" id="{6D6B724E-9DDF-43EA-B135-11BE8513D44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57" name="Text Box 65">
          <a:extLst>
            <a:ext uri="{FF2B5EF4-FFF2-40B4-BE49-F238E27FC236}">
              <a16:creationId xmlns:a16="http://schemas.microsoft.com/office/drawing/2014/main" id="{13170726-D1FE-48F5-B782-B593D8B841C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58" name="Text Box 91">
          <a:extLst>
            <a:ext uri="{FF2B5EF4-FFF2-40B4-BE49-F238E27FC236}">
              <a16:creationId xmlns:a16="http://schemas.microsoft.com/office/drawing/2014/main" id="{DA01EDF8-62B1-452B-A836-A7443D43CFA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59" name="Text Box 46">
          <a:extLst>
            <a:ext uri="{FF2B5EF4-FFF2-40B4-BE49-F238E27FC236}">
              <a16:creationId xmlns:a16="http://schemas.microsoft.com/office/drawing/2014/main" id="{EEB814B1-FD69-445F-A145-63E89F2BB253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60" name="Text Box 43">
          <a:extLst>
            <a:ext uri="{FF2B5EF4-FFF2-40B4-BE49-F238E27FC236}">
              <a16:creationId xmlns:a16="http://schemas.microsoft.com/office/drawing/2014/main" id="{FB3C83D7-412E-43F0-8002-DCA7DB35C1B2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1" name="Text Box 68">
          <a:extLst>
            <a:ext uri="{FF2B5EF4-FFF2-40B4-BE49-F238E27FC236}">
              <a16:creationId xmlns:a16="http://schemas.microsoft.com/office/drawing/2014/main" id="{E847C81F-4A1C-4F40-90ED-2EF1E14570D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2" name="Text Box 69">
          <a:extLst>
            <a:ext uri="{FF2B5EF4-FFF2-40B4-BE49-F238E27FC236}">
              <a16:creationId xmlns:a16="http://schemas.microsoft.com/office/drawing/2014/main" id="{C7B4620A-58B6-4D95-8684-3EE38756394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3" name="Text Box 70">
          <a:extLst>
            <a:ext uri="{FF2B5EF4-FFF2-40B4-BE49-F238E27FC236}">
              <a16:creationId xmlns:a16="http://schemas.microsoft.com/office/drawing/2014/main" id="{A3B07B7D-0A5B-4D8F-8D99-DEF62EBE572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4" name="Text Box 71">
          <a:extLst>
            <a:ext uri="{FF2B5EF4-FFF2-40B4-BE49-F238E27FC236}">
              <a16:creationId xmlns:a16="http://schemas.microsoft.com/office/drawing/2014/main" id="{8A750F83-41C0-431F-9619-3DEAD1A5944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5" name="Text Box 72">
          <a:extLst>
            <a:ext uri="{FF2B5EF4-FFF2-40B4-BE49-F238E27FC236}">
              <a16:creationId xmlns:a16="http://schemas.microsoft.com/office/drawing/2014/main" id="{9DE13F0A-029C-44FE-B26B-0B0259068FE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66" name="Text Box 73">
          <a:extLst>
            <a:ext uri="{FF2B5EF4-FFF2-40B4-BE49-F238E27FC236}">
              <a16:creationId xmlns:a16="http://schemas.microsoft.com/office/drawing/2014/main" id="{7529700B-6088-4098-AB0A-A87C07C056E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67" name="Text Box 46">
          <a:extLst>
            <a:ext uri="{FF2B5EF4-FFF2-40B4-BE49-F238E27FC236}">
              <a16:creationId xmlns:a16="http://schemas.microsoft.com/office/drawing/2014/main" id="{9A5FA512-9F2C-4976-9D13-F80F2CBB4F8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68" name="Text Box 43">
          <a:extLst>
            <a:ext uri="{FF2B5EF4-FFF2-40B4-BE49-F238E27FC236}">
              <a16:creationId xmlns:a16="http://schemas.microsoft.com/office/drawing/2014/main" id="{76E33B6F-D3DF-4EC4-B924-5616CD11308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69" name="Text Box 46">
          <a:extLst>
            <a:ext uri="{FF2B5EF4-FFF2-40B4-BE49-F238E27FC236}">
              <a16:creationId xmlns:a16="http://schemas.microsoft.com/office/drawing/2014/main" id="{1AC97485-1287-447F-AC60-C26A1BF940F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70" name="Text Box 43">
          <a:extLst>
            <a:ext uri="{FF2B5EF4-FFF2-40B4-BE49-F238E27FC236}">
              <a16:creationId xmlns:a16="http://schemas.microsoft.com/office/drawing/2014/main" id="{0FA8B88C-86DC-4AF0-933F-5DA09E22CB4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1" name="Text Box 68">
          <a:extLst>
            <a:ext uri="{FF2B5EF4-FFF2-40B4-BE49-F238E27FC236}">
              <a16:creationId xmlns:a16="http://schemas.microsoft.com/office/drawing/2014/main" id="{0A1433CA-1F65-4725-B400-DDBBEA1BB09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2" name="Text Box 69">
          <a:extLst>
            <a:ext uri="{FF2B5EF4-FFF2-40B4-BE49-F238E27FC236}">
              <a16:creationId xmlns:a16="http://schemas.microsoft.com/office/drawing/2014/main" id="{3F50E977-1D23-4908-B49C-5920D44767B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3" name="Text Box 70">
          <a:extLst>
            <a:ext uri="{FF2B5EF4-FFF2-40B4-BE49-F238E27FC236}">
              <a16:creationId xmlns:a16="http://schemas.microsoft.com/office/drawing/2014/main" id="{7376D066-7375-4FD9-842A-EA3154E0C2C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4" name="Text Box 71">
          <a:extLst>
            <a:ext uri="{FF2B5EF4-FFF2-40B4-BE49-F238E27FC236}">
              <a16:creationId xmlns:a16="http://schemas.microsoft.com/office/drawing/2014/main" id="{8775DDB1-F5D3-4F0C-866C-49695CE8365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5" name="Text Box 72">
          <a:extLst>
            <a:ext uri="{FF2B5EF4-FFF2-40B4-BE49-F238E27FC236}">
              <a16:creationId xmlns:a16="http://schemas.microsoft.com/office/drawing/2014/main" id="{456583A4-F0DC-4C0C-A5E3-902D33578D8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76" name="Text Box 73">
          <a:extLst>
            <a:ext uri="{FF2B5EF4-FFF2-40B4-BE49-F238E27FC236}">
              <a16:creationId xmlns:a16="http://schemas.microsoft.com/office/drawing/2014/main" id="{D6A9E90C-3ACE-4272-A470-C2DDA242A2A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77" name="Text Box 46">
          <a:extLst>
            <a:ext uri="{FF2B5EF4-FFF2-40B4-BE49-F238E27FC236}">
              <a16:creationId xmlns:a16="http://schemas.microsoft.com/office/drawing/2014/main" id="{2514B746-483A-44DC-9E30-4DC4675A7CD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78" name="Text Box 43">
          <a:extLst>
            <a:ext uri="{FF2B5EF4-FFF2-40B4-BE49-F238E27FC236}">
              <a16:creationId xmlns:a16="http://schemas.microsoft.com/office/drawing/2014/main" id="{B8805633-B2DD-47C3-BDDA-A01F697FD6B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79" name="Text Box 46">
          <a:extLst>
            <a:ext uri="{FF2B5EF4-FFF2-40B4-BE49-F238E27FC236}">
              <a16:creationId xmlns:a16="http://schemas.microsoft.com/office/drawing/2014/main" id="{0A8E3209-C71C-4622-B12D-7EEE11FBB76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0" name="Text Box 68">
          <a:extLst>
            <a:ext uri="{FF2B5EF4-FFF2-40B4-BE49-F238E27FC236}">
              <a16:creationId xmlns:a16="http://schemas.microsoft.com/office/drawing/2014/main" id="{C8FF1705-95E1-4C7D-84E3-787704D497E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1" name="Text Box 69">
          <a:extLst>
            <a:ext uri="{FF2B5EF4-FFF2-40B4-BE49-F238E27FC236}">
              <a16:creationId xmlns:a16="http://schemas.microsoft.com/office/drawing/2014/main" id="{36CB9B22-38E8-4937-9167-44CCDD5CF03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2" name="Text Box 70">
          <a:extLst>
            <a:ext uri="{FF2B5EF4-FFF2-40B4-BE49-F238E27FC236}">
              <a16:creationId xmlns:a16="http://schemas.microsoft.com/office/drawing/2014/main" id="{A5E8DCA8-B7DE-4A6E-A7B5-EC4596D0367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3" name="Text Box 71">
          <a:extLst>
            <a:ext uri="{FF2B5EF4-FFF2-40B4-BE49-F238E27FC236}">
              <a16:creationId xmlns:a16="http://schemas.microsoft.com/office/drawing/2014/main" id="{12ABB35D-5F9A-41FE-9DBA-EA90DB5093C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4" name="Text Box 72">
          <a:extLst>
            <a:ext uri="{FF2B5EF4-FFF2-40B4-BE49-F238E27FC236}">
              <a16:creationId xmlns:a16="http://schemas.microsoft.com/office/drawing/2014/main" id="{2336CA0C-D591-43C7-81C4-011A73493E8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385" name="Text Box 73">
          <a:extLst>
            <a:ext uri="{FF2B5EF4-FFF2-40B4-BE49-F238E27FC236}">
              <a16:creationId xmlns:a16="http://schemas.microsoft.com/office/drawing/2014/main" id="{87F6CB1B-389D-4C59-9134-AE3C53BBF5F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B2B54507-D4FA-4FE5-BDB3-561734DF357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87" name="Text Box 43">
          <a:extLst>
            <a:ext uri="{FF2B5EF4-FFF2-40B4-BE49-F238E27FC236}">
              <a16:creationId xmlns:a16="http://schemas.microsoft.com/office/drawing/2014/main" id="{27ABD29F-6180-4E32-B0E0-7D900E38491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D1BBA999-45D3-4FDA-B080-1A5CF1FE63E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389" name="Text Box 43">
          <a:extLst>
            <a:ext uri="{FF2B5EF4-FFF2-40B4-BE49-F238E27FC236}">
              <a16:creationId xmlns:a16="http://schemas.microsoft.com/office/drawing/2014/main" id="{ECD85C13-B253-44D0-B4F0-4CFAF4BE243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314</xdr:row>
      <xdr:rowOff>0</xdr:rowOff>
    </xdr:from>
    <xdr:ext cx="0" cy="171450"/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D2498006-BC02-4A13-B64B-210D7AE381C5}"/>
            </a:ext>
          </a:extLst>
        </xdr:cNvPr>
        <xdr:cNvSpPr txBox="1">
          <a:spLocks noChangeArrowheads="1"/>
        </xdr:cNvSpPr>
      </xdr:nvSpPr>
      <xdr:spPr bwMode="auto">
        <a:xfrm>
          <a:off x="1057275" y="58988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240</xdr:row>
      <xdr:rowOff>314325</xdr:rowOff>
    </xdr:from>
    <xdr:ext cx="0" cy="171450"/>
    <xdr:sp macro="" textlink="">
      <xdr:nvSpPr>
        <xdr:cNvPr id="2391" name="Text Box 11">
          <a:extLst>
            <a:ext uri="{FF2B5EF4-FFF2-40B4-BE49-F238E27FC236}">
              <a16:creationId xmlns:a16="http://schemas.microsoft.com/office/drawing/2014/main" id="{A7EC21F0-64EB-44A5-89B6-4379A850BED9}"/>
            </a:ext>
          </a:extLst>
        </xdr:cNvPr>
        <xdr:cNvSpPr txBox="1">
          <a:spLocks noChangeArrowheads="1"/>
        </xdr:cNvSpPr>
      </xdr:nvSpPr>
      <xdr:spPr bwMode="auto">
        <a:xfrm>
          <a:off x="16182975" y="5125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92" name="Text Box 65">
          <a:extLst>
            <a:ext uri="{FF2B5EF4-FFF2-40B4-BE49-F238E27FC236}">
              <a16:creationId xmlns:a16="http://schemas.microsoft.com/office/drawing/2014/main" id="{9091E437-877A-492C-8A85-C6B61581D4E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93" name="Text Box 91">
          <a:extLst>
            <a:ext uri="{FF2B5EF4-FFF2-40B4-BE49-F238E27FC236}">
              <a16:creationId xmlns:a16="http://schemas.microsoft.com/office/drawing/2014/main" id="{B5EA1389-560A-4886-B551-578E715FAD6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94" name="Text Box 65">
          <a:extLst>
            <a:ext uri="{FF2B5EF4-FFF2-40B4-BE49-F238E27FC236}">
              <a16:creationId xmlns:a16="http://schemas.microsoft.com/office/drawing/2014/main" id="{E3DB64F7-CFA0-42A2-B813-C5F32D57335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395" name="Text Box 91">
          <a:extLst>
            <a:ext uri="{FF2B5EF4-FFF2-40B4-BE49-F238E27FC236}">
              <a16:creationId xmlns:a16="http://schemas.microsoft.com/office/drawing/2014/main" id="{4B154602-4DA2-4F5C-B16A-7F8DEB60974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5296FD36-0B0B-4D1E-96C1-306584385D53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63733A88-B1D4-450E-8656-F3E767E7660F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98" name="Text Box 68">
          <a:extLst>
            <a:ext uri="{FF2B5EF4-FFF2-40B4-BE49-F238E27FC236}">
              <a16:creationId xmlns:a16="http://schemas.microsoft.com/office/drawing/2014/main" id="{38CBC2B7-B50C-4490-96AE-538FE81E639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399" name="Text Box 69">
          <a:extLst>
            <a:ext uri="{FF2B5EF4-FFF2-40B4-BE49-F238E27FC236}">
              <a16:creationId xmlns:a16="http://schemas.microsoft.com/office/drawing/2014/main" id="{C54FA45D-F710-494C-BC34-F83F74EE258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0" name="Text Box 70">
          <a:extLst>
            <a:ext uri="{FF2B5EF4-FFF2-40B4-BE49-F238E27FC236}">
              <a16:creationId xmlns:a16="http://schemas.microsoft.com/office/drawing/2014/main" id="{0F5771E6-59BE-487A-87D0-7515D20D71F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1" name="Text Box 71">
          <a:extLst>
            <a:ext uri="{FF2B5EF4-FFF2-40B4-BE49-F238E27FC236}">
              <a16:creationId xmlns:a16="http://schemas.microsoft.com/office/drawing/2014/main" id="{002F85A1-B155-4483-9009-A5518330604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2" name="Text Box 72">
          <a:extLst>
            <a:ext uri="{FF2B5EF4-FFF2-40B4-BE49-F238E27FC236}">
              <a16:creationId xmlns:a16="http://schemas.microsoft.com/office/drawing/2014/main" id="{31190462-815A-4763-9A9B-492354E2223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3" name="Text Box 73">
          <a:extLst>
            <a:ext uri="{FF2B5EF4-FFF2-40B4-BE49-F238E27FC236}">
              <a16:creationId xmlns:a16="http://schemas.microsoft.com/office/drawing/2014/main" id="{EB22FBC6-9955-4DF0-A987-87126E2B6C1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04" name="Text Box 46">
          <a:extLst>
            <a:ext uri="{FF2B5EF4-FFF2-40B4-BE49-F238E27FC236}">
              <a16:creationId xmlns:a16="http://schemas.microsoft.com/office/drawing/2014/main" id="{0F241FA8-462A-4708-AAE4-8A6259E4391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05" name="Text Box 43">
          <a:extLst>
            <a:ext uri="{FF2B5EF4-FFF2-40B4-BE49-F238E27FC236}">
              <a16:creationId xmlns:a16="http://schemas.microsoft.com/office/drawing/2014/main" id="{0A767FEC-82B9-4DC9-A589-32C2798DD7E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06" name="Text Box 46">
          <a:extLst>
            <a:ext uri="{FF2B5EF4-FFF2-40B4-BE49-F238E27FC236}">
              <a16:creationId xmlns:a16="http://schemas.microsoft.com/office/drawing/2014/main" id="{D01C146C-20FB-43DE-8F15-C2D86F43F08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07" name="Text Box 43">
          <a:extLst>
            <a:ext uri="{FF2B5EF4-FFF2-40B4-BE49-F238E27FC236}">
              <a16:creationId xmlns:a16="http://schemas.microsoft.com/office/drawing/2014/main" id="{D70129E5-52AF-4CF9-BB9D-8C98370CBDC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8" name="Text Box 68">
          <a:extLst>
            <a:ext uri="{FF2B5EF4-FFF2-40B4-BE49-F238E27FC236}">
              <a16:creationId xmlns:a16="http://schemas.microsoft.com/office/drawing/2014/main" id="{AA71E3BF-3637-48FC-8A9C-7FB6DD6C2E1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09" name="Text Box 69">
          <a:extLst>
            <a:ext uri="{FF2B5EF4-FFF2-40B4-BE49-F238E27FC236}">
              <a16:creationId xmlns:a16="http://schemas.microsoft.com/office/drawing/2014/main" id="{81DF1BC4-B9DD-4BE0-A530-2A65EBF7F614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10" name="Text Box 70">
          <a:extLst>
            <a:ext uri="{FF2B5EF4-FFF2-40B4-BE49-F238E27FC236}">
              <a16:creationId xmlns:a16="http://schemas.microsoft.com/office/drawing/2014/main" id="{13BE75F7-40A6-4FA3-A668-3009AD18DD4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11" name="Text Box 71">
          <a:extLst>
            <a:ext uri="{FF2B5EF4-FFF2-40B4-BE49-F238E27FC236}">
              <a16:creationId xmlns:a16="http://schemas.microsoft.com/office/drawing/2014/main" id="{ADFE12A1-B1D8-4625-8D1A-AA5975EA5A5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12" name="Text Box 72">
          <a:extLst>
            <a:ext uri="{FF2B5EF4-FFF2-40B4-BE49-F238E27FC236}">
              <a16:creationId xmlns:a16="http://schemas.microsoft.com/office/drawing/2014/main" id="{84BAFA4C-B8A4-4F3F-BB94-4D92481610C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13" name="Text Box 73">
          <a:extLst>
            <a:ext uri="{FF2B5EF4-FFF2-40B4-BE49-F238E27FC236}">
              <a16:creationId xmlns:a16="http://schemas.microsoft.com/office/drawing/2014/main" id="{91BC8D5E-2A21-404B-A3F0-8A1587E36FD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14" name="Text Box 46">
          <a:extLst>
            <a:ext uri="{FF2B5EF4-FFF2-40B4-BE49-F238E27FC236}">
              <a16:creationId xmlns:a16="http://schemas.microsoft.com/office/drawing/2014/main" id="{C786625A-F4AB-4C7A-9A41-3B6B8CE9EEE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15" name="Text Box 43">
          <a:extLst>
            <a:ext uri="{FF2B5EF4-FFF2-40B4-BE49-F238E27FC236}">
              <a16:creationId xmlns:a16="http://schemas.microsoft.com/office/drawing/2014/main" id="{FACDB9CB-820F-4909-9734-836A1256CBD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90063757-D240-4AA8-BE08-E67075AE33A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17" name="Text Box 43">
          <a:extLst>
            <a:ext uri="{FF2B5EF4-FFF2-40B4-BE49-F238E27FC236}">
              <a16:creationId xmlns:a16="http://schemas.microsoft.com/office/drawing/2014/main" id="{E6C023DA-256B-40D5-A51C-F04399A4F6D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18" name="Text Box 68">
          <a:extLst>
            <a:ext uri="{FF2B5EF4-FFF2-40B4-BE49-F238E27FC236}">
              <a16:creationId xmlns:a16="http://schemas.microsoft.com/office/drawing/2014/main" id="{E292F67F-E94F-410F-B9A8-5E9DAFC81F6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19" name="Text Box 69">
          <a:extLst>
            <a:ext uri="{FF2B5EF4-FFF2-40B4-BE49-F238E27FC236}">
              <a16:creationId xmlns:a16="http://schemas.microsoft.com/office/drawing/2014/main" id="{943185A9-728A-41A1-A5F1-EECA2E70922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20" name="Text Box 70">
          <a:extLst>
            <a:ext uri="{FF2B5EF4-FFF2-40B4-BE49-F238E27FC236}">
              <a16:creationId xmlns:a16="http://schemas.microsoft.com/office/drawing/2014/main" id="{599F6205-982D-40FA-A1D5-CD8014B0CF3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21" name="Text Box 71">
          <a:extLst>
            <a:ext uri="{FF2B5EF4-FFF2-40B4-BE49-F238E27FC236}">
              <a16:creationId xmlns:a16="http://schemas.microsoft.com/office/drawing/2014/main" id="{123DD38A-B3C3-4650-A009-6F15F053EA8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22" name="Text Box 72">
          <a:extLst>
            <a:ext uri="{FF2B5EF4-FFF2-40B4-BE49-F238E27FC236}">
              <a16:creationId xmlns:a16="http://schemas.microsoft.com/office/drawing/2014/main" id="{374411EE-B6D0-4275-806F-587C8830AC0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23" name="Text Box 73">
          <a:extLst>
            <a:ext uri="{FF2B5EF4-FFF2-40B4-BE49-F238E27FC236}">
              <a16:creationId xmlns:a16="http://schemas.microsoft.com/office/drawing/2014/main" id="{1B3DB248-2212-4B33-9637-AA47480B6CF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24" name="Text Box 46">
          <a:extLst>
            <a:ext uri="{FF2B5EF4-FFF2-40B4-BE49-F238E27FC236}">
              <a16:creationId xmlns:a16="http://schemas.microsoft.com/office/drawing/2014/main" id="{7A487938-7FC7-48FF-806C-8C75CE9023D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25" name="Text Box 43">
          <a:extLst>
            <a:ext uri="{FF2B5EF4-FFF2-40B4-BE49-F238E27FC236}">
              <a16:creationId xmlns:a16="http://schemas.microsoft.com/office/drawing/2014/main" id="{7DC9B030-F322-4686-8D78-2BA983A3700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11F88CF4-66E3-440D-8EFD-301FDE9D85E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27" name="Text Box 43">
          <a:extLst>
            <a:ext uri="{FF2B5EF4-FFF2-40B4-BE49-F238E27FC236}">
              <a16:creationId xmlns:a16="http://schemas.microsoft.com/office/drawing/2014/main" id="{E07146BB-6238-4098-8305-73D98459C29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318</xdr:row>
      <xdr:rowOff>276225</xdr:rowOff>
    </xdr:from>
    <xdr:ext cx="0" cy="171450"/>
    <xdr:sp macro="" textlink="">
      <xdr:nvSpPr>
        <xdr:cNvPr id="2428" name="Text Box 10">
          <a:extLst>
            <a:ext uri="{FF2B5EF4-FFF2-40B4-BE49-F238E27FC236}">
              <a16:creationId xmlns:a16="http://schemas.microsoft.com/office/drawing/2014/main" id="{F6710C86-A454-4EA4-90F8-348B47048B6F}"/>
            </a:ext>
          </a:extLst>
        </xdr:cNvPr>
        <xdr:cNvSpPr txBox="1">
          <a:spLocks noChangeArrowheads="1"/>
        </xdr:cNvSpPr>
      </xdr:nvSpPr>
      <xdr:spPr bwMode="auto">
        <a:xfrm>
          <a:off x="16116300" y="6029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29" name="Text Box 65">
          <a:extLst>
            <a:ext uri="{FF2B5EF4-FFF2-40B4-BE49-F238E27FC236}">
              <a16:creationId xmlns:a16="http://schemas.microsoft.com/office/drawing/2014/main" id="{209E1228-49CD-48A6-B8F9-F85E14F7D7D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30" name="Text Box 91">
          <a:extLst>
            <a:ext uri="{FF2B5EF4-FFF2-40B4-BE49-F238E27FC236}">
              <a16:creationId xmlns:a16="http://schemas.microsoft.com/office/drawing/2014/main" id="{3686D838-0F93-4C6C-95A6-2AF4C084BB2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31" name="Text Box 65">
          <a:extLst>
            <a:ext uri="{FF2B5EF4-FFF2-40B4-BE49-F238E27FC236}">
              <a16:creationId xmlns:a16="http://schemas.microsoft.com/office/drawing/2014/main" id="{86E434B9-B926-44E7-B0BC-DF9590C57B7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432" name="Text Box 46">
          <a:extLst>
            <a:ext uri="{FF2B5EF4-FFF2-40B4-BE49-F238E27FC236}">
              <a16:creationId xmlns:a16="http://schemas.microsoft.com/office/drawing/2014/main" id="{DFEC7F39-3E0D-478A-B2EC-EB26A2E48236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433" name="Text Box 43">
          <a:extLst>
            <a:ext uri="{FF2B5EF4-FFF2-40B4-BE49-F238E27FC236}">
              <a16:creationId xmlns:a16="http://schemas.microsoft.com/office/drawing/2014/main" id="{A89FE6D0-8458-40A3-9894-CA1A4E79BA41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4" name="Text Box 68">
          <a:extLst>
            <a:ext uri="{FF2B5EF4-FFF2-40B4-BE49-F238E27FC236}">
              <a16:creationId xmlns:a16="http://schemas.microsoft.com/office/drawing/2014/main" id="{9C3E471C-0B91-43F0-B6A5-3C16F9E2291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5" name="Text Box 69">
          <a:extLst>
            <a:ext uri="{FF2B5EF4-FFF2-40B4-BE49-F238E27FC236}">
              <a16:creationId xmlns:a16="http://schemas.microsoft.com/office/drawing/2014/main" id="{A89404FB-4F8B-43A4-9020-D7249E1383B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6" name="Text Box 70">
          <a:extLst>
            <a:ext uri="{FF2B5EF4-FFF2-40B4-BE49-F238E27FC236}">
              <a16:creationId xmlns:a16="http://schemas.microsoft.com/office/drawing/2014/main" id="{4C1376D0-C7BE-4968-9C30-96659D84553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7" name="Text Box 71">
          <a:extLst>
            <a:ext uri="{FF2B5EF4-FFF2-40B4-BE49-F238E27FC236}">
              <a16:creationId xmlns:a16="http://schemas.microsoft.com/office/drawing/2014/main" id="{42B69DD2-A25A-442C-A7B4-A01D87B0DD3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8" name="Text Box 72">
          <a:extLst>
            <a:ext uri="{FF2B5EF4-FFF2-40B4-BE49-F238E27FC236}">
              <a16:creationId xmlns:a16="http://schemas.microsoft.com/office/drawing/2014/main" id="{E4561B52-FED9-4791-A156-A843DFFF87B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39" name="Text Box 73">
          <a:extLst>
            <a:ext uri="{FF2B5EF4-FFF2-40B4-BE49-F238E27FC236}">
              <a16:creationId xmlns:a16="http://schemas.microsoft.com/office/drawing/2014/main" id="{7E7C35DC-6947-4209-8DF7-26FD30B6EED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40" name="Text Box 46">
          <a:extLst>
            <a:ext uri="{FF2B5EF4-FFF2-40B4-BE49-F238E27FC236}">
              <a16:creationId xmlns:a16="http://schemas.microsoft.com/office/drawing/2014/main" id="{CA8D6603-E038-4ED5-83C7-9488D6D02B0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41" name="Text Box 43">
          <a:extLst>
            <a:ext uri="{FF2B5EF4-FFF2-40B4-BE49-F238E27FC236}">
              <a16:creationId xmlns:a16="http://schemas.microsoft.com/office/drawing/2014/main" id="{5A861EF1-CC61-4DB0-A6F7-B6966ADFAB9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C8E5DCBE-545F-494C-A5BA-818436C661C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43" name="Text Box 43">
          <a:extLst>
            <a:ext uri="{FF2B5EF4-FFF2-40B4-BE49-F238E27FC236}">
              <a16:creationId xmlns:a16="http://schemas.microsoft.com/office/drawing/2014/main" id="{829F1512-AC1C-4D2F-A8B2-7037EA6996C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4" name="Text Box 68">
          <a:extLst>
            <a:ext uri="{FF2B5EF4-FFF2-40B4-BE49-F238E27FC236}">
              <a16:creationId xmlns:a16="http://schemas.microsoft.com/office/drawing/2014/main" id="{4F11DAEC-F3DA-4C6E-AD54-61710352825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5" name="Text Box 69">
          <a:extLst>
            <a:ext uri="{FF2B5EF4-FFF2-40B4-BE49-F238E27FC236}">
              <a16:creationId xmlns:a16="http://schemas.microsoft.com/office/drawing/2014/main" id="{0A52D3BB-4220-4141-8FF2-A594D9ECDB5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6" name="Text Box 70">
          <a:extLst>
            <a:ext uri="{FF2B5EF4-FFF2-40B4-BE49-F238E27FC236}">
              <a16:creationId xmlns:a16="http://schemas.microsoft.com/office/drawing/2014/main" id="{8E946E11-3513-41DE-86BD-270A1A16145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7" name="Text Box 71">
          <a:extLst>
            <a:ext uri="{FF2B5EF4-FFF2-40B4-BE49-F238E27FC236}">
              <a16:creationId xmlns:a16="http://schemas.microsoft.com/office/drawing/2014/main" id="{0263B2FE-6D8F-4ACA-AF22-20F6FE0B2B4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8" name="Text Box 72">
          <a:extLst>
            <a:ext uri="{FF2B5EF4-FFF2-40B4-BE49-F238E27FC236}">
              <a16:creationId xmlns:a16="http://schemas.microsoft.com/office/drawing/2014/main" id="{192C14A9-8A5F-4CAB-9A16-587A545F3B2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49" name="Text Box 73">
          <a:extLst>
            <a:ext uri="{FF2B5EF4-FFF2-40B4-BE49-F238E27FC236}">
              <a16:creationId xmlns:a16="http://schemas.microsoft.com/office/drawing/2014/main" id="{D76F1BB6-D76D-49FE-AEBC-79A627FDFB2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50" name="Text Box 46">
          <a:extLst>
            <a:ext uri="{FF2B5EF4-FFF2-40B4-BE49-F238E27FC236}">
              <a16:creationId xmlns:a16="http://schemas.microsoft.com/office/drawing/2014/main" id="{CF934145-3AF1-4EE9-9417-BF3119070FC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51" name="Text Box 43">
          <a:extLst>
            <a:ext uri="{FF2B5EF4-FFF2-40B4-BE49-F238E27FC236}">
              <a16:creationId xmlns:a16="http://schemas.microsoft.com/office/drawing/2014/main" id="{47DA806F-6FAF-418F-B6ED-8D8755294F5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52" name="Text Box 46">
          <a:extLst>
            <a:ext uri="{FF2B5EF4-FFF2-40B4-BE49-F238E27FC236}">
              <a16:creationId xmlns:a16="http://schemas.microsoft.com/office/drawing/2014/main" id="{91BF752A-CC54-424E-83AC-5BDA2E72149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53" name="Text Box 43">
          <a:extLst>
            <a:ext uri="{FF2B5EF4-FFF2-40B4-BE49-F238E27FC236}">
              <a16:creationId xmlns:a16="http://schemas.microsoft.com/office/drawing/2014/main" id="{2797135B-122D-4F0D-85D5-9292F6A8F8F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4" name="Text Box 68">
          <a:extLst>
            <a:ext uri="{FF2B5EF4-FFF2-40B4-BE49-F238E27FC236}">
              <a16:creationId xmlns:a16="http://schemas.microsoft.com/office/drawing/2014/main" id="{1E7C2956-8537-48DD-961B-7C5C89B1859A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5" name="Text Box 69">
          <a:extLst>
            <a:ext uri="{FF2B5EF4-FFF2-40B4-BE49-F238E27FC236}">
              <a16:creationId xmlns:a16="http://schemas.microsoft.com/office/drawing/2014/main" id="{0661EE18-34A4-4106-8A3A-971997EF226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6" name="Text Box 70">
          <a:extLst>
            <a:ext uri="{FF2B5EF4-FFF2-40B4-BE49-F238E27FC236}">
              <a16:creationId xmlns:a16="http://schemas.microsoft.com/office/drawing/2014/main" id="{71398D47-E330-4839-AEBF-9637893101CC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7" name="Text Box 71">
          <a:extLst>
            <a:ext uri="{FF2B5EF4-FFF2-40B4-BE49-F238E27FC236}">
              <a16:creationId xmlns:a16="http://schemas.microsoft.com/office/drawing/2014/main" id="{7BA345DD-D007-417E-A9DE-1D8B1B6AA32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8" name="Text Box 72">
          <a:extLst>
            <a:ext uri="{FF2B5EF4-FFF2-40B4-BE49-F238E27FC236}">
              <a16:creationId xmlns:a16="http://schemas.microsoft.com/office/drawing/2014/main" id="{5D9F4F98-D150-4DEB-A372-F48010F5D35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47625"/>
    <xdr:sp macro="" textlink="">
      <xdr:nvSpPr>
        <xdr:cNvPr id="2459" name="Text Box 73">
          <a:extLst>
            <a:ext uri="{FF2B5EF4-FFF2-40B4-BE49-F238E27FC236}">
              <a16:creationId xmlns:a16="http://schemas.microsoft.com/office/drawing/2014/main" id="{5958397B-ADDF-49F6-BEEA-B24EA118F08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60" name="Text Box 46">
          <a:extLst>
            <a:ext uri="{FF2B5EF4-FFF2-40B4-BE49-F238E27FC236}">
              <a16:creationId xmlns:a16="http://schemas.microsoft.com/office/drawing/2014/main" id="{63A64DEB-EBD5-4D16-8F86-FC4A14A57DF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61" name="Text Box 43">
          <a:extLst>
            <a:ext uri="{FF2B5EF4-FFF2-40B4-BE49-F238E27FC236}">
              <a16:creationId xmlns:a16="http://schemas.microsoft.com/office/drawing/2014/main" id="{CB244525-7D0E-4380-B0DE-E30E3C79B12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62" name="Text Box 46">
          <a:extLst>
            <a:ext uri="{FF2B5EF4-FFF2-40B4-BE49-F238E27FC236}">
              <a16:creationId xmlns:a16="http://schemas.microsoft.com/office/drawing/2014/main" id="{083F1E4D-738A-4ED4-BCC6-D0A4DFAB2A6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63" name="Text Box 43">
          <a:extLst>
            <a:ext uri="{FF2B5EF4-FFF2-40B4-BE49-F238E27FC236}">
              <a16:creationId xmlns:a16="http://schemas.microsoft.com/office/drawing/2014/main" id="{AE41B3B9-398F-42F8-9B8E-0E780B9E834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314</xdr:row>
      <xdr:rowOff>0</xdr:rowOff>
    </xdr:from>
    <xdr:ext cx="161925" cy="542925"/>
    <xdr:sp macro="" textlink="">
      <xdr:nvSpPr>
        <xdr:cNvPr id="2464" name="Text Box 10">
          <a:extLst>
            <a:ext uri="{FF2B5EF4-FFF2-40B4-BE49-F238E27FC236}">
              <a16:creationId xmlns:a16="http://schemas.microsoft.com/office/drawing/2014/main" id="{1020C7FE-D48F-4D5D-9CB5-2DD76D304985}"/>
            </a:ext>
          </a:extLst>
        </xdr:cNvPr>
        <xdr:cNvSpPr txBox="1">
          <a:spLocks noChangeArrowheads="1"/>
        </xdr:cNvSpPr>
      </xdr:nvSpPr>
      <xdr:spPr bwMode="auto">
        <a:xfrm>
          <a:off x="16611599" y="58616850"/>
          <a:ext cx="161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65" name="Text Box 65">
          <a:extLst>
            <a:ext uri="{FF2B5EF4-FFF2-40B4-BE49-F238E27FC236}">
              <a16:creationId xmlns:a16="http://schemas.microsoft.com/office/drawing/2014/main" id="{B41FC9AD-79A4-438E-99D7-1C7244792B0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66" name="Text Box 91">
          <a:extLst>
            <a:ext uri="{FF2B5EF4-FFF2-40B4-BE49-F238E27FC236}">
              <a16:creationId xmlns:a16="http://schemas.microsoft.com/office/drawing/2014/main" id="{263B339E-376A-4D9B-ABBD-B753FA7BDD8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171450"/>
    <xdr:sp macro="" textlink="">
      <xdr:nvSpPr>
        <xdr:cNvPr id="2467" name="Text Box 65">
          <a:extLst>
            <a:ext uri="{FF2B5EF4-FFF2-40B4-BE49-F238E27FC236}">
              <a16:creationId xmlns:a16="http://schemas.microsoft.com/office/drawing/2014/main" id="{8ED56369-9B8E-4701-A32E-5D07706B941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468" name="Text Box 46">
          <a:extLst>
            <a:ext uri="{FF2B5EF4-FFF2-40B4-BE49-F238E27FC236}">
              <a16:creationId xmlns:a16="http://schemas.microsoft.com/office/drawing/2014/main" id="{60934A02-B390-47E7-BBD2-40D5FCA8F8AE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76200" cy="171450"/>
    <xdr:sp macro="" textlink="">
      <xdr:nvSpPr>
        <xdr:cNvPr id="2469" name="Text Box 43">
          <a:extLst>
            <a:ext uri="{FF2B5EF4-FFF2-40B4-BE49-F238E27FC236}">
              <a16:creationId xmlns:a16="http://schemas.microsoft.com/office/drawing/2014/main" id="{0DD820A1-A27B-4677-9A07-636E75C05109}"/>
            </a:ext>
          </a:extLst>
        </xdr:cNvPr>
        <xdr:cNvSpPr txBox="1">
          <a:spLocks noChangeArrowheads="1"/>
        </xdr:cNvSpPr>
      </xdr:nvSpPr>
      <xdr:spPr bwMode="auto">
        <a:xfrm>
          <a:off x="4676775" y="58988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0" name="Text Box 68">
          <a:extLst>
            <a:ext uri="{FF2B5EF4-FFF2-40B4-BE49-F238E27FC236}">
              <a16:creationId xmlns:a16="http://schemas.microsoft.com/office/drawing/2014/main" id="{EBC8DA94-4E65-4E7E-95C5-205F20C799B2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1" name="Text Box 69">
          <a:extLst>
            <a:ext uri="{FF2B5EF4-FFF2-40B4-BE49-F238E27FC236}">
              <a16:creationId xmlns:a16="http://schemas.microsoft.com/office/drawing/2014/main" id="{9EDF7477-BED6-42D2-90FE-5438CDC07A5D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2" name="Text Box 70">
          <a:extLst>
            <a:ext uri="{FF2B5EF4-FFF2-40B4-BE49-F238E27FC236}">
              <a16:creationId xmlns:a16="http://schemas.microsoft.com/office/drawing/2014/main" id="{E8379CAF-8856-4828-BC1D-48219BEF429F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3" name="Text Box 71">
          <a:extLst>
            <a:ext uri="{FF2B5EF4-FFF2-40B4-BE49-F238E27FC236}">
              <a16:creationId xmlns:a16="http://schemas.microsoft.com/office/drawing/2014/main" id="{B7CDF1DA-0BA8-48E3-9966-C65235399C8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4" name="Text Box 72">
          <a:extLst>
            <a:ext uri="{FF2B5EF4-FFF2-40B4-BE49-F238E27FC236}">
              <a16:creationId xmlns:a16="http://schemas.microsoft.com/office/drawing/2014/main" id="{750BB45A-38ED-4361-9EBA-5A493FB4F2E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75" name="Text Box 73">
          <a:extLst>
            <a:ext uri="{FF2B5EF4-FFF2-40B4-BE49-F238E27FC236}">
              <a16:creationId xmlns:a16="http://schemas.microsoft.com/office/drawing/2014/main" id="{22EBDA1E-EFE4-4B13-820B-38228687571E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76" name="Text Box 46">
          <a:extLst>
            <a:ext uri="{FF2B5EF4-FFF2-40B4-BE49-F238E27FC236}">
              <a16:creationId xmlns:a16="http://schemas.microsoft.com/office/drawing/2014/main" id="{89A17EF9-4995-4C7D-A227-36F8A9AF96B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77" name="Text Box 43">
          <a:extLst>
            <a:ext uri="{FF2B5EF4-FFF2-40B4-BE49-F238E27FC236}">
              <a16:creationId xmlns:a16="http://schemas.microsoft.com/office/drawing/2014/main" id="{3C09B663-00E0-46A9-8883-93F932AB362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33D7FA8D-51E8-48E8-B868-837C3A5BB1C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F1794D32-2895-4B7D-8B6C-0CF3ACCC48BB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0" name="Text Box 68">
          <a:extLst>
            <a:ext uri="{FF2B5EF4-FFF2-40B4-BE49-F238E27FC236}">
              <a16:creationId xmlns:a16="http://schemas.microsoft.com/office/drawing/2014/main" id="{4CA5CDD0-5805-416D-B10B-D0E3C8E06376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1" name="Text Box 69">
          <a:extLst>
            <a:ext uri="{FF2B5EF4-FFF2-40B4-BE49-F238E27FC236}">
              <a16:creationId xmlns:a16="http://schemas.microsoft.com/office/drawing/2014/main" id="{925550B9-25E8-4CF5-ACCA-06FFE1A5A7A0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2" name="Text Box 70">
          <a:extLst>
            <a:ext uri="{FF2B5EF4-FFF2-40B4-BE49-F238E27FC236}">
              <a16:creationId xmlns:a16="http://schemas.microsoft.com/office/drawing/2014/main" id="{434FE7F0-9033-4E34-8003-C22BA91D8D2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3" name="Text Box 71">
          <a:extLst>
            <a:ext uri="{FF2B5EF4-FFF2-40B4-BE49-F238E27FC236}">
              <a16:creationId xmlns:a16="http://schemas.microsoft.com/office/drawing/2014/main" id="{6BC6663C-4B97-436F-8F04-B301451763F5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4" name="Text Box 72">
          <a:extLst>
            <a:ext uri="{FF2B5EF4-FFF2-40B4-BE49-F238E27FC236}">
              <a16:creationId xmlns:a16="http://schemas.microsoft.com/office/drawing/2014/main" id="{D554E3A3-153F-4CE3-A9F1-0D8DBC12AF78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66675"/>
    <xdr:sp macro="" textlink="">
      <xdr:nvSpPr>
        <xdr:cNvPr id="2485" name="Text Box 73">
          <a:extLst>
            <a:ext uri="{FF2B5EF4-FFF2-40B4-BE49-F238E27FC236}">
              <a16:creationId xmlns:a16="http://schemas.microsoft.com/office/drawing/2014/main" id="{ACEF9676-5178-46D2-80F0-77783F4C00E7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86" name="Text Box 46">
          <a:extLst>
            <a:ext uri="{FF2B5EF4-FFF2-40B4-BE49-F238E27FC236}">
              <a16:creationId xmlns:a16="http://schemas.microsoft.com/office/drawing/2014/main" id="{D8534540-AC9A-4FDE-9107-9294DC1FECC9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87" name="Text Box 43">
          <a:extLst>
            <a:ext uri="{FF2B5EF4-FFF2-40B4-BE49-F238E27FC236}">
              <a16:creationId xmlns:a16="http://schemas.microsoft.com/office/drawing/2014/main" id="{799B7AA5-D07D-4D13-AC60-9B64D95C173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88" name="Text Box 46">
          <a:extLst>
            <a:ext uri="{FF2B5EF4-FFF2-40B4-BE49-F238E27FC236}">
              <a16:creationId xmlns:a16="http://schemas.microsoft.com/office/drawing/2014/main" id="{B038A9C8-471F-4962-B47B-61278D2316F3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314</xdr:row>
      <xdr:rowOff>0</xdr:rowOff>
    </xdr:from>
    <xdr:ext cx="76200" cy="28575"/>
    <xdr:sp macro="" textlink="">
      <xdr:nvSpPr>
        <xdr:cNvPr id="2489" name="Text Box 43">
          <a:extLst>
            <a:ext uri="{FF2B5EF4-FFF2-40B4-BE49-F238E27FC236}">
              <a16:creationId xmlns:a16="http://schemas.microsoft.com/office/drawing/2014/main" id="{18CBE69B-AA8C-476F-9D4C-D936195BCAF1}"/>
            </a:ext>
          </a:extLst>
        </xdr:cNvPr>
        <xdr:cNvSpPr txBox="1">
          <a:spLocks noChangeArrowheads="1"/>
        </xdr:cNvSpPr>
      </xdr:nvSpPr>
      <xdr:spPr bwMode="auto">
        <a:xfrm>
          <a:off x="3933825" y="5898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0" name="Text Box 68">
          <a:extLst>
            <a:ext uri="{FF2B5EF4-FFF2-40B4-BE49-F238E27FC236}">
              <a16:creationId xmlns:a16="http://schemas.microsoft.com/office/drawing/2014/main" id="{675B3624-D08E-40CF-A1B6-4443524647B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1" name="Text Box 69">
          <a:extLst>
            <a:ext uri="{FF2B5EF4-FFF2-40B4-BE49-F238E27FC236}">
              <a16:creationId xmlns:a16="http://schemas.microsoft.com/office/drawing/2014/main" id="{B7B1EA46-C753-4597-9926-8E3D47D58A3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2" name="Text Box 70">
          <a:extLst>
            <a:ext uri="{FF2B5EF4-FFF2-40B4-BE49-F238E27FC236}">
              <a16:creationId xmlns:a16="http://schemas.microsoft.com/office/drawing/2014/main" id="{1F7E42D1-5CA0-49A1-8DAA-DF206DC18D1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3" name="Text Box 71">
          <a:extLst>
            <a:ext uri="{FF2B5EF4-FFF2-40B4-BE49-F238E27FC236}">
              <a16:creationId xmlns:a16="http://schemas.microsoft.com/office/drawing/2014/main" id="{AE2BE9DA-F4C5-4AD2-BE9D-1EF1BEBDE62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4" name="Text Box 72">
          <a:extLst>
            <a:ext uri="{FF2B5EF4-FFF2-40B4-BE49-F238E27FC236}">
              <a16:creationId xmlns:a16="http://schemas.microsoft.com/office/drawing/2014/main" id="{F472E1BE-AB8F-4CD0-867E-33769E8B7BB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495" name="Text Box 73">
          <a:extLst>
            <a:ext uri="{FF2B5EF4-FFF2-40B4-BE49-F238E27FC236}">
              <a16:creationId xmlns:a16="http://schemas.microsoft.com/office/drawing/2014/main" id="{3399CD9B-BE33-46BA-B1D1-D9C633FCE80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496" name="Text Box 46">
          <a:extLst>
            <a:ext uri="{FF2B5EF4-FFF2-40B4-BE49-F238E27FC236}">
              <a16:creationId xmlns:a16="http://schemas.microsoft.com/office/drawing/2014/main" id="{0302E027-E8B8-4A30-8523-3F9455A21E1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497" name="Text Box 43">
          <a:extLst>
            <a:ext uri="{FF2B5EF4-FFF2-40B4-BE49-F238E27FC236}">
              <a16:creationId xmlns:a16="http://schemas.microsoft.com/office/drawing/2014/main" id="{BB054B2E-5172-4B84-97B3-C6D2DBDB38F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498" name="Text Box 46">
          <a:extLst>
            <a:ext uri="{FF2B5EF4-FFF2-40B4-BE49-F238E27FC236}">
              <a16:creationId xmlns:a16="http://schemas.microsoft.com/office/drawing/2014/main" id="{B9EE2A9C-1444-4004-83BB-190BFB05889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499" name="Text Box 43">
          <a:extLst>
            <a:ext uri="{FF2B5EF4-FFF2-40B4-BE49-F238E27FC236}">
              <a16:creationId xmlns:a16="http://schemas.microsoft.com/office/drawing/2014/main" id="{FBD6A863-9A36-4579-B2FC-1A9A5F011CA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00" name="Text Box 10">
          <a:extLst>
            <a:ext uri="{FF2B5EF4-FFF2-40B4-BE49-F238E27FC236}">
              <a16:creationId xmlns:a16="http://schemas.microsoft.com/office/drawing/2014/main" id="{AB39BF37-44C1-4E95-BDE2-500CC20FD950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01" name="Text Box 11">
          <a:extLst>
            <a:ext uri="{FF2B5EF4-FFF2-40B4-BE49-F238E27FC236}">
              <a16:creationId xmlns:a16="http://schemas.microsoft.com/office/drawing/2014/main" id="{B4C9C71A-29BB-4D83-9218-FA8FF7581BFE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48941F95-917F-46C2-A031-9AB9048A966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03" name="Text Box 91">
          <a:extLst>
            <a:ext uri="{FF2B5EF4-FFF2-40B4-BE49-F238E27FC236}">
              <a16:creationId xmlns:a16="http://schemas.microsoft.com/office/drawing/2014/main" id="{7BDC4325-D481-4884-A963-C0E4C916C60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04" name="Text Box 65">
          <a:extLst>
            <a:ext uri="{FF2B5EF4-FFF2-40B4-BE49-F238E27FC236}">
              <a16:creationId xmlns:a16="http://schemas.microsoft.com/office/drawing/2014/main" id="{C81C7FA1-ACDD-4029-82CC-6D1BA568E09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05" name="Text Box 91">
          <a:extLst>
            <a:ext uri="{FF2B5EF4-FFF2-40B4-BE49-F238E27FC236}">
              <a16:creationId xmlns:a16="http://schemas.microsoft.com/office/drawing/2014/main" id="{64624014-4117-4C51-8929-DA0A8BEC5FD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3B6A4CEC-3C81-41EF-9083-423FF8AE8986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07" name="Text Box 43">
          <a:extLst>
            <a:ext uri="{FF2B5EF4-FFF2-40B4-BE49-F238E27FC236}">
              <a16:creationId xmlns:a16="http://schemas.microsoft.com/office/drawing/2014/main" id="{8E338318-AE8D-4D65-9B65-B9E64C0BBA1F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08" name="Text Box 68">
          <a:extLst>
            <a:ext uri="{FF2B5EF4-FFF2-40B4-BE49-F238E27FC236}">
              <a16:creationId xmlns:a16="http://schemas.microsoft.com/office/drawing/2014/main" id="{21FC72A8-2C8C-43E1-AFE6-181F160A70F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09" name="Text Box 69">
          <a:extLst>
            <a:ext uri="{FF2B5EF4-FFF2-40B4-BE49-F238E27FC236}">
              <a16:creationId xmlns:a16="http://schemas.microsoft.com/office/drawing/2014/main" id="{BD7640E0-9250-4F84-91AB-296E9BC53CC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0" name="Text Box 70">
          <a:extLst>
            <a:ext uri="{FF2B5EF4-FFF2-40B4-BE49-F238E27FC236}">
              <a16:creationId xmlns:a16="http://schemas.microsoft.com/office/drawing/2014/main" id="{90F9E755-A49C-4C46-9699-31B467E9E04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1" name="Text Box 71">
          <a:extLst>
            <a:ext uri="{FF2B5EF4-FFF2-40B4-BE49-F238E27FC236}">
              <a16:creationId xmlns:a16="http://schemas.microsoft.com/office/drawing/2014/main" id="{27649B08-D470-4B20-AEF9-B56500738FE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2" name="Text Box 72">
          <a:extLst>
            <a:ext uri="{FF2B5EF4-FFF2-40B4-BE49-F238E27FC236}">
              <a16:creationId xmlns:a16="http://schemas.microsoft.com/office/drawing/2014/main" id="{60551D0C-9F89-4DAD-A915-1E4D58049AA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3" name="Text Box 73">
          <a:extLst>
            <a:ext uri="{FF2B5EF4-FFF2-40B4-BE49-F238E27FC236}">
              <a16:creationId xmlns:a16="http://schemas.microsoft.com/office/drawing/2014/main" id="{81B08E10-5FE1-4F0A-B44F-A60F042A6E9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046913B1-692F-469F-9BC6-8FBCCB267ED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15" name="Text Box 43">
          <a:extLst>
            <a:ext uri="{FF2B5EF4-FFF2-40B4-BE49-F238E27FC236}">
              <a16:creationId xmlns:a16="http://schemas.microsoft.com/office/drawing/2014/main" id="{61431831-FF36-458A-A562-61D5A7A4284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B57ACB85-42C5-4421-99FD-74F86F49514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17" name="Text Box 43">
          <a:extLst>
            <a:ext uri="{FF2B5EF4-FFF2-40B4-BE49-F238E27FC236}">
              <a16:creationId xmlns:a16="http://schemas.microsoft.com/office/drawing/2014/main" id="{C88536C2-E908-4223-A160-533A7754D5E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8" name="Text Box 68">
          <a:extLst>
            <a:ext uri="{FF2B5EF4-FFF2-40B4-BE49-F238E27FC236}">
              <a16:creationId xmlns:a16="http://schemas.microsoft.com/office/drawing/2014/main" id="{852BEBD1-4954-42D3-963E-81E2FECE27C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19" name="Text Box 69">
          <a:extLst>
            <a:ext uri="{FF2B5EF4-FFF2-40B4-BE49-F238E27FC236}">
              <a16:creationId xmlns:a16="http://schemas.microsoft.com/office/drawing/2014/main" id="{5A1B9BB8-B949-495E-AD2A-53E9D03F208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20" name="Text Box 70">
          <a:extLst>
            <a:ext uri="{FF2B5EF4-FFF2-40B4-BE49-F238E27FC236}">
              <a16:creationId xmlns:a16="http://schemas.microsoft.com/office/drawing/2014/main" id="{44331C93-E735-4FB9-B933-AAB02A0CA73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21" name="Text Box 71">
          <a:extLst>
            <a:ext uri="{FF2B5EF4-FFF2-40B4-BE49-F238E27FC236}">
              <a16:creationId xmlns:a16="http://schemas.microsoft.com/office/drawing/2014/main" id="{2F5D841A-BF13-4D86-810E-1BC43B92C49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22" name="Text Box 72">
          <a:extLst>
            <a:ext uri="{FF2B5EF4-FFF2-40B4-BE49-F238E27FC236}">
              <a16:creationId xmlns:a16="http://schemas.microsoft.com/office/drawing/2014/main" id="{DF518413-0B25-4475-92CD-AFE8BF62121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23" name="Text Box 73">
          <a:extLst>
            <a:ext uri="{FF2B5EF4-FFF2-40B4-BE49-F238E27FC236}">
              <a16:creationId xmlns:a16="http://schemas.microsoft.com/office/drawing/2014/main" id="{E251CF1D-07AF-4A9A-AB53-E3F653EE749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24" name="Text Box 46">
          <a:extLst>
            <a:ext uri="{FF2B5EF4-FFF2-40B4-BE49-F238E27FC236}">
              <a16:creationId xmlns:a16="http://schemas.microsoft.com/office/drawing/2014/main" id="{23930524-33EC-4A02-B99C-DDEF2174068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25" name="Text Box 43">
          <a:extLst>
            <a:ext uri="{FF2B5EF4-FFF2-40B4-BE49-F238E27FC236}">
              <a16:creationId xmlns:a16="http://schemas.microsoft.com/office/drawing/2014/main" id="{F1AA1324-9480-4DF1-8736-55512C5830E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7BEDDD50-C0C8-4F70-936C-DF95201BC85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27" name="Text Box 43">
          <a:extLst>
            <a:ext uri="{FF2B5EF4-FFF2-40B4-BE49-F238E27FC236}">
              <a16:creationId xmlns:a16="http://schemas.microsoft.com/office/drawing/2014/main" id="{3CC976C1-09ED-4656-A8B3-73E80E43C01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28" name="Text Box 68">
          <a:extLst>
            <a:ext uri="{FF2B5EF4-FFF2-40B4-BE49-F238E27FC236}">
              <a16:creationId xmlns:a16="http://schemas.microsoft.com/office/drawing/2014/main" id="{910FB778-2DCF-4F78-A977-5309BF4178F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29" name="Text Box 69">
          <a:extLst>
            <a:ext uri="{FF2B5EF4-FFF2-40B4-BE49-F238E27FC236}">
              <a16:creationId xmlns:a16="http://schemas.microsoft.com/office/drawing/2014/main" id="{8885F142-954A-4AF7-B077-599D2C10FB1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30" name="Text Box 70">
          <a:extLst>
            <a:ext uri="{FF2B5EF4-FFF2-40B4-BE49-F238E27FC236}">
              <a16:creationId xmlns:a16="http://schemas.microsoft.com/office/drawing/2014/main" id="{EDFABADD-95E8-423E-86E8-2D8F469BB86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31" name="Text Box 71">
          <a:extLst>
            <a:ext uri="{FF2B5EF4-FFF2-40B4-BE49-F238E27FC236}">
              <a16:creationId xmlns:a16="http://schemas.microsoft.com/office/drawing/2014/main" id="{ED2BDB7A-48B3-4EA3-BAB1-DA9C896A67D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32" name="Text Box 72">
          <a:extLst>
            <a:ext uri="{FF2B5EF4-FFF2-40B4-BE49-F238E27FC236}">
              <a16:creationId xmlns:a16="http://schemas.microsoft.com/office/drawing/2014/main" id="{8C23037F-2DF4-4466-ACCC-CE052E356F8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33" name="Text Box 73">
          <a:extLst>
            <a:ext uri="{FF2B5EF4-FFF2-40B4-BE49-F238E27FC236}">
              <a16:creationId xmlns:a16="http://schemas.microsoft.com/office/drawing/2014/main" id="{18F668B1-0A96-41B5-835E-B19676B6ED9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34" name="Text Box 46">
          <a:extLst>
            <a:ext uri="{FF2B5EF4-FFF2-40B4-BE49-F238E27FC236}">
              <a16:creationId xmlns:a16="http://schemas.microsoft.com/office/drawing/2014/main" id="{87A9CF66-8C1A-4240-B9B7-A83002411C1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35" name="Text Box 43">
          <a:extLst>
            <a:ext uri="{FF2B5EF4-FFF2-40B4-BE49-F238E27FC236}">
              <a16:creationId xmlns:a16="http://schemas.microsoft.com/office/drawing/2014/main" id="{179C03A7-03CB-46F4-B267-3DC50115EB5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36" name="Text Box 46">
          <a:extLst>
            <a:ext uri="{FF2B5EF4-FFF2-40B4-BE49-F238E27FC236}">
              <a16:creationId xmlns:a16="http://schemas.microsoft.com/office/drawing/2014/main" id="{C7FBBBDE-987C-4362-ADF6-AF3FC299EA2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37" name="Text Box 43">
          <a:extLst>
            <a:ext uri="{FF2B5EF4-FFF2-40B4-BE49-F238E27FC236}">
              <a16:creationId xmlns:a16="http://schemas.microsoft.com/office/drawing/2014/main" id="{8D7F755F-3633-4351-B766-71D5EEC3971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38" name="Text Box 10">
          <a:extLst>
            <a:ext uri="{FF2B5EF4-FFF2-40B4-BE49-F238E27FC236}">
              <a16:creationId xmlns:a16="http://schemas.microsoft.com/office/drawing/2014/main" id="{B239D9CF-36C3-4325-88DE-B3EBB3239D28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39" name="Text Box 11">
          <a:extLst>
            <a:ext uri="{FF2B5EF4-FFF2-40B4-BE49-F238E27FC236}">
              <a16:creationId xmlns:a16="http://schemas.microsoft.com/office/drawing/2014/main" id="{1494594C-93E6-4048-8716-FD1562A77D0E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40" name="Text Box 65">
          <a:extLst>
            <a:ext uri="{FF2B5EF4-FFF2-40B4-BE49-F238E27FC236}">
              <a16:creationId xmlns:a16="http://schemas.microsoft.com/office/drawing/2014/main" id="{CDCBEA44-ABCE-41D0-878E-865344F9E43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41" name="Text Box 91">
          <a:extLst>
            <a:ext uri="{FF2B5EF4-FFF2-40B4-BE49-F238E27FC236}">
              <a16:creationId xmlns:a16="http://schemas.microsoft.com/office/drawing/2014/main" id="{B8ADD5FF-148D-48BC-8B81-33F8D269FE6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42" name="Text Box 65">
          <a:extLst>
            <a:ext uri="{FF2B5EF4-FFF2-40B4-BE49-F238E27FC236}">
              <a16:creationId xmlns:a16="http://schemas.microsoft.com/office/drawing/2014/main" id="{7F6C04B6-C7FC-4B02-9BC3-5519E7885AD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43" name="Text Box 91">
          <a:extLst>
            <a:ext uri="{FF2B5EF4-FFF2-40B4-BE49-F238E27FC236}">
              <a16:creationId xmlns:a16="http://schemas.microsoft.com/office/drawing/2014/main" id="{5346D351-F5FF-4121-B685-DF9B6C65A02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44" name="Text Box 46">
          <a:extLst>
            <a:ext uri="{FF2B5EF4-FFF2-40B4-BE49-F238E27FC236}">
              <a16:creationId xmlns:a16="http://schemas.microsoft.com/office/drawing/2014/main" id="{99F234A2-3980-4452-BE1E-91C0CECD513C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45" name="Text Box 43">
          <a:extLst>
            <a:ext uri="{FF2B5EF4-FFF2-40B4-BE49-F238E27FC236}">
              <a16:creationId xmlns:a16="http://schemas.microsoft.com/office/drawing/2014/main" id="{A2C5F3B5-80D6-4372-8326-F44C8BB30A57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46" name="Text Box 68">
          <a:extLst>
            <a:ext uri="{FF2B5EF4-FFF2-40B4-BE49-F238E27FC236}">
              <a16:creationId xmlns:a16="http://schemas.microsoft.com/office/drawing/2014/main" id="{76BB368B-4086-4820-8BF0-C4FD1034B75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47" name="Text Box 69">
          <a:extLst>
            <a:ext uri="{FF2B5EF4-FFF2-40B4-BE49-F238E27FC236}">
              <a16:creationId xmlns:a16="http://schemas.microsoft.com/office/drawing/2014/main" id="{467B3BE8-35F8-4E42-AB41-9618651F22A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48" name="Text Box 70">
          <a:extLst>
            <a:ext uri="{FF2B5EF4-FFF2-40B4-BE49-F238E27FC236}">
              <a16:creationId xmlns:a16="http://schemas.microsoft.com/office/drawing/2014/main" id="{5EA7F872-AFA7-46CD-AFB2-063F3654105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49" name="Text Box 71">
          <a:extLst>
            <a:ext uri="{FF2B5EF4-FFF2-40B4-BE49-F238E27FC236}">
              <a16:creationId xmlns:a16="http://schemas.microsoft.com/office/drawing/2014/main" id="{32B11EDF-3616-4319-B3F3-A95FD5DB8C0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0" name="Text Box 72">
          <a:extLst>
            <a:ext uri="{FF2B5EF4-FFF2-40B4-BE49-F238E27FC236}">
              <a16:creationId xmlns:a16="http://schemas.microsoft.com/office/drawing/2014/main" id="{E6149C53-F748-450A-B091-6CF7BF80DF4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1" name="Text Box 73">
          <a:extLst>
            <a:ext uri="{FF2B5EF4-FFF2-40B4-BE49-F238E27FC236}">
              <a16:creationId xmlns:a16="http://schemas.microsoft.com/office/drawing/2014/main" id="{07470782-7A95-4672-8A26-3F60A767823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52" name="Text Box 46">
          <a:extLst>
            <a:ext uri="{FF2B5EF4-FFF2-40B4-BE49-F238E27FC236}">
              <a16:creationId xmlns:a16="http://schemas.microsoft.com/office/drawing/2014/main" id="{267FE742-4BAE-4A0C-ABEB-F7A41EAF834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53" name="Text Box 43">
          <a:extLst>
            <a:ext uri="{FF2B5EF4-FFF2-40B4-BE49-F238E27FC236}">
              <a16:creationId xmlns:a16="http://schemas.microsoft.com/office/drawing/2014/main" id="{F442EA6B-8463-4A7D-A979-D5E8376F797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30EB19FA-389A-4D29-81BA-E53B7A55714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55" name="Text Box 43">
          <a:extLst>
            <a:ext uri="{FF2B5EF4-FFF2-40B4-BE49-F238E27FC236}">
              <a16:creationId xmlns:a16="http://schemas.microsoft.com/office/drawing/2014/main" id="{C960A4DC-BA98-4DFE-80C7-323E1C2A35A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6" name="Text Box 68">
          <a:extLst>
            <a:ext uri="{FF2B5EF4-FFF2-40B4-BE49-F238E27FC236}">
              <a16:creationId xmlns:a16="http://schemas.microsoft.com/office/drawing/2014/main" id="{C734C580-FFBF-4982-B410-0209B318218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7" name="Text Box 69">
          <a:extLst>
            <a:ext uri="{FF2B5EF4-FFF2-40B4-BE49-F238E27FC236}">
              <a16:creationId xmlns:a16="http://schemas.microsoft.com/office/drawing/2014/main" id="{4A452772-6673-4DA3-9774-3B9CF795158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8" name="Text Box 70">
          <a:extLst>
            <a:ext uri="{FF2B5EF4-FFF2-40B4-BE49-F238E27FC236}">
              <a16:creationId xmlns:a16="http://schemas.microsoft.com/office/drawing/2014/main" id="{8F0282EA-E96B-4EE0-ACF3-02B3875E05D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59" name="Text Box 71">
          <a:extLst>
            <a:ext uri="{FF2B5EF4-FFF2-40B4-BE49-F238E27FC236}">
              <a16:creationId xmlns:a16="http://schemas.microsoft.com/office/drawing/2014/main" id="{AD8185A5-BA30-435F-895F-6BDA59FCC24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60" name="Text Box 72">
          <a:extLst>
            <a:ext uri="{FF2B5EF4-FFF2-40B4-BE49-F238E27FC236}">
              <a16:creationId xmlns:a16="http://schemas.microsoft.com/office/drawing/2014/main" id="{6C9B4F9B-BEF6-4D00-BACD-BE20EDAE6B2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61" name="Text Box 73">
          <a:extLst>
            <a:ext uri="{FF2B5EF4-FFF2-40B4-BE49-F238E27FC236}">
              <a16:creationId xmlns:a16="http://schemas.microsoft.com/office/drawing/2014/main" id="{6ABE83E8-DA82-417A-8439-1FB88062C62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C2F9E1E4-0FEE-4DA6-81CE-80369428DE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63" name="Text Box 43">
          <a:extLst>
            <a:ext uri="{FF2B5EF4-FFF2-40B4-BE49-F238E27FC236}">
              <a16:creationId xmlns:a16="http://schemas.microsoft.com/office/drawing/2014/main" id="{EE042486-E3E8-4C65-831D-3C644B7B09C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64" name="Text Box 46">
          <a:extLst>
            <a:ext uri="{FF2B5EF4-FFF2-40B4-BE49-F238E27FC236}">
              <a16:creationId xmlns:a16="http://schemas.microsoft.com/office/drawing/2014/main" id="{272CBDD8-7E82-4F7A-BEB7-11435CEB63A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65" name="Text Box 43">
          <a:extLst>
            <a:ext uri="{FF2B5EF4-FFF2-40B4-BE49-F238E27FC236}">
              <a16:creationId xmlns:a16="http://schemas.microsoft.com/office/drawing/2014/main" id="{8B23A268-ECED-4728-A301-5412CB4B041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66" name="Text Box 68">
          <a:extLst>
            <a:ext uri="{FF2B5EF4-FFF2-40B4-BE49-F238E27FC236}">
              <a16:creationId xmlns:a16="http://schemas.microsoft.com/office/drawing/2014/main" id="{C594D3CA-F7B8-4772-A070-B7018BAF3B8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67" name="Text Box 69">
          <a:extLst>
            <a:ext uri="{FF2B5EF4-FFF2-40B4-BE49-F238E27FC236}">
              <a16:creationId xmlns:a16="http://schemas.microsoft.com/office/drawing/2014/main" id="{5D8B82EE-46CC-414C-AB25-BD3DECFE2B0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68" name="Text Box 70">
          <a:extLst>
            <a:ext uri="{FF2B5EF4-FFF2-40B4-BE49-F238E27FC236}">
              <a16:creationId xmlns:a16="http://schemas.microsoft.com/office/drawing/2014/main" id="{BDA748C7-BB16-4C53-B8F0-66DA950AABC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69" name="Text Box 71">
          <a:extLst>
            <a:ext uri="{FF2B5EF4-FFF2-40B4-BE49-F238E27FC236}">
              <a16:creationId xmlns:a16="http://schemas.microsoft.com/office/drawing/2014/main" id="{76AD693F-CF92-4A85-A046-66A0213A2DD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70" name="Text Box 72">
          <a:extLst>
            <a:ext uri="{FF2B5EF4-FFF2-40B4-BE49-F238E27FC236}">
              <a16:creationId xmlns:a16="http://schemas.microsoft.com/office/drawing/2014/main" id="{411DFAF1-D8E0-4F52-B5F0-421ADC99959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571" name="Text Box 73">
          <a:extLst>
            <a:ext uri="{FF2B5EF4-FFF2-40B4-BE49-F238E27FC236}">
              <a16:creationId xmlns:a16="http://schemas.microsoft.com/office/drawing/2014/main" id="{7701425B-1863-4E48-A6A5-D2E9CC1C8EA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72" name="Text Box 46">
          <a:extLst>
            <a:ext uri="{FF2B5EF4-FFF2-40B4-BE49-F238E27FC236}">
              <a16:creationId xmlns:a16="http://schemas.microsoft.com/office/drawing/2014/main" id="{0A98A7D5-13FA-418F-9BAE-23AE4191470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73" name="Text Box 43">
          <a:extLst>
            <a:ext uri="{FF2B5EF4-FFF2-40B4-BE49-F238E27FC236}">
              <a16:creationId xmlns:a16="http://schemas.microsoft.com/office/drawing/2014/main" id="{710DF30D-DA7F-4933-AE78-E9CEC5F31EF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797362D4-1AA0-4DEB-81AD-302A6E561E5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75" name="Text Box 43">
          <a:extLst>
            <a:ext uri="{FF2B5EF4-FFF2-40B4-BE49-F238E27FC236}">
              <a16:creationId xmlns:a16="http://schemas.microsoft.com/office/drawing/2014/main" id="{7E9186CA-C7EA-490D-B42A-501FB61E9F4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76" name="Text Box 10">
          <a:extLst>
            <a:ext uri="{FF2B5EF4-FFF2-40B4-BE49-F238E27FC236}">
              <a16:creationId xmlns:a16="http://schemas.microsoft.com/office/drawing/2014/main" id="{4626B4FC-A0D6-436E-9134-B9BF82A42C4E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577" name="Text Box 11">
          <a:extLst>
            <a:ext uri="{FF2B5EF4-FFF2-40B4-BE49-F238E27FC236}">
              <a16:creationId xmlns:a16="http://schemas.microsoft.com/office/drawing/2014/main" id="{12658F94-1738-48B1-9886-01E2804E277D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78" name="Text Box 65">
          <a:extLst>
            <a:ext uri="{FF2B5EF4-FFF2-40B4-BE49-F238E27FC236}">
              <a16:creationId xmlns:a16="http://schemas.microsoft.com/office/drawing/2014/main" id="{9371BDB8-BCCF-49F7-ADB0-2830F443854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79" name="Text Box 91">
          <a:extLst>
            <a:ext uri="{FF2B5EF4-FFF2-40B4-BE49-F238E27FC236}">
              <a16:creationId xmlns:a16="http://schemas.microsoft.com/office/drawing/2014/main" id="{30C4FB8C-8836-4812-A819-AA88A57DD97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80" name="Text Box 65">
          <a:extLst>
            <a:ext uri="{FF2B5EF4-FFF2-40B4-BE49-F238E27FC236}">
              <a16:creationId xmlns:a16="http://schemas.microsoft.com/office/drawing/2014/main" id="{DCE80F81-90A8-4B91-AF18-4C21748A528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581" name="Text Box 91">
          <a:extLst>
            <a:ext uri="{FF2B5EF4-FFF2-40B4-BE49-F238E27FC236}">
              <a16:creationId xmlns:a16="http://schemas.microsoft.com/office/drawing/2014/main" id="{63686427-7979-4641-8FEF-EAA72FA015A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82" name="Text Box 46">
          <a:extLst>
            <a:ext uri="{FF2B5EF4-FFF2-40B4-BE49-F238E27FC236}">
              <a16:creationId xmlns:a16="http://schemas.microsoft.com/office/drawing/2014/main" id="{AA539837-2B0C-415A-AB7A-B3A55F64DDD1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583" name="Text Box 43">
          <a:extLst>
            <a:ext uri="{FF2B5EF4-FFF2-40B4-BE49-F238E27FC236}">
              <a16:creationId xmlns:a16="http://schemas.microsoft.com/office/drawing/2014/main" id="{DF10416C-7119-4051-9FFD-03F8B42BE36F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4" name="Text Box 68">
          <a:extLst>
            <a:ext uri="{FF2B5EF4-FFF2-40B4-BE49-F238E27FC236}">
              <a16:creationId xmlns:a16="http://schemas.microsoft.com/office/drawing/2014/main" id="{6A9EF9E5-FAC3-4409-A089-57F02953815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5" name="Text Box 69">
          <a:extLst>
            <a:ext uri="{FF2B5EF4-FFF2-40B4-BE49-F238E27FC236}">
              <a16:creationId xmlns:a16="http://schemas.microsoft.com/office/drawing/2014/main" id="{A152999E-2557-406D-9C22-B99F5B7C25D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6" name="Text Box 70">
          <a:extLst>
            <a:ext uri="{FF2B5EF4-FFF2-40B4-BE49-F238E27FC236}">
              <a16:creationId xmlns:a16="http://schemas.microsoft.com/office/drawing/2014/main" id="{38D54CBE-CE2C-4C02-B9BF-C73B42BDAF8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7" name="Text Box 71">
          <a:extLst>
            <a:ext uri="{FF2B5EF4-FFF2-40B4-BE49-F238E27FC236}">
              <a16:creationId xmlns:a16="http://schemas.microsoft.com/office/drawing/2014/main" id="{B643746A-F948-4CC3-A71B-4C7E74F2382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8" name="Text Box 72">
          <a:extLst>
            <a:ext uri="{FF2B5EF4-FFF2-40B4-BE49-F238E27FC236}">
              <a16:creationId xmlns:a16="http://schemas.microsoft.com/office/drawing/2014/main" id="{CB5C8642-320A-47B7-A299-7469AC37F08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89" name="Text Box 73">
          <a:extLst>
            <a:ext uri="{FF2B5EF4-FFF2-40B4-BE49-F238E27FC236}">
              <a16:creationId xmlns:a16="http://schemas.microsoft.com/office/drawing/2014/main" id="{D9F0A7F6-53F9-467E-A5E0-D115966D554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A2597EBE-9F72-4325-909D-E25E2780B5B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91" name="Text Box 43">
          <a:extLst>
            <a:ext uri="{FF2B5EF4-FFF2-40B4-BE49-F238E27FC236}">
              <a16:creationId xmlns:a16="http://schemas.microsoft.com/office/drawing/2014/main" id="{A5A5E58C-7A47-48EA-8990-446D73FDFD6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92" name="Text Box 46">
          <a:extLst>
            <a:ext uri="{FF2B5EF4-FFF2-40B4-BE49-F238E27FC236}">
              <a16:creationId xmlns:a16="http://schemas.microsoft.com/office/drawing/2014/main" id="{E96AADFB-8C81-4598-A8F2-2086BF4D9A8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593" name="Text Box 43">
          <a:extLst>
            <a:ext uri="{FF2B5EF4-FFF2-40B4-BE49-F238E27FC236}">
              <a16:creationId xmlns:a16="http://schemas.microsoft.com/office/drawing/2014/main" id="{E7E12C2E-304B-4D31-A05C-68ED0D0A1BD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4" name="Text Box 68">
          <a:extLst>
            <a:ext uri="{FF2B5EF4-FFF2-40B4-BE49-F238E27FC236}">
              <a16:creationId xmlns:a16="http://schemas.microsoft.com/office/drawing/2014/main" id="{D080182B-12AA-4B9C-A75A-2639EE4490D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5" name="Text Box 69">
          <a:extLst>
            <a:ext uri="{FF2B5EF4-FFF2-40B4-BE49-F238E27FC236}">
              <a16:creationId xmlns:a16="http://schemas.microsoft.com/office/drawing/2014/main" id="{5B65F736-B872-45F0-89C6-0466CB22321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6" name="Text Box 70">
          <a:extLst>
            <a:ext uri="{FF2B5EF4-FFF2-40B4-BE49-F238E27FC236}">
              <a16:creationId xmlns:a16="http://schemas.microsoft.com/office/drawing/2014/main" id="{3D4D7EA0-CE1B-4290-B192-32AEF6FFD9A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7" name="Text Box 71">
          <a:extLst>
            <a:ext uri="{FF2B5EF4-FFF2-40B4-BE49-F238E27FC236}">
              <a16:creationId xmlns:a16="http://schemas.microsoft.com/office/drawing/2014/main" id="{1DFC400E-C4F5-4CBD-A3B2-2688A70984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8" name="Text Box 72">
          <a:extLst>
            <a:ext uri="{FF2B5EF4-FFF2-40B4-BE49-F238E27FC236}">
              <a16:creationId xmlns:a16="http://schemas.microsoft.com/office/drawing/2014/main" id="{1E86D1D4-7B72-4034-BD45-D9FE5F91FB1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599" name="Text Box 73">
          <a:extLst>
            <a:ext uri="{FF2B5EF4-FFF2-40B4-BE49-F238E27FC236}">
              <a16:creationId xmlns:a16="http://schemas.microsoft.com/office/drawing/2014/main" id="{F77276EC-C068-456C-BF34-D0C983AD9B9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00" name="Text Box 46">
          <a:extLst>
            <a:ext uri="{FF2B5EF4-FFF2-40B4-BE49-F238E27FC236}">
              <a16:creationId xmlns:a16="http://schemas.microsoft.com/office/drawing/2014/main" id="{E8EBBB33-D2FF-422E-9E76-F9856D26D34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01" name="Text Box 43">
          <a:extLst>
            <a:ext uri="{FF2B5EF4-FFF2-40B4-BE49-F238E27FC236}">
              <a16:creationId xmlns:a16="http://schemas.microsoft.com/office/drawing/2014/main" id="{2CF8E309-DE19-4719-8DDD-481AB37D195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C68BE457-2DED-4A15-A33C-C3AB1C3B009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03" name="Text Box 43">
          <a:extLst>
            <a:ext uri="{FF2B5EF4-FFF2-40B4-BE49-F238E27FC236}">
              <a16:creationId xmlns:a16="http://schemas.microsoft.com/office/drawing/2014/main" id="{4A5E22CD-FCBF-492E-A46E-E90D9B91750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4" name="Text Box 68">
          <a:extLst>
            <a:ext uri="{FF2B5EF4-FFF2-40B4-BE49-F238E27FC236}">
              <a16:creationId xmlns:a16="http://schemas.microsoft.com/office/drawing/2014/main" id="{8CF6074C-0261-4458-BF30-DFC42ADE5B9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5" name="Text Box 69">
          <a:extLst>
            <a:ext uri="{FF2B5EF4-FFF2-40B4-BE49-F238E27FC236}">
              <a16:creationId xmlns:a16="http://schemas.microsoft.com/office/drawing/2014/main" id="{EB6F28E4-BFFD-474E-A46E-FF3688AD4AA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6" name="Text Box 70">
          <a:extLst>
            <a:ext uri="{FF2B5EF4-FFF2-40B4-BE49-F238E27FC236}">
              <a16:creationId xmlns:a16="http://schemas.microsoft.com/office/drawing/2014/main" id="{6BBE09B6-172A-401B-A419-514798392F4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7" name="Text Box 71">
          <a:extLst>
            <a:ext uri="{FF2B5EF4-FFF2-40B4-BE49-F238E27FC236}">
              <a16:creationId xmlns:a16="http://schemas.microsoft.com/office/drawing/2014/main" id="{6025B854-AC65-4400-B0FB-0050FF4113B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8" name="Text Box 72">
          <a:extLst>
            <a:ext uri="{FF2B5EF4-FFF2-40B4-BE49-F238E27FC236}">
              <a16:creationId xmlns:a16="http://schemas.microsoft.com/office/drawing/2014/main" id="{16BE6CA1-2362-41B3-968B-5CC16779915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09" name="Text Box 73">
          <a:extLst>
            <a:ext uri="{FF2B5EF4-FFF2-40B4-BE49-F238E27FC236}">
              <a16:creationId xmlns:a16="http://schemas.microsoft.com/office/drawing/2014/main" id="{3A237C36-8EBB-449A-B111-72FA68C4321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ACEC73F8-741D-4404-9687-1D7F3309411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11" name="Text Box 43">
          <a:extLst>
            <a:ext uri="{FF2B5EF4-FFF2-40B4-BE49-F238E27FC236}">
              <a16:creationId xmlns:a16="http://schemas.microsoft.com/office/drawing/2014/main" id="{92CFB158-49F8-45B8-93F1-5ABFFDE5FA8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304F5DE3-7501-4157-B88E-6BA3ADBE59C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13" name="Text Box 43">
          <a:extLst>
            <a:ext uri="{FF2B5EF4-FFF2-40B4-BE49-F238E27FC236}">
              <a16:creationId xmlns:a16="http://schemas.microsoft.com/office/drawing/2014/main" id="{697E8CD4-CA97-4542-BEB4-91C7DFA983F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14" name="Text Box 65">
          <a:extLst>
            <a:ext uri="{FF2B5EF4-FFF2-40B4-BE49-F238E27FC236}">
              <a16:creationId xmlns:a16="http://schemas.microsoft.com/office/drawing/2014/main" id="{C95EEB06-3523-46C8-AA6C-AFB11905C43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15" name="Text Box 91">
          <a:extLst>
            <a:ext uri="{FF2B5EF4-FFF2-40B4-BE49-F238E27FC236}">
              <a16:creationId xmlns:a16="http://schemas.microsoft.com/office/drawing/2014/main" id="{5F1D35AB-B4A5-4877-80A5-2A8F2BB04D5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16" name="Text Box 65">
          <a:extLst>
            <a:ext uri="{FF2B5EF4-FFF2-40B4-BE49-F238E27FC236}">
              <a16:creationId xmlns:a16="http://schemas.microsoft.com/office/drawing/2014/main" id="{313F1A9C-2E76-4FE3-A9F5-D669A791E30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17" name="Text Box 91">
          <a:extLst>
            <a:ext uri="{FF2B5EF4-FFF2-40B4-BE49-F238E27FC236}">
              <a16:creationId xmlns:a16="http://schemas.microsoft.com/office/drawing/2014/main" id="{B5C6199D-B8BC-4D5F-B3AE-0480BBAA2BA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18" name="Text Box 46">
          <a:extLst>
            <a:ext uri="{FF2B5EF4-FFF2-40B4-BE49-F238E27FC236}">
              <a16:creationId xmlns:a16="http://schemas.microsoft.com/office/drawing/2014/main" id="{2CBE095C-62A6-4A47-89BF-F12E593D7737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19" name="Text Box 43">
          <a:extLst>
            <a:ext uri="{FF2B5EF4-FFF2-40B4-BE49-F238E27FC236}">
              <a16:creationId xmlns:a16="http://schemas.microsoft.com/office/drawing/2014/main" id="{BEC84C89-C8B0-49EE-BBD8-ADB368591081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0" name="Text Box 68">
          <a:extLst>
            <a:ext uri="{FF2B5EF4-FFF2-40B4-BE49-F238E27FC236}">
              <a16:creationId xmlns:a16="http://schemas.microsoft.com/office/drawing/2014/main" id="{6F473A3F-D9B1-4F5F-9E04-011999A57CB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1" name="Text Box 69">
          <a:extLst>
            <a:ext uri="{FF2B5EF4-FFF2-40B4-BE49-F238E27FC236}">
              <a16:creationId xmlns:a16="http://schemas.microsoft.com/office/drawing/2014/main" id="{A89CCC77-AE14-4DD5-8663-4AA2D10A6F1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2" name="Text Box 70">
          <a:extLst>
            <a:ext uri="{FF2B5EF4-FFF2-40B4-BE49-F238E27FC236}">
              <a16:creationId xmlns:a16="http://schemas.microsoft.com/office/drawing/2014/main" id="{D88F3120-392D-4FEC-A951-AB3979055A9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3" name="Text Box 71">
          <a:extLst>
            <a:ext uri="{FF2B5EF4-FFF2-40B4-BE49-F238E27FC236}">
              <a16:creationId xmlns:a16="http://schemas.microsoft.com/office/drawing/2014/main" id="{6C06D0A3-458E-4789-B2E2-3B08D908699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4" name="Text Box 72">
          <a:extLst>
            <a:ext uri="{FF2B5EF4-FFF2-40B4-BE49-F238E27FC236}">
              <a16:creationId xmlns:a16="http://schemas.microsoft.com/office/drawing/2014/main" id="{ED364CCE-B925-4376-9934-2F2E3A3CB0B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25" name="Text Box 73">
          <a:extLst>
            <a:ext uri="{FF2B5EF4-FFF2-40B4-BE49-F238E27FC236}">
              <a16:creationId xmlns:a16="http://schemas.microsoft.com/office/drawing/2014/main" id="{E56378C8-491F-4ECF-AB47-2CAA95ED488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6ECA2391-A01F-429D-A461-33F9C0500C1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27" name="Text Box 43">
          <a:extLst>
            <a:ext uri="{FF2B5EF4-FFF2-40B4-BE49-F238E27FC236}">
              <a16:creationId xmlns:a16="http://schemas.microsoft.com/office/drawing/2014/main" id="{DD3F6EB2-2710-42A1-B007-6F9F7EF15C2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28" name="Text Box 46">
          <a:extLst>
            <a:ext uri="{FF2B5EF4-FFF2-40B4-BE49-F238E27FC236}">
              <a16:creationId xmlns:a16="http://schemas.microsoft.com/office/drawing/2014/main" id="{084C55C7-8E88-4B1A-A48B-BAECEC95A92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29" name="Text Box 43">
          <a:extLst>
            <a:ext uri="{FF2B5EF4-FFF2-40B4-BE49-F238E27FC236}">
              <a16:creationId xmlns:a16="http://schemas.microsoft.com/office/drawing/2014/main" id="{9EB6D4D5-8527-4B42-BBB2-8009EC88050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0" name="Text Box 68">
          <a:extLst>
            <a:ext uri="{FF2B5EF4-FFF2-40B4-BE49-F238E27FC236}">
              <a16:creationId xmlns:a16="http://schemas.microsoft.com/office/drawing/2014/main" id="{45C5E764-7F15-4819-8F02-B336617F71C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1" name="Text Box 69">
          <a:extLst>
            <a:ext uri="{FF2B5EF4-FFF2-40B4-BE49-F238E27FC236}">
              <a16:creationId xmlns:a16="http://schemas.microsoft.com/office/drawing/2014/main" id="{7B62E4D2-F734-42E0-89A1-2110D68DD3A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2" name="Text Box 70">
          <a:extLst>
            <a:ext uri="{FF2B5EF4-FFF2-40B4-BE49-F238E27FC236}">
              <a16:creationId xmlns:a16="http://schemas.microsoft.com/office/drawing/2014/main" id="{62D35397-23B8-46AD-8395-D2E746FA3AA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3" name="Text Box 71">
          <a:extLst>
            <a:ext uri="{FF2B5EF4-FFF2-40B4-BE49-F238E27FC236}">
              <a16:creationId xmlns:a16="http://schemas.microsoft.com/office/drawing/2014/main" id="{2CB763FC-90D0-4C49-A1D8-1677C21A28F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4" name="Text Box 72">
          <a:extLst>
            <a:ext uri="{FF2B5EF4-FFF2-40B4-BE49-F238E27FC236}">
              <a16:creationId xmlns:a16="http://schemas.microsoft.com/office/drawing/2014/main" id="{F7300484-8A0D-4C15-B885-35A7887B7F4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35" name="Text Box 73">
          <a:extLst>
            <a:ext uri="{FF2B5EF4-FFF2-40B4-BE49-F238E27FC236}">
              <a16:creationId xmlns:a16="http://schemas.microsoft.com/office/drawing/2014/main" id="{1DD15BC3-540F-4DE4-A9C0-DF14A126F2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36" name="Text Box 46">
          <a:extLst>
            <a:ext uri="{FF2B5EF4-FFF2-40B4-BE49-F238E27FC236}">
              <a16:creationId xmlns:a16="http://schemas.microsoft.com/office/drawing/2014/main" id="{748836D0-6248-4E10-943C-B548472D372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37" name="Text Box 43">
          <a:extLst>
            <a:ext uri="{FF2B5EF4-FFF2-40B4-BE49-F238E27FC236}">
              <a16:creationId xmlns:a16="http://schemas.microsoft.com/office/drawing/2014/main" id="{85F31367-1B42-4BEF-A1D9-FDE669F2C8A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3F507362-85E8-4525-B945-E96F339D3D5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39" name="Text Box 68">
          <a:extLst>
            <a:ext uri="{FF2B5EF4-FFF2-40B4-BE49-F238E27FC236}">
              <a16:creationId xmlns:a16="http://schemas.microsoft.com/office/drawing/2014/main" id="{BE996069-2207-4B01-85C9-F4EEFF30D7B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40" name="Text Box 69">
          <a:extLst>
            <a:ext uri="{FF2B5EF4-FFF2-40B4-BE49-F238E27FC236}">
              <a16:creationId xmlns:a16="http://schemas.microsoft.com/office/drawing/2014/main" id="{627C7C6F-B4CE-4F10-A096-055CEB69054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41" name="Text Box 70">
          <a:extLst>
            <a:ext uri="{FF2B5EF4-FFF2-40B4-BE49-F238E27FC236}">
              <a16:creationId xmlns:a16="http://schemas.microsoft.com/office/drawing/2014/main" id="{9B85D307-3A72-4143-A5A5-052FD7963D0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42" name="Text Box 71">
          <a:extLst>
            <a:ext uri="{FF2B5EF4-FFF2-40B4-BE49-F238E27FC236}">
              <a16:creationId xmlns:a16="http://schemas.microsoft.com/office/drawing/2014/main" id="{BAECD3DE-2772-4F4E-A4C4-0766510BBCD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43" name="Text Box 72">
          <a:extLst>
            <a:ext uri="{FF2B5EF4-FFF2-40B4-BE49-F238E27FC236}">
              <a16:creationId xmlns:a16="http://schemas.microsoft.com/office/drawing/2014/main" id="{6D250651-1BB5-4D1B-ACB4-76C308E992D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44" name="Text Box 73">
          <a:extLst>
            <a:ext uri="{FF2B5EF4-FFF2-40B4-BE49-F238E27FC236}">
              <a16:creationId xmlns:a16="http://schemas.microsoft.com/office/drawing/2014/main" id="{5AF2553B-29A9-47A4-B35B-C14B270502F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45" name="Text Box 46">
          <a:extLst>
            <a:ext uri="{FF2B5EF4-FFF2-40B4-BE49-F238E27FC236}">
              <a16:creationId xmlns:a16="http://schemas.microsoft.com/office/drawing/2014/main" id="{54054A5F-812B-495E-89C7-7A2566A4082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46" name="Text Box 43">
          <a:extLst>
            <a:ext uri="{FF2B5EF4-FFF2-40B4-BE49-F238E27FC236}">
              <a16:creationId xmlns:a16="http://schemas.microsoft.com/office/drawing/2014/main" id="{EF0AEFD5-B11C-4A61-98C1-3FC6427EA1C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47" name="Text Box 46">
          <a:extLst>
            <a:ext uri="{FF2B5EF4-FFF2-40B4-BE49-F238E27FC236}">
              <a16:creationId xmlns:a16="http://schemas.microsoft.com/office/drawing/2014/main" id="{D04929B5-42B1-49FA-85F4-99351FB1BE5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48" name="Text Box 43">
          <a:extLst>
            <a:ext uri="{FF2B5EF4-FFF2-40B4-BE49-F238E27FC236}">
              <a16:creationId xmlns:a16="http://schemas.microsoft.com/office/drawing/2014/main" id="{AB39CD2F-F0B3-4F95-A14B-5C0635D914C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649" name="Text Box 10">
          <a:extLst>
            <a:ext uri="{FF2B5EF4-FFF2-40B4-BE49-F238E27FC236}">
              <a16:creationId xmlns:a16="http://schemas.microsoft.com/office/drawing/2014/main" id="{C2B15139-6B93-461E-97EC-F7DBDE8F07ED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650" name="Text Box 11">
          <a:extLst>
            <a:ext uri="{FF2B5EF4-FFF2-40B4-BE49-F238E27FC236}">
              <a16:creationId xmlns:a16="http://schemas.microsoft.com/office/drawing/2014/main" id="{C4CFA8E6-5B2A-4239-8042-49061E98E059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51" name="Text Box 65">
          <a:extLst>
            <a:ext uri="{FF2B5EF4-FFF2-40B4-BE49-F238E27FC236}">
              <a16:creationId xmlns:a16="http://schemas.microsoft.com/office/drawing/2014/main" id="{7AD9882F-C78E-4899-9347-86857F928CC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52" name="Text Box 91">
          <a:extLst>
            <a:ext uri="{FF2B5EF4-FFF2-40B4-BE49-F238E27FC236}">
              <a16:creationId xmlns:a16="http://schemas.microsoft.com/office/drawing/2014/main" id="{B02F84C8-2E9D-4F7B-9362-B5C5BB65FD9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53" name="Text Box 65">
          <a:extLst>
            <a:ext uri="{FF2B5EF4-FFF2-40B4-BE49-F238E27FC236}">
              <a16:creationId xmlns:a16="http://schemas.microsoft.com/office/drawing/2014/main" id="{9CC42A51-0EAF-4282-93AB-289FF11D03A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54" name="Text Box 91">
          <a:extLst>
            <a:ext uri="{FF2B5EF4-FFF2-40B4-BE49-F238E27FC236}">
              <a16:creationId xmlns:a16="http://schemas.microsoft.com/office/drawing/2014/main" id="{8F4590FD-4F3D-4677-AEE2-BCA1A1B7484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55" name="Text Box 46">
          <a:extLst>
            <a:ext uri="{FF2B5EF4-FFF2-40B4-BE49-F238E27FC236}">
              <a16:creationId xmlns:a16="http://schemas.microsoft.com/office/drawing/2014/main" id="{2EB9A629-0FDD-4866-93CB-4F4AAECE9CB3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56" name="Text Box 43">
          <a:extLst>
            <a:ext uri="{FF2B5EF4-FFF2-40B4-BE49-F238E27FC236}">
              <a16:creationId xmlns:a16="http://schemas.microsoft.com/office/drawing/2014/main" id="{D63F8A01-A574-49B3-9739-D5742EBAC19C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57" name="Text Box 68">
          <a:extLst>
            <a:ext uri="{FF2B5EF4-FFF2-40B4-BE49-F238E27FC236}">
              <a16:creationId xmlns:a16="http://schemas.microsoft.com/office/drawing/2014/main" id="{B639631E-C3BD-4645-A246-704F9285467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58" name="Text Box 69">
          <a:extLst>
            <a:ext uri="{FF2B5EF4-FFF2-40B4-BE49-F238E27FC236}">
              <a16:creationId xmlns:a16="http://schemas.microsoft.com/office/drawing/2014/main" id="{3DF074C0-527F-4A35-B8DC-4DB0B243EC2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59" name="Text Box 70">
          <a:extLst>
            <a:ext uri="{FF2B5EF4-FFF2-40B4-BE49-F238E27FC236}">
              <a16:creationId xmlns:a16="http://schemas.microsoft.com/office/drawing/2014/main" id="{61174843-C42B-4781-944A-69F430F4E91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0" name="Text Box 71">
          <a:extLst>
            <a:ext uri="{FF2B5EF4-FFF2-40B4-BE49-F238E27FC236}">
              <a16:creationId xmlns:a16="http://schemas.microsoft.com/office/drawing/2014/main" id="{70D29AA8-66D9-4F3F-ABE7-DFB29784956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1" name="Text Box 72">
          <a:extLst>
            <a:ext uri="{FF2B5EF4-FFF2-40B4-BE49-F238E27FC236}">
              <a16:creationId xmlns:a16="http://schemas.microsoft.com/office/drawing/2014/main" id="{935673D1-F51C-452D-884D-26F96B18CB8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2" name="Text Box 73">
          <a:extLst>
            <a:ext uri="{FF2B5EF4-FFF2-40B4-BE49-F238E27FC236}">
              <a16:creationId xmlns:a16="http://schemas.microsoft.com/office/drawing/2014/main" id="{0B3EBC56-437A-4263-AB0F-46AF6AA1A69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63" name="Text Box 46">
          <a:extLst>
            <a:ext uri="{FF2B5EF4-FFF2-40B4-BE49-F238E27FC236}">
              <a16:creationId xmlns:a16="http://schemas.microsoft.com/office/drawing/2014/main" id="{FFBFB41F-4696-4D8E-B241-3129271B423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64" name="Text Box 43">
          <a:extLst>
            <a:ext uri="{FF2B5EF4-FFF2-40B4-BE49-F238E27FC236}">
              <a16:creationId xmlns:a16="http://schemas.microsoft.com/office/drawing/2014/main" id="{A1754899-8A4E-4380-A2C0-33961E04892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65" name="Text Box 46">
          <a:extLst>
            <a:ext uri="{FF2B5EF4-FFF2-40B4-BE49-F238E27FC236}">
              <a16:creationId xmlns:a16="http://schemas.microsoft.com/office/drawing/2014/main" id="{D144E9B7-5DCD-48A1-A780-36DEED8581B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66" name="Text Box 43">
          <a:extLst>
            <a:ext uri="{FF2B5EF4-FFF2-40B4-BE49-F238E27FC236}">
              <a16:creationId xmlns:a16="http://schemas.microsoft.com/office/drawing/2014/main" id="{AD2D628F-28D7-483D-80C6-31E1F8A54E7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7" name="Text Box 68">
          <a:extLst>
            <a:ext uri="{FF2B5EF4-FFF2-40B4-BE49-F238E27FC236}">
              <a16:creationId xmlns:a16="http://schemas.microsoft.com/office/drawing/2014/main" id="{B8055546-E88D-46BB-9450-A73AE2E025B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8" name="Text Box 69">
          <a:extLst>
            <a:ext uri="{FF2B5EF4-FFF2-40B4-BE49-F238E27FC236}">
              <a16:creationId xmlns:a16="http://schemas.microsoft.com/office/drawing/2014/main" id="{FE249507-37EB-426F-BC4F-D530CD1D3DC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69" name="Text Box 70">
          <a:extLst>
            <a:ext uri="{FF2B5EF4-FFF2-40B4-BE49-F238E27FC236}">
              <a16:creationId xmlns:a16="http://schemas.microsoft.com/office/drawing/2014/main" id="{AF58DDEA-16F2-4EF4-B659-63AD072DC98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70" name="Text Box 71">
          <a:extLst>
            <a:ext uri="{FF2B5EF4-FFF2-40B4-BE49-F238E27FC236}">
              <a16:creationId xmlns:a16="http://schemas.microsoft.com/office/drawing/2014/main" id="{4794E618-AD0B-4355-97E5-EC5F11919F0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71" name="Text Box 72">
          <a:extLst>
            <a:ext uri="{FF2B5EF4-FFF2-40B4-BE49-F238E27FC236}">
              <a16:creationId xmlns:a16="http://schemas.microsoft.com/office/drawing/2014/main" id="{4189F793-86F6-43C9-9513-F9EEB359167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72" name="Text Box 73">
          <a:extLst>
            <a:ext uri="{FF2B5EF4-FFF2-40B4-BE49-F238E27FC236}">
              <a16:creationId xmlns:a16="http://schemas.microsoft.com/office/drawing/2014/main" id="{44FF8CDF-2212-4598-BE83-A456E2A1D41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73" name="Text Box 46">
          <a:extLst>
            <a:ext uri="{FF2B5EF4-FFF2-40B4-BE49-F238E27FC236}">
              <a16:creationId xmlns:a16="http://schemas.microsoft.com/office/drawing/2014/main" id="{6C132FEF-001B-4D63-A928-75412D2749B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74" name="Text Box 43">
          <a:extLst>
            <a:ext uri="{FF2B5EF4-FFF2-40B4-BE49-F238E27FC236}">
              <a16:creationId xmlns:a16="http://schemas.microsoft.com/office/drawing/2014/main" id="{18EBA104-8B6A-44C3-B4AE-EA294CEE5D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75" name="Text Box 46">
          <a:extLst>
            <a:ext uri="{FF2B5EF4-FFF2-40B4-BE49-F238E27FC236}">
              <a16:creationId xmlns:a16="http://schemas.microsoft.com/office/drawing/2014/main" id="{84692AF6-EC10-454D-B7B5-6429CD598FD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76" name="Text Box 43">
          <a:extLst>
            <a:ext uri="{FF2B5EF4-FFF2-40B4-BE49-F238E27FC236}">
              <a16:creationId xmlns:a16="http://schemas.microsoft.com/office/drawing/2014/main" id="{133560A2-0305-4F45-AF60-3A0C01584F7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77" name="Text Box 68">
          <a:extLst>
            <a:ext uri="{FF2B5EF4-FFF2-40B4-BE49-F238E27FC236}">
              <a16:creationId xmlns:a16="http://schemas.microsoft.com/office/drawing/2014/main" id="{427D9C5E-452D-4386-9ECF-957E550D96C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78" name="Text Box 69">
          <a:extLst>
            <a:ext uri="{FF2B5EF4-FFF2-40B4-BE49-F238E27FC236}">
              <a16:creationId xmlns:a16="http://schemas.microsoft.com/office/drawing/2014/main" id="{AFA8CD9D-05BD-453D-8CB8-FBCB92B8EBB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79" name="Text Box 70">
          <a:extLst>
            <a:ext uri="{FF2B5EF4-FFF2-40B4-BE49-F238E27FC236}">
              <a16:creationId xmlns:a16="http://schemas.microsoft.com/office/drawing/2014/main" id="{A289B1D1-F1C3-4865-9AA6-51E79EA00AD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80" name="Text Box 71">
          <a:extLst>
            <a:ext uri="{FF2B5EF4-FFF2-40B4-BE49-F238E27FC236}">
              <a16:creationId xmlns:a16="http://schemas.microsoft.com/office/drawing/2014/main" id="{DC2EBC5B-EE81-456F-92DA-C10F7E41751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81" name="Text Box 72">
          <a:extLst>
            <a:ext uri="{FF2B5EF4-FFF2-40B4-BE49-F238E27FC236}">
              <a16:creationId xmlns:a16="http://schemas.microsoft.com/office/drawing/2014/main" id="{FDDDD748-4F19-4151-B842-368FA0347EA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682" name="Text Box 73">
          <a:extLst>
            <a:ext uri="{FF2B5EF4-FFF2-40B4-BE49-F238E27FC236}">
              <a16:creationId xmlns:a16="http://schemas.microsoft.com/office/drawing/2014/main" id="{F6F5CB3F-859E-48F6-978F-2C9DBFE3B70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83" name="Text Box 46">
          <a:extLst>
            <a:ext uri="{FF2B5EF4-FFF2-40B4-BE49-F238E27FC236}">
              <a16:creationId xmlns:a16="http://schemas.microsoft.com/office/drawing/2014/main" id="{F989FC75-A286-48ED-A672-70019E82858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84" name="Text Box 43">
          <a:extLst>
            <a:ext uri="{FF2B5EF4-FFF2-40B4-BE49-F238E27FC236}">
              <a16:creationId xmlns:a16="http://schemas.microsoft.com/office/drawing/2014/main" id="{5AE62781-C134-431A-8216-38B89E8B89B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85" name="Text Box 46">
          <a:extLst>
            <a:ext uri="{FF2B5EF4-FFF2-40B4-BE49-F238E27FC236}">
              <a16:creationId xmlns:a16="http://schemas.microsoft.com/office/drawing/2014/main" id="{B6571F0A-7984-4753-B3C2-98C2A7939C4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86" name="Text Box 43">
          <a:extLst>
            <a:ext uri="{FF2B5EF4-FFF2-40B4-BE49-F238E27FC236}">
              <a16:creationId xmlns:a16="http://schemas.microsoft.com/office/drawing/2014/main" id="{558881E1-924F-4A74-8292-7D110C98374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87" name="Text Box 65">
          <a:extLst>
            <a:ext uri="{FF2B5EF4-FFF2-40B4-BE49-F238E27FC236}">
              <a16:creationId xmlns:a16="http://schemas.microsoft.com/office/drawing/2014/main" id="{F0C60A17-5AE7-4046-B604-C2BE496657A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88" name="Text Box 91">
          <a:extLst>
            <a:ext uri="{FF2B5EF4-FFF2-40B4-BE49-F238E27FC236}">
              <a16:creationId xmlns:a16="http://schemas.microsoft.com/office/drawing/2014/main" id="{CE0D3DB9-73B6-471D-8384-F5DFF5A226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689" name="Text Box 65">
          <a:extLst>
            <a:ext uri="{FF2B5EF4-FFF2-40B4-BE49-F238E27FC236}">
              <a16:creationId xmlns:a16="http://schemas.microsoft.com/office/drawing/2014/main" id="{04A5AA91-86D3-4840-B174-C57E088F047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90" name="Text Box 46">
          <a:extLst>
            <a:ext uri="{FF2B5EF4-FFF2-40B4-BE49-F238E27FC236}">
              <a16:creationId xmlns:a16="http://schemas.microsoft.com/office/drawing/2014/main" id="{9E50AEF0-CC8D-46C7-9E4B-190573C5E8B6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691" name="Text Box 43">
          <a:extLst>
            <a:ext uri="{FF2B5EF4-FFF2-40B4-BE49-F238E27FC236}">
              <a16:creationId xmlns:a16="http://schemas.microsoft.com/office/drawing/2014/main" id="{A05F6BCD-3B5D-41AB-AD5E-0410846BD157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2" name="Text Box 68">
          <a:extLst>
            <a:ext uri="{FF2B5EF4-FFF2-40B4-BE49-F238E27FC236}">
              <a16:creationId xmlns:a16="http://schemas.microsoft.com/office/drawing/2014/main" id="{DFA5E08A-52A7-4098-9A20-DC00D19AD43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3" name="Text Box 69">
          <a:extLst>
            <a:ext uri="{FF2B5EF4-FFF2-40B4-BE49-F238E27FC236}">
              <a16:creationId xmlns:a16="http://schemas.microsoft.com/office/drawing/2014/main" id="{4550BFCA-22BC-474D-A0FF-864A940258C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4" name="Text Box 70">
          <a:extLst>
            <a:ext uri="{FF2B5EF4-FFF2-40B4-BE49-F238E27FC236}">
              <a16:creationId xmlns:a16="http://schemas.microsoft.com/office/drawing/2014/main" id="{059A017A-20AF-4414-9C7E-B4BD3746B97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5" name="Text Box 71">
          <a:extLst>
            <a:ext uri="{FF2B5EF4-FFF2-40B4-BE49-F238E27FC236}">
              <a16:creationId xmlns:a16="http://schemas.microsoft.com/office/drawing/2014/main" id="{838004E3-6CFB-498C-9AF8-663E8A45593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6" name="Text Box 72">
          <a:extLst>
            <a:ext uri="{FF2B5EF4-FFF2-40B4-BE49-F238E27FC236}">
              <a16:creationId xmlns:a16="http://schemas.microsoft.com/office/drawing/2014/main" id="{E8AC2A70-CCA4-4CA4-AD5B-D5F72BECE3B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697" name="Text Box 73">
          <a:extLst>
            <a:ext uri="{FF2B5EF4-FFF2-40B4-BE49-F238E27FC236}">
              <a16:creationId xmlns:a16="http://schemas.microsoft.com/office/drawing/2014/main" id="{C2B2C94C-9800-4263-AAEE-D446C412AD1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62F3A2D3-133E-4658-8C95-714D88C3B0B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699" name="Text Box 43">
          <a:extLst>
            <a:ext uri="{FF2B5EF4-FFF2-40B4-BE49-F238E27FC236}">
              <a16:creationId xmlns:a16="http://schemas.microsoft.com/office/drawing/2014/main" id="{FCFFBE47-B1DD-45DB-9491-114F4DB6F00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00" name="Text Box 46">
          <a:extLst>
            <a:ext uri="{FF2B5EF4-FFF2-40B4-BE49-F238E27FC236}">
              <a16:creationId xmlns:a16="http://schemas.microsoft.com/office/drawing/2014/main" id="{0806CD5A-73D5-43F0-B92D-6883B309ABF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01" name="Text Box 43">
          <a:extLst>
            <a:ext uri="{FF2B5EF4-FFF2-40B4-BE49-F238E27FC236}">
              <a16:creationId xmlns:a16="http://schemas.microsoft.com/office/drawing/2014/main" id="{BBC72673-7C12-4C49-960D-246CF2E7CA3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2" name="Text Box 68">
          <a:extLst>
            <a:ext uri="{FF2B5EF4-FFF2-40B4-BE49-F238E27FC236}">
              <a16:creationId xmlns:a16="http://schemas.microsoft.com/office/drawing/2014/main" id="{BF684DAB-5AF6-4E3B-B9AC-BBC2DBE6954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3" name="Text Box 69">
          <a:extLst>
            <a:ext uri="{FF2B5EF4-FFF2-40B4-BE49-F238E27FC236}">
              <a16:creationId xmlns:a16="http://schemas.microsoft.com/office/drawing/2014/main" id="{A37B5FF5-90C9-4A29-99DA-DA40BA4E86E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4" name="Text Box 70">
          <a:extLst>
            <a:ext uri="{FF2B5EF4-FFF2-40B4-BE49-F238E27FC236}">
              <a16:creationId xmlns:a16="http://schemas.microsoft.com/office/drawing/2014/main" id="{4384C312-AE24-47B7-A7C9-D84F517F3F7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5" name="Text Box 71">
          <a:extLst>
            <a:ext uri="{FF2B5EF4-FFF2-40B4-BE49-F238E27FC236}">
              <a16:creationId xmlns:a16="http://schemas.microsoft.com/office/drawing/2014/main" id="{78007E2D-B4D3-409C-8786-82CC6EF9EDE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6" name="Text Box 72">
          <a:extLst>
            <a:ext uri="{FF2B5EF4-FFF2-40B4-BE49-F238E27FC236}">
              <a16:creationId xmlns:a16="http://schemas.microsoft.com/office/drawing/2014/main" id="{7090ADA3-197A-46FB-9421-90574A4E351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07" name="Text Box 73">
          <a:extLst>
            <a:ext uri="{FF2B5EF4-FFF2-40B4-BE49-F238E27FC236}">
              <a16:creationId xmlns:a16="http://schemas.microsoft.com/office/drawing/2014/main" id="{A569AE3D-54D4-4CBC-BC79-F0079E0E0A9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08" name="Text Box 46">
          <a:extLst>
            <a:ext uri="{FF2B5EF4-FFF2-40B4-BE49-F238E27FC236}">
              <a16:creationId xmlns:a16="http://schemas.microsoft.com/office/drawing/2014/main" id="{1CF4DC48-61A3-4695-AED6-DF5F993D926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09" name="Text Box 43">
          <a:extLst>
            <a:ext uri="{FF2B5EF4-FFF2-40B4-BE49-F238E27FC236}">
              <a16:creationId xmlns:a16="http://schemas.microsoft.com/office/drawing/2014/main" id="{CC3A11E1-50EF-4AAD-A492-1A58343689E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6711EBD9-1221-4D2E-B3F1-3B6E20E1D99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11" name="Text Box 43">
          <a:extLst>
            <a:ext uri="{FF2B5EF4-FFF2-40B4-BE49-F238E27FC236}">
              <a16:creationId xmlns:a16="http://schemas.microsoft.com/office/drawing/2014/main" id="{C1CF1E9C-3B8C-4E03-8AC8-BD7ABDF4E7E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2" name="Text Box 68">
          <a:extLst>
            <a:ext uri="{FF2B5EF4-FFF2-40B4-BE49-F238E27FC236}">
              <a16:creationId xmlns:a16="http://schemas.microsoft.com/office/drawing/2014/main" id="{EE864234-1BA8-408F-95F1-29211D4FBF5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3" name="Text Box 69">
          <a:extLst>
            <a:ext uri="{FF2B5EF4-FFF2-40B4-BE49-F238E27FC236}">
              <a16:creationId xmlns:a16="http://schemas.microsoft.com/office/drawing/2014/main" id="{9A9147B9-2C0A-4045-8F02-CBD023E3600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4" name="Text Box 70">
          <a:extLst>
            <a:ext uri="{FF2B5EF4-FFF2-40B4-BE49-F238E27FC236}">
              <a16:creationId xmlns:a16="http://schemas.microsoft.com/office/drawing/2014/main" id="{C7C67AF0-18B7-4D9B-AFA0-02EF5DF16AF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5" name="Text Box 71">
          <a:extLst>
            <a:ext uri="{FF2B5EF4-FFF2-40B4-BE49-F238E27FC236}">
              <a16:creationId xmlns:a16="http://schemas.microsoft.com/office/drawing/2014/main" id="{A78094F4-8355-41E7-B7D6-D214DC2ECB5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6" name="Text Box 72">
          <a:extLst>
            <a:ext uri="{FF2B5EF4-FFF2-40B4-BE49-F238E27FC236}">
              <a16:creationId xmlns:a16="http://schemas.microsoft.com/office/drawing/2014/main" id="{120B3E3A-FE65-4908-A3F5-C9FC9E54425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17" name="Text Box 73">
          <a:extLst>
            <a:ext uri="{FF2B5EF4-FFF2-40B4-BE49-F238E27FC236}">
              <a16:creationId xmlns:a16="http://schemas.microsoft.com/office/drawing/2014/main" id="{F6E1B4B7-FD3B-41DF-87AD-D2518FBBC5C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52110426-9520-42F8-8CFB-DE058A6B44B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F044034A-FA19-495C-AA45-499DCBCC439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20" name="Text Box 46">
          <a:extLst>
            <a:ext uri="{FF2B5EF4-FFF2-40B4-BE49-F238E27FC236}">
              <a16:creationId xmlns:a16="http://schemas.microsoft.com/office/drawing/2014/main" id="{F6CD48CC-5EF0-4D31-96ED-CD4E61444BE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21" name="Text Box 43">
          <a:extLst>
            <a:ext uri="{FF2B5EF4-FFF2-40B4-BE49-F238E27FC236}">
              <a16:creationId xmlns:a16="http://schemas.microsoft.com/office/drawing/2014/main" id="{83E3AE50-FF2E-47F5-8EBA-1FC8807F473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22" name="Text Box 65">
          <a:extLst>
            <a:ext uri="{FF2B5EF4-FFF2-40B4-BE49-F238E27FC236}">
              <a16:creationId xmlns:a16="http://schemas.microsoft.com/office/drawing/2014/main" id="{FC507052-6ED7-40F7-B516-0D073BC871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23" name="Text Box 91">
          <a:extLst>
            <a:ext uri="{FF2B5EF4-FFF2-40B4-BE49-F238E27FC236}">
              <a16:creationId xmlns:a16="http://schemas.microsoft.com/office/drawing/2014/main" id="{59E9B85E-8FB0-497D-8D80-C16B254DA8C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24" name="Text Box 65">
          <a:extLst>
            <a:ext uri="{FF2B5EF4-FFF2-40B4-BE49-F238E27FC236}">
              <a16:creationId xmlns:a16="http://schemas.microsoft.com/office/drawing/2014/main" id="{11F1B30B-9E47-4C57-8958-D3FC38F2583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725" name="Text Box 46">
          <a:extLst>
            <a:ext uri="{FF2B5EF4-FFF2-40B4-BE49-F238E27FC236}">
              <a16:creationId xmlns:a16="http://schemas.microsoft.com/office/drawing/2014/main" id="{6F701B1B-964E-4B39-8A96-1B1CF7834911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726" name="Text Box 43">
          <a:extLst>
            <a:ext uri="{FF2B5EF4-FFF2-40B4-BE49-F238E27FC236}">
              <a16:creationId xmlns:a16="http://schemas.microsoft.com/office/drawing/2014/main" id="{C1394E95-32A2-48CF-AFAB-64A006A66893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27" name="Text Box 68">
          <a:extLst>
            <a:ext uri="{FF2B5EF4-FFF2-40B4-BE49-F238E27FC236}">
              <a16:creationId xmlns:a16="http://schemas.microsoft.com/office/drawing/2014/main" id="{85086F47-61EC-4C51-99EF-AFA870EC95D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28" name="Text Box 69">
          <a:extLst>
            <a:ext uri="{FF2B5EF4-FFF2-40B4-BE49-F238E27FC236}">
              <a16:creationId xmlns:a16="http://schemas.microsoft.com/office/drawing/2014/main" id="{FD7CAD3C-32AB-4C28-ADC6-7D0A1B708CF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29" name="Text Box 70">
          <a:extLst>
            <a:ext uri="{FF2B5EF4-FFF2-40B4-BE49-F238E27FC236}">
              <a16:creationId xmlns:a16="http://schemas.microsoft.com/office/drawing/2014/main" id="{EA9F6525-5B2A-4916-8BD6-80FD30B5904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0" name="Text Box 71">
          <a:extLst>
            <a:ext uri="{FF2B5EF4-FFF2-40B4-BE49-F238E27FC236}">
              <a16:creationId xmlns:a16="http://schemas.microsoft.com/office/drawing/2014/main" id="{2E4DA192-9D81-480A-B892-73BEB2A15A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1" name="Text Box 72">
          <a:extLst>
            <a:ext uri="{FF2B5EF4-FFF2-40B4-BE49-F238E27FC236}">
              <a16:creationId xmlns:a16="http://schemas.microsoft.com/office/drawing/2014/main" id="{04D9DCB7-EFE0-41C0-AFA9-03E76C9B266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2" name="Text Box 73">
          <a:extLst>
            <a:ext uri="{FF2B5EF4-FFF2-40B4-BE49-F238E27FC236}">
              <a16:creationId xmlns:a16="http://schemas.microsoft.com/office/drawing/2014/main" id="{30968EE3-8C18-46B2-89F3-7C954B08FC9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33" name="Text Box 46">
          <a:extLst>
            <a:ext uri="{FF2B5EF4-FFF2-40B4-BE49-F238E27FC236}">
              <a16:creationId xmlns:a16="http://schemas.microsoft.com/office/drawing/2014/main" id="{FD34AA96-226E-4FFA-BF2B-428F30231F5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34" name="Text Box 43">
          <a:extLst>
            <a:ext uri="{FF2B5EF4-FFF2-40B4-BE49-F238E27FC236}">
              <a16:creationId xmlns:a16="http://schemas.microsoft.com/office/drawing/2014/main" id="{7F6BEA18-CA50-4058-8445-5DBFE9A2835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35" name="Text Box 46">
          <a:extLst>
            <a:ext uri="{FF2B5EF4-FFF2-40B4-BE49-F238E27FC236}">
              <a16:creationId xmlns:a16="http://schemas.microsoft.com/office/drawing/2014/main" id="{D5042B53-C685-4465-B347-9ED115B9A54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36" name="Text Box 43">
          <a:extLst>
            <a:ext uri="{FF2B5EF4-FFF2-40B4-BE49-F238E27FC236}">
              <a16:creationId xmlns:a16="http://schemas.microsoft.com/office/drawing/2014/main" id="{71918D02-CA05-4C8D-A947-CD3BC70AAE9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1E8D7E71-6028-49A6-8DA3-6ABF7C12778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6B96179F-94B7-47A0-AB50-0E7787F8C78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EDD41724-89B1-467F-9B46-79D745642D3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629CF77F-E803-4619-AB01-6EFDE8DD1F1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B4A3AC4C-5043-461F-931A-26D9D03D53F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98D0CCB9-3216-4DD2-8D81-ECA341F9516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43" name="Text Box 46">
          <a:extLst>
            <a:ext uri="{FF2B5EF4-FFF2-40B4-BE49-F238E27FC236}">
              <a16:creationId xmlns:a16="http://schemas.microsoft.com/office/drawing/2014/main" id="{1BD09AC7-9F5C-4E66-BE6B-18949004A23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44" name="Text Box 43">
          <a:extLst>
            <a:ext uri="{FF2B5EF4-FFF2-40B4-BE49-F238E27FC236}">
              <a16:creationId xmlns:a16="http://schemas.microsoft.com/office/drawing/2014/main" id="{F908C807-A316-4439-80B9-2FF1CA180E7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45" name="Text Box 46">
          <a:extLst>
            <a:ext uri="{FF2B5EF4-FFF2-40B4-BE49-F238E27FC236}">
              <a16:creationId xmlns:a16="http://schemas.microsoft.com/office/drawing/2014/main" id="{6EA61E06-6FD3-41E8-BC86-426A48781CF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46" name="Text Box 43">
          <a:extLst>
            <a:ext uri="{FF2B5EF4-FFF2-40B4-BE49-F238E27FC236}">
              <a16:creationId xmlns:a16="http://schemas.microsoft.com/office/drawing/2014/main" id="{EADFB467-BA4D-4818-A728-DFCC6ECE34C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47" name="Text Box 68">
          <a:extLst>
            <a:ext uri="{FF2B5EF4-FFF2-40B4-BE49-F238E27FC236}">
              <a16:creationId xmlns:a16="http://schemas.microsoft.com/office/drawing/2014/main" id="{1B105F22-9B19-4532-BA18-98A26E86A21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48" name="Text Box 69">
          <a:extLst>
            <a:ext uri="{FF2B5EF4-FFF2-40B4-BE49-F238E27FC236}">
              <a16:creationId xmlns:a16="http://schemas.microsoft.com/office/drawing/2014/main" id="{B0F2DAD3-B842-4FE1-82E3-18D8DDAC15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49" name="Text Box 70">
          <a:extLst>
            <a:ext uri="{FF2B5EF4-FFF2-40B4-BE49-F238E27FC236}">
              <a16:creationId xmlns:a16="http://schemas.microsoft.com/office/drawing/2014/main" id="{A70CBA2B-54B7-4BB6-9655-3DF54A8AF9E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50" name="Text Box 71">
          <a:extLst>
            <a:ext uri="{FF2B5EF4-FFF2-40B4-BE49-F238E27FC236}">
              <a16:creationId xmlns:a16="http://schemas.microsoft.com/office/drawing/2014/main" id="{19AB419E-DF13-404D-8950-ECDF2E15C13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51" name="Text Box 72">
          <a:extLst>
            <a:ext uri="{FF2B5EF4-FFF2-40B4-BE49-F238E27FC236}">
              <a16:creationId xmlns:a16="http://schemas.microsoft.com/office/drawing/2014/main" id="{9106D339-20F3-416F-840D-B0BF33C268D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52" name="Text Box 73">
          <a:extLst>
            <a:ext uri="{FF2B5EF4-FFF2-40B4-BE49-F238E27FC236}">
              <a16:creationId xmlns:a16="http://schemas.microsoft.com/office/drawing/2014/main" id="{89AD1C01-F748-4F98-9EA1-CE59EC011EF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53" name="Text Box 46">
          <a:extLst>
            <a:ext uri="{FF2B5EF4-FFF2-40B4-BE49-F238E27FC236}">
              <a16:creationId xmlns:a16="http://schemas.microsoft.com/office/drawing/2014/main" id="{FD23833D-C11B-4D1E-9B42-A62B9B8502F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54" name="Text Box 43">
          <a:extLst>
            <a:ext uri="{FF2B5EF4-FFF2-40B4-BE49-F238E27FC236}">
              <a16:creationId xmlns:a16="http://schemas.microsoft.com/office/drawing/2014/main" id="{A4C65EAC-8EB1-4A89-BB22-A7017F4236A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55" name="Text Box 46">
          <a:extLst>
            <a:ext uri="{FF2B5EF4-FFF2-40B4-BE49-F238E27FC236}">
              <a16:creationId xmlns:a16="http://schemas.microsoft.com/office/drawing/2014/main" id="{DEB7CA92-5371-4318-A382-5C1D58AB7E7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56" name="Text Box 43">
          <a:extLst>
            <a:ext uri="{FF2B5EF4-FFF2-40B4-BE49-F238E27FC236}">
              <a16:creationId xmlns:a16="http://schemas.microsoft.com/office/drawing/2014/main" id="{7DA43C88-8A46-424C-94FB-DF17DBB8422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757" name="Text Box 10">
          <a:extLst>
            <a:ext uri="{FF2B5EF4-FFF2-40B4-BE49-F238E27FC236}">
              <a16:creationId xmlns:a16="http://schemas.microsoft.com/office/drawing/2014/main" id="{45726A6A-0AE8-4A04-8491-2929D7CC39F9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758" name="Text Box 11">
          <a:extLst>
            <a:ext uri="{FF2B5EF4-FFF2-40B4-BE49-F238E27FC236}">
              <a16:creationId xmlns:a16="http://schemas.microsoft.com/office/drawing/2014/main" id="{BD207796-772B-4F0B-A197-0532D21684DC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59" name="Text Box 65">
          <a:extLst>
            <a:ext uri="{FF2B5EF4-FFF2-40B4-BE49-F238E27FC236}">
              <a16:creationId xmlns:a16="http://schemas.microsoft.com/office/drawing/2014/main" id="{CE0BA3C8-1456-491A-B535-37A12E74885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60" name="Text Box 91">
          <a:extLst>
            <a:ext uri="{FF2B5EF4-FFF2-40B4-BE49-F238E27FC236}">
              <a16:creationId xmlns:a16="http://schemas.microsoft.com/office/drawing/2014/main" id="{16F40D8E-B97C-46DC-BD67-8E14431D00C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61" name="Text Box 65">
          <a:extLst>
            <a:ext uri="{FF2B5EF4-FFF2-40B4-BE49-F238E27FC236}">
              <a16:creationId xmlns:a16="http://schemas.microsoft.com/office/drawing/2014/main" id="{ACA91873-E973-4CC1-9B96-436C555EAFD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62" name="Text Box 91">
          <a:extLst>
            <a:ext uri="{FF2B5EF4-FFF2-40B4-BE49-F238E27FC236}">
              <a16:creationId xmlns:a16="http://schemas.microsoft.com/office/drawing/2014/main" id="{D304E521-4432-46E2-A115-5DEE1E641DC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763" name="Text Box 46">
          <a:extLst>
            <a:ext uri="{FF2B5EF4-FFF2-40B4-BE49-F238E27FC236}">
              <a16:creationId xmlns:a16="http://schemas.microsoft.com/office/drawing/2014/main" id="{D78F2B32-3B4F-4F00-9598-4FAABBBA108B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764" name="Text Box 43">
          <a:extLst>
            <a:ext uri="{FF2B5EF4-FFF2-40B4-BE49-F238E27FC236}">
              <a16:creationId xmlns:a16="http://schemas.microsoft.com/office/drawing/2014/main" id="{578FFD8E-0519-48EC-B7F9-49A027DC9CEA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65" name="Text Box 68">
          <a:extLst>
            <a:ext uri="{FF2B5EF4-FFF2-40B4-BE49-F238E27FC236}">
              <a16:creationId xmlns:a16="http://schemas.microsoft.com/office/drawing/2014/main" id="{DF14AC28-C47D-40F3-9D3B-36C2CB53FE2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66" name="Text Box 69">
          <a:extLst>
            <a:ext uri="{FF2B5EF4-FFF2-40B4-BE49-F238E27FC236}">
              <a16:creationId xmlns:a16="http://schemas.microsoft.com/office/drawing/2014/main" id="{41B6CC38-4581-4DC1-A638-B517BF9CF95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67" name="Text Box 70">
          <a:extLst>
            <a:ext uri="{FF2B5EF4-FFF2-40B4-BE49-F238E27FC236}">
              <a16:creationId xmlns:a16="http://schemas.microsoft.com/office/drawing/2014/main" id="{881349D5-0119-40A9-AA2B-2CB5BAFED22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68" name="Text Box 71">
          <a:extLst>
            <a:ext uri="{FF2B5EF4-FFF2-40B4-BE49-F238E27FC236}">
              <a16:creationId xmlns:a16="http://schemas.microsoft.com/office/drawing/2014/main" id="{F4654643-CC02-4D24-8CAC-F77024EE312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69" name="Text Box 72">
          <a:extLst>
            <a:ext uri="{FF2B5EF4-FFF2-40B4-BE49-F238E27FC236}">
              <a16:creationId xmlns:a16="http://schemas.microsoft.com/office/drawing/2014/main" id="{962439EA-AF68-47FC-9D51-17F083EFDE5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0" name="Text Box 73">
          <a:extLst>
            <a:ext uri="{FF2B5EF4-FFF2-40B4-BE49-F238E27FC236}">
              <a16:creationId xmlns:a16="http://schemas.microsoft.com/office/drawing/2014/main" id="{361931B8-2BB2-4D1C-9BAF-070EA8B60C4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71" name="Text Box 46">
          <a:extLst>
            <a:ext uri="{FF2B5EF4-FFF2-40B4-BE49-F238E27FC236}">
              <a16:creationId xmlns:a16="http://schemas.microsoft.com/office/drawing/2014/main" id="{2D8B8F43-DBE9-4BB6-B1BE-EBB3DA56975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72" name="Text Box 43">
          <a:extLst>
            <a:ext uri="{FF2B5EF4-FFF2-40B4-BE49-F238E27FC236}">
              <a16:creationId xmlns:a16="http://schemas.microsoft.com/office/drawing/2014/main" id="{D7E1F86B-F252-4AA6-9E3E-6CCC32E5593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73" name="Text Box 46">
          <a:extLst>
            <a:ext uri="{FF2B5EF4-FFF2-40B4-BE49-F238E27FC236}">
              <a16:creationId xmlns:a16="http://schemas.microsoft.com/office/drawing/2014/main" id="{B7032C83-8C18-4313-8867-AB29A7C0ABC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74" name="Text Box 43">
          <a:extLst>
            <a:ext uri="{FF2B5EF4-FFF2-40B4-BE49-F238E27FC236}">
              <a16:creationId xmlns:a16="http://schemas.microsoft.com/office/drawing/2014/main" id="{7D65726A-8F9A-46E2-871B-C24751ED274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5" name="Text Box 68">
          <a:extLst>
            <a:ext uri="{FF2B5EF4-FFF2-40B4-BE49-F238E27FC236}">
              <a16:creationId xmlns:a16="http://schemas.microsoft.com/office/drawing/2014/main" id="{1D55346F-DFFB-4AA1-B6E4-AFCF9814D6A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6" name="Text Box 69">
          <a:extLst>
            <a:ext uri="{FF2B5EF4-FFF2-40B4-BE49-F238E27FC236}">
              <a16:creationId xmlns:a16="http://schemas.microsoft.com/office/drawing/2014/main" id="{A5DDC8F2-E754-4E4F-ABE8-1CE9EE4A5A1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7" name="Text Box 70">
          <a:extLst>
            <a:ext uri="{FF2B5EF4-FFF2-40B4-BE49-F238E27FC236}">
              <a16:creationId xmlns:a16="http://schemas.microsoft.com/office/drawing/2014/main" id="{6E09EC9C-ADE9-4C96-9D97-B3F2F3854EA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8" name="Text Box 71">
          <a:extLst>
            <a:ext uri="{FF2B5EF4-FFF2-40B4-BE49-F238E27FC236}">
              <a16:creationId xmlns:a16="http://schemas.microsoft.com/office/drawing/2014/main" id="{0A695F31-08D8-4508-9E22-818EF9688FE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79" name="Text Box 72">
          <a:extLst>
            <a:ext uri="{FF2B5EF4-FFF2-40B4-BE49-F238E27FC236}">
              <a16:creationId xmlns:a16="http://schemas.microsoft.com/office/drawing/2014/main" id="{FBF3F69B-BB65-4DFF-945E-9CE0CCF24EE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780" name="Text Box 73">
          <a:extLst>
            <a:ext uri="{FF2B5EF4-FFF2-40B4-BE49-F238E27FC236}">
              <a16:creationId xmlns:a16="http://schemas.microsoft.com/office/drawing/2014/main" id="{299DFF8A-8536-4B2E-A8FC-55C12042A14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81" name="Text Box 46">
          <a:extLst>
            <a:ext uri="{FF2B5EF4-FFF2-40B4-BE49-F238E27FC236}">
              <a16:creationId xmlns:a16="http://schemas.microsoft.com/office/drawing/2014/main" id="{290A251A-7BB4-4171-9D36-FD37283BF92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82" name="Text Box 43">
          <a:extLst>
            <a:ext uri="{FF2B5EF4-FFF2-40B4-BE49-F238E27FC236}">
              <a16:creationId xmlns:a16="http://schemas.microsoft.com/office/drawing/2014/main" id="{B01B6040-59EF-4F51-9B5C-EA262475CAA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83" name="Text Box 46">
          <a:extLst>
            <a:ext uri="{FF2B5EF4-FFF2-40B4-BE49-F238E27FC236}">
              <a16:creationId xmlns:a16="http://schemas.microsoft.com/office/drawing/2014/main" id="{1FAC1FA9-EC08-4754-AB6B-D322E60CBE6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84" name="Text Box 43">
          <a:extLst>
            <a:ext uri="{FF2B5EF4-FFF2-40B4-BE49-F238E27FC236}">
              <a16:creationId xmlns:a16="http://schemas.microsoft.com/office/drawing/2014/main" id="{A0DC6A75-4727-458E-92E0-AAB94E88C2C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85" name="Text Box 68">
          <a:extLst>
            <a:ext uri="{FF2B5EF4-FFF2-40B4-BE49-F238E27FC236}">
              <a16:creationId xmlns:a16="http://schemas.microsoft.com/office/drawing/2014/main" id="{43E4235F-0E9B-4A95-9C87-6549E02491F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86" name="Text Box 69">
          <a:extLst>
            <a:ext uri="{FF2B5EF4-FFF2-40B4-BE49-F238E27FC236}">
              <a16:creationId xmlns:a16="http://schemas.microsoft.com/office/drawing/2014/main" id="{CB394956-64ED-4913-905C-BD88140E51B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87" name="Text Box 70">
          <a:extLst>
            <a:ext uri="{FF2B5EF4-FFF2-40B4-BE49-F238E27FC236}">
              <a16:creationId xmlns:a16="http://schemas.microsoft.com/office/drawing/2014/main" id="{97013D34-33AB-47C4-9FA3-66AABA7BF9B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88" name="Text Box 71">
          <a:extLst>
            <a:ext uri="{FF2B5EF4-FFF2-40B4-BE49-F238E27FC236}">
              <a16:creationId xmlns:a16="http://schemas.microsoft.com/office/drawing/2014/main" id="{AD91482A-1B0E-4BF7-A32A-F4B924D4E52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89" name="Text Box 72">
          <a:extLst>
            <a:ext uri="{FF2B5EF4-FFF2-40B4-BE49-F238E27FC236}">
              <a16:creationId xmlns:a16="http://schemas.microsoft.com/office/drawing/2014/main" id="{25B7B98A-3841-4DBC-B61B-A26EA3D57FD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790" name="Text Box 73">
          <a:extLst>
            <a:ext uri="{FF2B5EF4-FFF2-40B4-BE49-F238E27FC236}">
              <a16:creationId xmlns:a16="http://schemas.microsoft.com/office/drawing/2014/main" id="{DE4AC582-1415-4087-A103-1EABD9CE9A9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91" name="Text Box 46">
          <a:extLst>
            <a:ext uri="{FF2B5EF4-FFF2-40B4-BE49-F238E27FC236}">
              <a16:creationId xmlns:a16="http://schemas.microsoft.com/office/drawing/2014/main" id="{B6C03FB1-E1C7-49B4-8022-FB1D6CD33DF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92" name="Text Box 43">
          <a:extLst>
            <a:ext uri="{FF2B5EF4-FFF2-40B4-BE49-F238E27FC236}">
              <a16:creationId xmlns:a16="http://schemas.microsoft.com/office/drawing/2014/main" id="{84DA6EEB-DAD5-4AB1-8B7E-A8AC531D9C3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93" name="Text Box 46">
          <a:extLst>
            <a:ext uri="{FF2B5EF4-FFF2-40B4-BE49-F238E27FC236}">
              <a16:creationId xmlns:a16="http://schemas.microsoft.com/office/drawing/2014/main" id="{E8B6B087-E216-4655-8E5B-4741F0A7004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794" name="Text Box 43">
          <a:extLst>
            <a:ext uri="{FF2B5EF4-FFF2-40B4-BE49-F238E27FC236}">
              <a16:creationId xmlns:a16="http://schemas.microsoft.com/office/drawing/2014/main" id="{A6CA1771-BF4E-43DA-92B3-41BD8F4ABFC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FECFFFD0-74DB-44DF-ADD1-3CC841985285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59ED0D94-9066-4CFB-9490-B2516FE3AF6B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97" name="Text Box 65">
          <a:extLst>
            <a:ext uri="{FF2B5EF4-FFF2-40B4-BE49-F238E27FC236}">
              <a16:creationId xmlns:a16="http://schemas.microsoft.com/office/drawing/2014/main" id="{FAB8C03F-6B1C-4641-88B3-056E85EC5A7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98" name="Text Box 91">
          <a:extLst>
            <a:ext uri="{FF2B5EF4-FFF2-40B4-BE49-F238E27FC236}">
              <a16:creationId xmlns:a16="http://schemas.microsoft.com/office/drawing/2014/main" id="{4EDDB8DD-437A-4878-AA65-B5C6C4C3A53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799" name="Text Box 65">
          <a:extLst>
            <a:ext uri="{FF2B5EF4-FFF2-40B4-BE49-F238E27FC236}">
              <a16:creationId xmlns:a16="http://schemas.microsoft.com/office/drawing/2014/main" id="{41853111-6CD1-437F-9B71-C4825402909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00" name="Text Box 91">
          <a:extLst>
            <a:ext uri="{FF2B5EF4-FFF2-40B4-BE49-F238E27FC236}">
              <a16:creationId xmlns:a16="http://schemas.microsoft.com/office/drawing/2014/main" id="{F3CCAB07-D49C-4B07-BFB5-1A6493FB0CA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01" name="Text Box 46">
          <a:extLst>
            <a:ext uri="{FF2B5EF4-FFF2-40B4-BE49-F238E27FC236}">
              <a16:creationId xmlns:a16="http://schemas.microsoft.com/office/drawing/2014/main" id="{747AA801-87AB-4B64-8FB4-88D006D734E1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02" name="Text Box 43">
          <a:extLst>
            <a:ext uri="{FF2B5EF4-FFF2-40B4-BE49-F238E27FC236}">
              <a16:creationId xmlns:a16="http://schemas.microsoft.com/office/drawing/2014/main" id="{24226334-FD9E-4E56-8029-5177AF614DDC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3" name="Text Box 68">
          <a:extLst>
            <a:ext uri="{FF2B5EF4-FFF2-40B4-BE49-F238E27FC236}">
              <a16:creationId xmlns:a16="http://schemas.microsoft.com/office/drawing/2014/main" id="{892A103C-7D2C-4EE2-8371-CFC7539BE83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4" name="Text Box 69">
          <a:extLst>
            <a:ext uri="{FF2B5EF4-FFF2-40B4-BE49-F238E27FC236}">
              <a16:creationId xmlns:a16="http://schemas.microsoft.com/office/drawing/2014/main" id="{DCC8E4B9-C7D7-45FF-9A96-0E23CA8B959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5" name="Text Box 70">
          <a:extLst>
            <a:ext uri="{FF2B5EF4-FFF2-40B4-BE49-F238E27FC236}">
              <a16:creationId xmlns:a16="http://schemas.microsoft.com/office/drawing/2014/main" id="{4A50C97E-0CF8-432A-A1E6-2FBE8E955F5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6" name="Text Box 71">
          <a:extLst>
            <a:ext uri="{FF2B5EF4-FFF2-40B4-BE49-F238E27FC236}">
              <a16:creationId xmlns:a16="http://schemas.microsoft.com/office/drawing/2014/main" id="{09195404-65FF-49C0-8AB7-1AB29B08BAE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7" name="Text Box 72">
          <a:extLst>
            <a:ext uri="{FF2B5EF4-FFF2-40B4-BE49-F238E27FC236}">
              <a16:creationId xmlns:a16="http://schemas.microsoft.com/office/drawing/2014/main" id="{24D3BBCD-21A3-488A-AA84-AB90C5A2550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08" name="Text Box 73">
          <a:extLst>
            <a:ext uri="{FF2B5EF4-FFF2-40B4-BE49-F238E27FC236}">
              <a16:creationId xmlns:a16="http://schemas.microsoft.com/office/drawing/2014/main" id="{843D33A2-04B0-4735-B9E5-E5BB8F0F549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09" name="Text Box 46">
          <a:extLst>
            <a:ext uri="{FF2B5EF4-FFF2-40B4-BE49-F238E27FC236}">
              <a16:creationId xmlns:a16="http://schemas.microsoft.com/office/drawing/2014/main" id="{3767474E-50F7-4360-AB45-8A2BD007C36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10" name="Text Box 43">
          <a:extLst>
            <a:ext uri="{FF2B5EF4-FFF2-40B4-BE49-F238E27FC236}">
              <a16:creationId xmlns:a16="http://schemas.microsoft.com/office/drawing/2014/main" id="{9ACE217D-0AA8-4B64-8864-2BF7A8B39AA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11" name="Text Box 46">
          <a:extLst>
            <a:ext uri="{FF2B5EF4-FFF2-40B4-BE49-F238E27FC236}">
              <a16:creationId xmlns:a16="http://schemas.microsoft.com/office/drawing/2014/main" id="{8448C8C4-5A45-4FC5-ACCB-D5ECB4F6E18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12" name="Text Box 43">
          <a:extLst>
            <a:ext uri="{FF2B5EF4-FFF2-40B4-BE49-F238E27FC236}">
              <a16:creationId xmlns:a16="http://schemas.microsoft.com/office/drawing/2014/main" id="{48698B47-D425-4389-A3A3-3B82F3F00C3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3" name="Text Box 68">
          <a:extLst>
            <a:ext uri="{FF2B5EF4-FFF2-40B4-BE49-F238E27FC236}">
              <a16:creationId xmlns:a16="http://schemas.microsoft.com/office/drawing/2014/main" id="{32807EC6-4C80-47BC-AF04-440E00FBD0C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4" name="Text Box 69">
          <a:extLst>
            <a:ext uri="{FF2B5EF4-FFF2-40B4-BE49-F238E27FC236}">
              <a16:creationId xmlns:a16="http://schemas.microsoft.com/office/drawing/2014/main" id="{B6547B87-3BEE-4173-B576-380C8E61FE2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5" name="Text Box 70">
          <a:extLst>
            <a:ext uri="{FF2B5EF4-FFF2-40B4-BE49-F238E27FC236}">
              <a16:creationId xmlns:a16="http://schemas.microsoft.com/office/drawing/2014/main" id="{E45F6017-B0E3-40B9-9532-B1312E124A7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6" name="Text Box 71">
          <a:extLst>
            <a:ext uri="{FF2B5EF4-FFF2-40B4-BE49-F238E27FC236}">
              <a16:creationId xmlns:a16="http://schemas.microsoft.com/office/drawing/2014/main" id="{8048CF37-065D-4DDF-86D0-C9B761C7246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7" name="Text Box 72">
          <a:extLst>
            <a:ext uri="{FF2B5EF4-FFF2-40B4-BE49-F238E27FC236}">
              <a16:creationId xmlns:a16="http://schemas.microsoft.com/office/drawing/2014/main" id="{EA739D69-7417-4366-B85D-FD637D20241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18" name="Text Box 73">
          <a:extLst>
            <a:ext uri="{FF2B5EF4-FFF2-40B4-BE49-F238E27FC236}">
              <a16:creationId xmlns:a16="http://schemas.microsoft.com/office/drawing/2014/main" id="{96916C2D-ED8E-44B1-8524-0102C87591A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19" name="Text Box 46">
          <a:extLst>
            <a:ext uri="{FF2B5EF4-FFF2-40B4-BE49-F238E27FC236}">
              <a16:creationId xmlns:a16="http://schemas.microsoft.com/office/drawing/2014/main" id="{EA0399E3-67AA-4C15-A814-BAC5F2BCFD6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20" name="Text Box 43">
          <a:extLst>
            <a:ext uri="{FF2B5EF4-FFF2-40B4-BE49-F238E27FC236}">
              <a16:creationId xmlns:a16="http://schemas.microsoft.com/office/drawing/2014/main" id="{EF3D53C0-6684-45A9-BDE1-63D2CB6AAD7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21" name="Text Box 46">
          <a:extLst>
            <a:ext uri="{FF2B5EF4-FFF2-40B4-BE49-F238E27FC236}">
              <a16:creationId xmlns:a16="http://schemas.microsoft.com/office/drawing/2014/main" id="{B6760989-46AF-45B9-9EA6-E7001BFDC18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22" name="Text Box 43">
          <a:extLst>
            <a:ext uri="{FF2B5EF4-FFF2-40B4-BE49-F238E27FC236}">
              <a16:creationId xmlns:a16="http://schemas.microsoft.com/office/drawing/2014/main" id="{AC1047C0-97C1-42BA-BAD1-CBBA4845613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3" name="Text Box 68">
          <a:extLst>
            <a:ext uri="{FF2B5EF4-FFF2-40B4-BE49-F238E27FC236}">
              <a16:creationId xmlns:a16="http://schemas.microsoft.com/office/drawing/2014/main" id="{CFCD73BC-7708-438B-9A2A-586A20F09ED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4" name="Text Box 69">
          <a:extLst>
            <a:ext uri="{FF2B5EF4-FFF2-40B4-BE49-F238E27FC236}">
              <a16:creationId xmlns:a16="http://schemas.microsoft.com/office/drawing/2014/main" id="{587962DD-7331-4ECC-9536-0C5AA31FBF9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5" name="Text Box 70">
          <a:extLst>
            <a:ext uri="{FF2B5EF4-FFF2-40B4-BE49-F238E27FC236}">
              <a16:creationId xmlns:a16="http://schemas.microsoft.com/office/drawing/2014/main" id="{379D72B6-8EEC-4D0B-9AD1-ADC6D1EF509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6" name="Text Box 71">
          <a:extLst>
            <a:ext uri="{FF2B5EF4-FFF2-40B4-BE49-F238E27FC236}">
              <a16:creationId xmlns:a16="http://schemas.microsoft.com/office/drawing/2014/main" id="{99A83EFA-BA5B-45DF-948B-6F36001E249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7" name="Text Box 72">
          <a:extLst>
            <a:ext uri="{FF2B5EF4-FFF2-40B4-BE49-F238E27FC236}">
              <a16:creationId xmlns:a16="http://schemas.microsoft.com/office/drawing/2014/main" id="{C221C8CB-65FB-4E8E-B3A8-B40D15E2D97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28" name="Text Box 73">
          <a:extLst>
            <a:ext uri="{FF2B5EF4-FFF2-40B4-BE49-F238E27FC236}">
              <a16:creationId xmlns:a16="http://schemas.microsoft.com/office/drawing/2014/main" id="{2A5C644A-F1A5-443D-AEAC-211CF2320AF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29" name="Text Box 46">
          <a:extLst>
            <a:ext uri="{FF2B5EF4-FFF2-40B4-BE49-F238E27FC236}">
              <a16:creationId xmlns:a16="http://schemas.microsoft.com/office/drawing/2014/main" id="{0CED4E1E-47F3-4AA9-8F1A-567F39B20D9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30" name="Text Box 43">
          <a:extLst>
            <a:ext uri="{FF2B5EF4-FFF2-40B4-BE49-F238E27FC236}">
              <a16:creationId xmlns:a16="http://schemas.microsoft.com/office/drawing/2014/main" id="{B54C7783-8B87-449E-A538-B57833D86E7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31" name="Text Box 46">
          <a:extLst>
            <a:ext uri="{FF2B5EF4-FFF2-40B4-BE49-F238E27FC236}">
              <a16:creationId xmlns:a16="http://schemas.microsoft.com/office/drawing/2014/main" id="{D31180A3-36A1-462A-B8E6-E3CD5127D67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32" name="Text Box 43">
          <a:extLst>
            <a:ext uri="{FF2B5EF4-FFF2-40B4-BE49-F238E27FC236}">
              <a16:creationId xmlns:a16="http://schemas.microsoft.com/office/drawing/2014/main" id="{214536F8-BAC5-410C-B408-72598AF92C2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833" name="Text Box 10">
          <a:extLst>
            <a:ext uri="{FF2B5EF4-FFF2-40B4-BE49-F238E27FC236}">
              <a16:creationId xmlns:a16="http://schemas.microsoft.com/office/drawing/2014/main" id="{7728A68D-BFE2-4B6E-BB89-32594BE46EDD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834" name="Text Box 11">
          <a:extLst>
            <a:ext uri="{FF2B5EF4-FFF2-40B4-BE49-F238E27FC236}">
              <a16:creationId xmlns:a16="http://schemas.microsoft.com/office/drawing/2014/main" id="{E2AA35D8-C6B1-4C3D-87F3-E622DD4163F3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35" name="Text Box 65">
          <a:extLst>
            <a:ext uri="{FF2B5EF4-FFF2-40B4-BE49-F238E27FC236}">
              <a16:creationId xmlns:a16="http://schemas.microsoft.com/office/drawing/2014/main" id="{741049B3-BA4F-4E69-B3DA-213FEF68B12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36" name="Text Box 91">
          <a:extLst>
            <a:ext uri="{FF2B5EF4-FFF2-40B4-BE49-F238E27FC236}">
              <a16:creationId xmlns:a16="http://schemas.microsoft.com/office/drawing/2014/main" id="{CACCF886-5551-478F-8191-DF435D1AB7F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37" name="Text Box 65">
          <a:extLst>
            <a:ext uri="{FF2B5EF4-FFF2-40B4-BE49-F238E27FC236}">
              <a16:creationId xmlns:a16="http://schemas.microsoft.com/office/drawing/2014/main" id="{BDD58C49-2E6E-4100-B74D-F543BE0CF47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38" name="Text Box 91">
          <a:extLst>
            <a:ext uri="{FF2B5EF4-FFF2-40B4-BE49-F238E27FC236}">
              <a16:creationId xmlns:a16="http://schemas.microsoft.com/office/drawing/2014/main" id="{5824205C-F26A-481B-B100-A8DD4E0A73C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39" name="Text Box 46">
          <a:extLst>
            <a:ext uri="{FF2B5EF4-FFF2-40B4-BE49-F238E27FC236}">
              <a16:creationId xmlns:a16="http://schemas.microsoft.com/office/drawing/2014/main" id="{14B18600-3838-432E-96B0-9F4B18446815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40" name="Text Box 43">
          <a:extLst>
            <a:ext uri="{FF2B5EF4-FFF2-40B4-BE49-F238E27FC236}">
              <a16:creationId xmlns:a16="http://schemas.microsoft.com/office/drawing/2014/main" id="{FD09CCC7-E2C5-4F8A-B66B-362392867B09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1" name="Text Box 68">
          <a:extLst>
            <a:ext uri="{FF2B5EF4-FFF2-40B4-BE49-F238E27FC236}">
              <a16:creationId xmlns:a16="http://schemas.microsoft.com/office/drawing/2014/main" id="{E99DCB03-74C9-4A30-9FAE-AE5AFD9416A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2" name="Text Box 69">
          <a:extLst>
            <a:ext uri="{FF2B5EF4-FFF2-40B4-BE49-F238E27FC236}">
              <a16:creationId xmlns:a16="http://schemas.microsoft.com/office/drawing/2014/main" id="{6347C103-AAD6-47D3-9A9B-5099ED05622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3" name="Text Box 70">
          <a:extLst>
            <a:ext uri="{FF2B5EF4-FFF2-40B4-BE49-F238E27FC236}">
              <a16:creationId xmlns:a16="http://schemas.microsoft.com/office/drawing/2014/main" id="{AEE33CB2-DF1A-4BC6-811D-82C2CE50E0E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4" name="Text Box 71">
          <a:extLst>
            <a:ext uri="{FF2B5EF4-FFF2-40B4-BE49-F238E27FC236}">
              <a16:creationId xmlns:a16="http://schemas.microsoft.com/office/drawing/2014/main" id="{27FC5D8C-4557-4474-B3EE-A0A0D5AB18A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5" name="Text Box 72">
          <a:extLst>
            <a:ext uri="{FF2B5EF4-FFF2-40B4-BE49-F238E27FC236}">
              <a16:creationId xmlns:a16="http://schemas.microsoft.com/office/drawing/2014/main" id="{F5EE7FF1-05F9-4B90-BCC9-74798CCE411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46" name="Text Box 73">
          <a:extLst>
            <a:ext uri="{FF2B5EF4-FFF2-40B4-BE49-F238E27FC236}">
              <a16:creationId xmlns:a16="http://schemas.microsoft.com/office/drawing/2014/main" id="{8B82AAC7-E451-413B-80A8-171EF7B57DD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47" name="Text Box 46">
          <a:extLst>
            <a:ext uri="{FF2B5EF4-FFF2-40B4-BE49-F238E27FC236}">
              <a16:creationId xmlns:a16="http://schemas.microsoft.com/office/drawing/2014/main" id="{8F2FCC87-932E-4C72-A1EE-F3CF939AC9E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48" name="Text Box 43">
          <a:extLst>
            <a:ext uri="{FF2B5EF4-FFF2-40B4-BE49-F238E27FC236}">
              <a16:creationId xmlns:a16="http://schemas.microsoft.com/office/drawing/2014/main" id="{77F60F96-5ED3-4754-A346-4BFDBB48D7C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49" name="Text Box 46">
          <a:extLst>
            <a:ext uri="{FF2B5EF4-FFF2-40B4-BE49-F238E27FC236}">
              <a16:creationId xmlns:a16="http://schemas.microsoft.com/office/drawing/2014/main" id="{5CB4C4BA-74DB-433C-888F-53A05593B3B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50" name="Text Box 43">
          <a:extLst>
            <a:ext uri="{FF2B5EF4-FFF2-40B4-BE49-F238E27FC236}">
              <a16:creationId xmlns:a16="http://schemas.microsoft.com/office/drawing/2014/main" id="{454502FC-10AF-4258-BE9F-936EC3729B0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1" name="Text Box 68">
          <a:extLst>
            <a:ext uri="{FF2B5EF4-FFF2-40B4-BE49-F238E27FC236}">
              <a16:creationId xmlns:a16="http://schemas.microsoft.com/office/drawing/2014/main" id="{EDECC122-8B11-4397-934D-1829C206CAB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2" name="Text Box 69">
          <a:extLst>
            <a:ext uri="{FF2B5EF4-FFF2-40B4-BE49-F238E27FC236}">
              <a16:creationId xmlns:a16="http://schemas.microsoft.com/office/drawing/2014/main" id="{8BDF3134-EDA3-4361-BFD1-B9DECD727F7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3" name="Text Box 70">
          <a:extLst>
            <a:ext uri="{FF2B5EF4-FFF2-40B4-BE49-F238E27FC236}">
              <a16:creationId xmlns:a16="http://schemas.microsoft.com/office/drawing/2014/main" id="{EAAC236D-7936-470B-B3FB-06F56871317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4" name="Text Box 71">
          <a:extLst>
            <a:ext uri="{FF2B5EF4-FFF2-40B4-BE49-F238E27FC236}">
              <a16:creationId xmlns:a16="http://schemas.microsoft.com/office/drawing/2014/main" id="{4D65FAE8-6052-4824-A3EE-54D4B8E6D8B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5" name="Text Box 72">
          <a:extLst>
            <a:ext uri="{FF2B5EF4-FFF2-40B4-BE49-F238E27FC236}">
              <a16:creationId xmlns:a16="http://schemas.microsoft.com/office/drawing/2014/main" id="{F953577B-1A7B-4C09-B21D-8C16F3FF6AF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56" name="Text Box 73">
          <a:extLst>
            <a:ext uri="{FF2B5EF4-FFF2-40B4-BE49-F238E27FC236}">
              <a16:creationId xmlns:a16="http://schemas.microsoft.com/office/drawing/2014/main" id="{03D443DA-C5DD-47CE-B1A2-49A8AE57DA6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57" name="Text Box 46">
          <a:extLst>
            <a:ext uri="{FF2B5EF4-FFF2-40B4-BE49-F238E27FC236}">
              <a16:creationId xmlns:a16="http://schemas.microsoft.com/office/drawing/2014/main" id="{260FB0F3-290E-4556-A95C-D93D9FB8F44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58" name="Text Box 43">
          <a:extLst>
            <a:ext uri="{FF2B5EF4-FFF2-40B4-BE49-F238E27FC236}">
              <a16:creationId xmlns:a16="http://schemas.microsoft.com/office/drawing/2014/main" id="{E7961E31-08CB-44EE-BF49-7BFE96CB58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59" name="Text Box 46">
          <a:extLst>
            <a:ext uri="{FF2B5EF4-FFF2-40B4-BE49-F238E27FC236}">
              <a16:creationId xmlns:a16="http://schemas.microsoft.com/office/drawing/2014/main" id="{FDE66A2C-D741-4410-A09C-9DAB0D653CA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60" name="Text Box 43">
          <a:extLst>
            <a:ext uri="{FF2B5EF4-FFF2-40B4-BE49-F238E27FC236}">
              <a16:creationId xmlns:a16="http://schemas.microsoft.com/office/drawing/2014/main" id="{5E046E00-C620-43D0-989D-60E394243A2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1" name="Text Box 68">
          <a:extLst>
            <a:ext uri="{FF2B5EF4-FFF2-40B4-BE49-F238E27FC236}">
              <a16:creationId xmlns:a16="http://schemas.microsoft.com/office/drawing/2014/main" id="{BAFAF2EC-2ADB-479E-8E47-CB8FBB23B9A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2" name="Text Box 69">
          <a:extLst>
            <a:ext uri="{FF2B5EF4-FFF2-40B4-BE49-F238E27FC236}">
              <a16:creationId xmlns:a16="http://schemas.microsoft.com/office/drawing/2014/main" id="{0601B948-4DA2-4644-9DC3-F63AABAC1A0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3" name="Text Box 70">
          <a:extLst>
            <a:ext uri="{FF2B5EF4-FFF2-40B4-BE49-F238E27FC236}">
              <a16:creationId xmlns:a16="http://schemas.microsoft.com/office/drawing/2014/main" id="{C5641139-C81E-40FE-A158-59971CBADDF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4" name="Text Box 71">
          <a:extLst>
            <a:ext uri="{FF2B5EF4-FFF2-40B4-BE49-F238E27FC236}">
              <a16:creationId xmlns:a16="http://schemas.microsoft.com/office/drawing/2014/main" id="{7A418F66-25F1-4153-8414-F9D4B0096AF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5" name="Text Box 72">
          <a:extLst>
            <a:ext uri="{FF2B5EF4-FFF2-40B4-BE49-F238E27FC236}">
              <a16:creationId xmlns:a16="http://schemas.microsoft.com/office/drawing/2014/main" id="{2B14EC27-5EE2-4D69-9FB4-9B27A717129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66" name="Text Box 73">
          <a:extLst>
            <a:ext uri="{FF2B5EF4-FFF2-40B4-BE49-F238E27FC236}">
              <a16:creationId xmlns:a16="http://schemas.microsoft.com/office/drawing/2014/main" id="{8238B0D4-0DB0-46B9-87A0-0E4C351DD36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67" name="Text Box 46">
          <a:extLst>
            <a:ext uri="{FF2B5EF4-FFF2-40B4-BE49-F238E27FC236}">
              <a16:creationId xmlns:a16="http://schemas.microsoft.com/office/drawing/2014/main" id="{56F5930D-B5D0-4E61-8B85-F5FC6FABFE1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68" name="Text Box 43">
          <a:extLst>
            <a:ext uri="{FF2B5EF4-FFF2-40B4-BE49-F238E27FC236}">
              <a16:creationId xmlns:a16="http://schemas.microsoft.com/office/drawing/2014/main" id="{6B749C0B-E419-4033-94AB-13F501ADB2C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69" name="Text Box 46">
          <a:extLst>
            <a:ext uri="{FF2B5EF4-FFF2-40B4-BE49-F238E27FC236}">
              <a16:creationId xmlns:a16="http://schemas.microsoft.com/office/drawing/2014/main" id="{DD461D7A-9DDD-4B36-8A7C-5B18268240B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70" name="Text Box 43">
          <a:extLst>
            <a:ext uri="{FF2B5EF4-FFF2-40B4-BE49-F238E27FC236}">
              <a16:creationId xmlns:a16="http://schemas.microsoft.com/office/drawing/2014/main" id="{F04D7EF2-22E1-40BA-B1F1-41DF1B80789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71" name="Text Box 65">
          <a:extLst>
            <a:ext uri="{FF2B5EF4-FFF2-40B4-BE49-F238E27FC236}">
              <a16:creationId xmlns:a16="http://schemas.microsoft.com/office/drawing/2014/main" id="{6105ADF7-382C-43C5-8F20-4B6A0E2949A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72" name="Text Box 91">
          <a:extLst>
            <a:ext uri="{FF2B5EF4-FFF2-40B4-BE49-F238E27FC236}">
              <a16:creationId xmlns:a16="http://schemas.microsoft.com/office/drawing/2014/main" id="{EF096EFA-EB2F-4DF0-860B-EEDA608EBBB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73" name="Text Box 65">
          <a:extLst>
            <a:ext uri="{FF2B5EF4-FFF2-40B4-BE49-F238E27FC236}">
              <a16:creationId xmlns:a16="http://schemas.microsoft.com/office/drawing/2014/main" id="{86ED2115-9BA2-4575-854F-04DA9094E1E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874" name="Text Box 91">
          <a:extLst>
            <a:ext uri="{FF2B5EF4-FFF2-40B4-BE49-F238E27FC236}">
              <a16:creationId xmlns:a16="http://schemas.microsoft.com/office/drawing/2014/main" id="{303DF069-CA9D-4F26-A9FD-C981F562B06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75" name="Text Box 46">
          <a:extLst>
            <a:ext uri="{FF2B5EF4-FFF2-40B4-BE49-F238E27FC236}">
              <a16:creationId xmlns:a16="http://schemas.microsoft.com/office/drawing/2014/main" id="{84867989-A275-467A-A696-BEC5550144A5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876" name="Text Box 43">
          <a:extLst>
            <a:ext uri="{FF2B5EF4-FFF2-40B4-BE49-F238E27FC236}">
              <a16:creationId xmlns:a16="http://schemas.microsoft.com/office/drawing/2014/main" id="{3289834D-4480-455B-B80E-62F7A8F868C3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77" name="Text Box 68">
          <a:extLst>
            <a:ext uri="{FF2B5EF4-FFF2-40B4-BE49-F238E27FC236}">
              <a16:creationId xmlns:a16="http://schemas.microsoft.com/office/drawing/2014/main" id="{3285DCF5-A63F-48E5-B949-D23C6B0FC28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78" name="Text Box 69">
          <a:extLst>
            <a:ext uri="{FF2B5EF4-FFF2-40B4-BE49-F238E27FC236}">
              <a16:creationId xmlns:a16="http://schemas.microsoft.com/office/drawing/2014/main" id="{E080D741-25E6-4330-9D2A-55BFE220465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79" name="Text Box 70">
          <a:extLst>
            <a:ext uri="{FF2B5EF4-FFF2-40B4-BE49-F238E27FC236}">
              <a16:creationId xmlns:a16="http://schemas.microsoft.com/office/drawing/2014/main" id="{58091FA3-4F06-4C34-A400-7F946F4D4BA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0" name="Text Box 71">
          <a:extLst>
            <a:ext uri="{FF2B5EF4-FFF2-40B4-BE49-F238E27FC236}">
              <a16:creationId xmlns:a16="http://schemas.microsoft.com/office/drawing/2014/main" id="{587E0ACD-85D0-481B-A795-ADEA7A7BBE1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1" name="Text Box 72">
          <a:extLst>
            <a:ext uri="{FF2B5EF4-FFF2-40B4-BE49-F238E27FC236}">
              <a16:creationId xmlns:a16="http://schemas.microsoft.com/office/drawing/2014/main" id="{BD4F29F3-0439-440E-B08C-9DE676B2682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2" name="Text Box 73">
          <a:extLst>
            <a:ext uri="{FF2B5EF4-FFF2-40B4-BE49-F238E27FC236}">
              <a16:creationId xmlns:a16="http://schemas.microsoft.com/office/drawing/2014/main" id="{65DD86A8-3B92-4984-8698-BD605E7DDB5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83" name="Text Box 46">
          <a:extLst>
            <a:ext uri="{FF2B5EF4-FFF2-40B4-BE49-F238E27FC236}">
              <a16:creationId xmlns:a16="http://schemas.microsoft.com/office/drawing/2014/main" id="{8FEE6737-B063-4F47-B0CF-82F09824E20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84" name="Text Box 43">
          <a:extLst>
            <a:ext uri="{FF2B5EF4-FFF2-40B4-BE49-F238E27FC236}">
              <a16:creationId xmlns:a16="http://schemas.microsoft.com/office/drawing/2014/main" id="{D01E9DB5-615D-4065-8AEF-243274A0D4B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85" name="Text Box 46">
          <a:extLst>
            <a:ext uri="{FF2B5EF4-FFF2-40B4-BE49-F238E27FC236}">
              <a16:creationId xmlns:a16="http://schemas.microsoft.com/office/drawing/2014/main" id="{212390A9-8045-4B2E-8FD8-670FF2F749E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86" name="Text Box 43">
          <a:extLst>
            <a:ext uri="{FF2B5EF4-FFF2-40B4-BE49-F238E27FC236}">
              <a16:creationId xmlns:a16="http://schemas.microsoft.com/office/drawing/2014/main" id="{840B0A16-CA17-47D4-95E8-B1A921E9568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7" name="Text Box 68">
          <a:extLst>
            <a:ext uri="{FF2B5EF4-FFF2-40B4-BE49-F238E27FC236}">
              <a16:creationId xmlns:a16="http://schemas.microsoft.com/office/drawing/2014/main" id="{333D02EF-5DE7-4CB9-BF3E-6EAAE17E5DC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8" name="Text Box 69">
          <a:extLst>
            <a:ext uri="{FF2B5EF4-FFF2-40B4-BE49-F238E27FC236}">
              <a16:creationId xmlns:a16="http://schemas.microsoft.com/office/drawing/2014/main" id="{4FD68A93-D7CB-456D-8900-25629151B2D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89" name="Text Box 70">
          <a:extLst>
            <a:ext uri="{FF2B5EF4-FFF2-40B4-BE49-F238E27FC236}">
              <a16:creationId xmlns:a16="http://schemas.microsoft.com/office/drawing/2014/main" id="{7717B1E8-8A1D-479D-8DC9-B5B416F0A01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90" name="Text Box 71">
          <a:extLst>
            <a:ext uri="{FF2B5EF4-FFF2-40B4-BE49-F238E27FC236}">
              <a16:creationId xmlns:a16="http://schemas.microsoft.com/office/drawing/2014/main" id="{350D7A53-09B6-4558-B9CA-5E1C07415D6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91" name="Text Box 72">
          <a:extLst>
            <a:ext uri="{FF2B5EF4-FFF2-40B4-BE49-F238E27FC236}">
              <a16:creationId xmlns:a16="http://schemas.microsoft.com/office/drawing/2014/main" id="{F0D6F860-82FE-4586-A1DA-E21BB7EE713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892" name="Text Box 73">
          <a:extLst>
            <a:ext uri="{FF2B5EF4-FFF2-40B4-BE49-F238E27FC236}">
              <a16:creationId xmlns:a16="http://schemas.microsoft.com/office/drawing/2014/main" id="{22B7E36E-2838-4AEE-89D5-466C053750B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93" name="Text Box 46">
          <a:extLst>
            <a:ext uri="{FF2B5EF4-FFF2-40B4-BE49-F238E27FC236}">
              <a16:creationId xmlns:a16="http://schemas.microsoft.com/office/drawing/2014/main" id="{C0FA7065-49CA-477D-B845-87EB1C4590C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94" name="Text Box 43">
          <a:extLst>
            <a:ext uri="{FF2B5EF4-FFF2-40B4-BE49-F238E27FC236}">
              <a16:creationId xmlns:a16="http://schemas.microsoft.com/office/drawing/2014/main" id="{84F58184-DAAD-4A2C-B57C-B8317B13B1D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895" name="Text Box 46">
          <a:extLst>
            <a:ext uri="{FF2B5EF4-FFF2-40B4-BE49-F238E27FC236}">
              <a16:creationId xmlns:a16="http://schemas.microsoft.com/office/drawing/2014/main" id="{E409A941-43C2-4A41-8D14-28DCD2F8AF6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96" name="Text Box 68">
          <a:extLst>
            <a:ext uri="{FF2B5EF4-FFF2-40B4-BE49-F238E27FC236}">
              <a16:creationId xmlns:a16="http://schemas.microsoft.com/office/drawing/2014/main" id="{65BC3311-5C6D-4274-B6AA-5C65F55303F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97" name="Text Box 69">
          <a:extLst>
            <a:ext uri="{FF2B5EF4-FFF2-40B4-BE49-F238E27FC236}">
              <a16:creationId xmlns:a16="http://schemas.microsoft.com/office/drawing/2014/main" id="{3F238559-0498-4793-9CF5-736777B4F17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98" name="Text Box 70">
          <a:extLst>
            <a:ext uri="{FF2B5EF4-FFF2-40B4-BE49-F238E27FC236}">
              <a16:creationId xmlns:a16="http://schemas.microsoft.com/office/drawing/2014/main" id="{A578C6CD-5EA2-4813-96E7-64BE648FDD3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899" name="Text Box 71">
          <a:extLst>
            <a:ext uri="{FF2B5EF4-FFF2-40B4-BE49-F238E27FC236}">
              <a16:creationId xmlns:a16="http://schemas.microsoft.com/office/drawing/2014/main" id="{95121702-5B5F-4204-A7AE-8D4B9C5003A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00" name="Text Box 72">
          <a:extLst>
            <a:ext uri="{FF2B5EF4-FFF2-40B4-BE49-F238E27FC236}">
              <a16:creationId xmlns:a16="http://schemas.microsoft.com/office/drawing/2014/main" id="{A630E353-06B0-40D0-9655-34965E7B37C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01" name="Text Box 73">
          <a:extLst>
            <a:ext uri="{FF2B5EF4-FFF2-40B4-BE49-F238E27FC236}">
              <a16:creationId xmlns:a16="http://schemas.microsoft.com/office/drawing/2014/main" id="{1EC62939-9785-4D3E-B3FC-7E8661C7ACE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1BF76001-8466-4306-ACC2-35AE519B062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03" name="Text Box 43">
          <a:extLst>
            <a:ext uri="{FF2B5EF4-FFF2-40B4-BE49-F238E27FC236}">
              <a16:creationId xmlns:a16="http://schemas.microsoft.com/office/drawing/2014/main" id="{CFC70114-BD36-4448-AFDB-F79E655C2A2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04" name="Text Box 46">
          <a:extLst>
            <a:ext uri="{FF2B5EF4-FFF2-40B4-BE49-F238E27FC236}">
              <a16:creationId xmlns:a16="http://schemas.microsoft.com/office/drawing/2014/main" id="{4C996080-B2CA-4A95-9E3C-2B01D14ECB5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05" name="Text Box 43">
          <a:extLst>
            <a:ext uri="{FF2B5EF4-FFF2-40B4-BE49-F238E27FC236}">
              <a16:creationId xmlns:a16="http://schemas.microsoft.com/office/drawing/2014/main" id="{0CAAE14E-2CEB-42D2-A8FA-8DB055D14CA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CBD381D3-9B52-4ABC-8AD3-635573405DFF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2907" name="Text Box 11">
          <a:extLst>
            <a:ext uri="{FF2B5EF4-FFF2-40B4-BE49-F238E27FC236}">
              <a16:creationId xmlns:a16="http://schemas.microsoft.com/office/drawing/2014/main" id="{D1433FB9-E6F8-41D8-BBFA-2990410642CA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08" name="Text Box 65">
          <a:extLst>
            <a:ext uri="{FF2B5EF4-FFF2-40B4-BE49-F238E27FC236}">
              <a16:creationId xmlns:a16="http://schemas.microsoft.com/office/drawing/2014/main" id="{9D6D1ACA-10E4-47A9-848D-8A809D26EAB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09" name="Text Box 91">
          <a:extLst>
            <a:ext uri="{FF2B5EF4-FFF2-40B4-BE49-F238E27FC236}">
              <a16:creationId xmlns:a16="http://schemas.microsoft.com/office/drawing/2014/main" id="{49FD74AF-C696-4515-928C-17DD31812CF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10" name="Text Box 65">
          <a:extLst>
            <a:ext uri="{FF2B5EF4-FFF2-40B4-BE49-F238E27FC236}">
              <a16:creationId xmlns:a16="http://schemas.microsoft.com/office/drawing/2014/main" id="{8055022C-7F7C-4F54-BCF1-9600139E15D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11" name="Text Box 91">
          <a:extLst>
            <a:ext uri="{FF2B5EF4-FFF2-40B4-BE49-F238E27FC236}">
              <a16:creationId xmlns:a16="http://schemas.microsoft.com/office/drawing/2014/main" id="{DE1FA77B-D704-4426-9C54-7E4D1351819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12" name="Text Box 46">
          <a:extLst>
            <a:ext uri="{FF2B5EF4-FFF2-40B4-BE49-F238E27FC236}">
              <a16:creationId xmlns:a16="http://schemas.microsoft.com/office/drawing/2014/main" id="{B38227A9-76D6-4E32-B8C4-F95537F031B0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13" name="Text Box 43">
          <a:extLst>
            <a:ext uri="{FF2B5EF4-FFF2-40B4-BE49-F238E27FC236}">
              <a16:creationId xmlns:a16="http://schemas.microsoft.com/office/drawing/2014/main" id="{B09E041D-C08B-42DC-88B2-54521599A3A5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4" name="Text Box 68">
          <a:extLst>
            <a:ext uri="{FF2B5EF4-FFF2-40B4-BE49-F238E27FC236}">
              <a16:creationId xmlns:a16="http://schemas.microsoft.com/office/drawing/2014/main" id="{BB3A13CB-108F-423C-86BC-926E30121E5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5" name="Text Box 69">
          <a:extLst>
            <a:ext uri="{FF2B5EF4-FFF2-40B4-BE49-F238E27FC236}">
              <a16:creationId xmlns:a16="http://schemas.microsoft.com/office/drawing/2014/main" id="{B86290DA-9FEE-4562-AC1A-F5EBAC75EDA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6" name="Text Box 70">
          <a:extLst>
            <a:ext uri="{FF2B5EF4-FFF2-40B4-BE49-F238E27FC236}">
              <a16:creationId xmlns:a16="http://schemas.microsoft.com/office/drawing/2014/main" id="{7C89CEC8-BAEF-4AE1-A89B-D738EA37413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7" name="Text Box 71">
          <a:extLst>
            <a:ext uri="{FF2B5EF4-FFF2-40B4-BE49-F238E27FC236}">
              <a16:creationId xmlns:a16="http://schemas.microsoft.com/office/drawing/2014/main" id="{4F05BE71-69FE-4479-88B6-287A39FA925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8" name="Text Box 72">
          <a:extLst>
            <a:ext uri="{FF2B5EF4-FFF2-40B4-BE49-F238E27FC236}">
              <a16:creationId xmlns:a16="http://schemas.microsoft.com/office/drawing/2014/main" id="{9F0CCFDD-B94A-4B78-9DD6-D4FF76DE89F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19" name="Text Box 73">
          <a:extLst>
            <a:ext uri="{FF2B5EF4-FFF2-40B4-BE49-F238E27FC236}">
              <a16:creationId xmlns:a16="http://schemas.microsoft.com/office/drawing/2014/main" id="{D7009D01-A675-42E7-8015-D9607D22F04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50AEFDAE-FB38-457D-98BE-C3BEC64809D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21" name="Text Box 43">
          <a:extLst>
            <a:ext uri="{FF2B5EF4-FFF2-40B4-BE49-F238E27FC236}">
              <a16:creationId xmlns:a16="http://schemas.microsoft.com/office/drawing/2014/main" id="{1C0F1B3A-E1AB-4121-901D-23A52A9C61E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22" name="Text Box 46">
          <a:extLst>
            <a:ext uri="{FF2B5EF4-FFF2-40B4-BE49-F238E27FC236}">
              <a16:creationId xmlns:a16="http://schemas.microsoft.com/office/drawing/2014/main" id="{37F2EA88-5697-43EF-ACE7-F7B4AFBDEA0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23" name="Text Box 43">
          <a:extLst>
            <a:ext uri="{FF2B5EF4-FFF2-40B4-BE49-F238E27FC236}">
              <a16:creationId xmlns:a16="http://schemas.microsoft.com/office/drawing/2014/main" id="{6A220CE4-ABAD-410E-AE1E-AD0E031EE5A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4" name="Text Box 68">
          <a:extLst>
            <a:ext uri="{FF2B5EF4-FFF2-40B4-BE49-F238E27FC236}">
              <a16:creationId xmlns:a16="http://schemas.microsoft.com/office/drawing/2014/main" id="{193F889F-BC5E-44EB-87B3-E847B5911D4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5" name="Text Box 69">
          <a:extLst>
            <a:ext uri="{FF2B5EF4-FFF2-40B4-BE49-F238E27FC236}">
              <a16:creationId xmlns:a16="http://schemas.microsoft.com/office/drawing/2014/main" id="{2B67796D-5E1F-4743-B065-5A131A5D70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6" name="Text Box 70">
          <a:extLst>
            <a:ext uri="{FF2B5EF4-FFF2-40B4-BE49-F238E27FC236}">
              <a16:creationId xmlns:a16="http://schemas.microsoft.com/office/drawing/2014/main" id="{EF438A0D-7349-4006-8ACA-8BB8636F94B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7" name="Text Box 71">
          <a:extLst>
            <a:ext uri="{FF2B5EF4-FFF2-40B4-BE49-F238E27FC236}">
              <a16:creationId xmlns:a16="http://schemas.microsoft.com/office/drawing/2014/main" id="{EA44776B-4879-49D0-82CF-93054B38E59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8" name="Text Box 72">
          <a:extLst>
            <a:ext uri="{FF2B5EF4-FFF2-40B4-BE49-F238E27FC236}">
              <a16:creationId xmlns:a16="http://schemas.microsoft.com/office/drawing/2014/main" id="{B36AD1B5-2780-484C-BA67-4BF1D1252F3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29" name="Text Box 73">
          <a:extLst>
            <a:ext uri="{FF2B5EF4-FFF2-40B4-BE49-F238E27FC236}">
              <a16:creationId xmlns:a16="http://schemas.microsoft.com/office/drawing/2014/main" id="{7ED726EA-0C1C-4D52-B452-682B5CFA4E2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8036B3B3-BFE2-40F5-A715-71DD1E58D9E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31" name="Text Box 43">
          <a:extLst>
            <a:ext uri="{FF2B5EF4-FFF2-40B4-BE49-F238E27FC236}">
              <a16:creationId xmlns:a16="http://schemas.microsoft.com/office/drawing/2014/main" id="{F8473C64-E8C3-4383-8D46-0CCDDFFF791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32" name="Text Box 46">
          <a:extLst>
            <a:ext uri="{FF2B5EF4-FFF2-40B4-BE49-F238E27FC236}">
              <a16:creationId xmlns:a16="http://schemas.microsoft.com/office/drawing/2014/main" id="{00A8C5E9-E168-430B-9C9C-759A6C91DD1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33" name="Text Box 43">
          <a:extLst>
            <a:ext uri="{FF2B5EF4-FFF2-40B4-BE49-F238E27FC236}">
              <a16:creationId xmlns:a16="http://schemas.microsoft.com/office/drawing/2014/main" id="{617AB483-9CBC-47EB-9E0C-B2AB01EEA26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4" name="Text Box 68">
          <a:extLst>
            <a:ext uri="{FF2B5EF4-FFF2-40B4-BE49-F238E27FC236}">
              <a16:creationId xmlns:a16="http://schemas.microsoft.com/office/drawing/2014/main" id="{E16DE408-7594-4397-A156-C8E9C92E20F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5" name="Text Box 69">
          <a:extLst>
            <a:ext uri="{FF2B5EF4-FFF2-40B4-BE49-F238E27FC236}">
              <a16:creationId xmlns:a16="http://schemas.microsoft.com/office/drawing/2014/main" id="{8C1C3EE8-EB13-4C7C-8D93-C5ADDAA3FFC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6" name="Text Box 70">
          <a:extLst>
            <a:ext uri="{FF2B5EF4-FFF2-40B4-BE49-F238E27FC236}">
              <a16:creationId xmlns:a16="http://schemas.microsoft.com/office/drawing/2014/main" id="{6F6E3DA3-1F55-4105-A91F-E0D45DC5294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7" name="Text Box 71">
          <a:extLst>
            <a:ext uri="{FF2B5EF4-FFF2-40B4-BE49-F238E27FC236}">
              <a16:creationId xmlns:a16="http://schemas.microsoft.com/office/drawing/2014/main" id="{031B9344-E62A-4BC6-B5E8-C8E81070393E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8" name="Text Box 72">
          <a:extLst>
            <a:ext uri="{FF2B5EF4-FFF2-40B4-BE49-F238E27FC236}">
              <a16:creationId xmlns:a16="http://schemas.microsoft.com/office/drawing/2014/main" id="{E1437C10-7804-4CCF-9A77-C82398FC8A2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39" name="Text Box 73">
          <a:extLst>
            <a:ext uri="{FF2B5EF4-FFF2-40B4-BE49-F238E27FC236}">
              <a16:creationId xmlns:a16="http://schemas.microsoft.com/office/drawing/2014/main" id="{F3CD00FB-F15F-482E-8A9C-952A3EDC64C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40" name="Text Box 46">
          <a:extLst>
            <a:ext uri="{FF2B5EF4-FFF2-40B4-BE49-F238E27FC236}">
              <a16:creationId xmlns:a16="http://schemas.microsoft.com/office/drawing/2014/main" id="{E409727E-8FAD-4CDA-BB38-5C93E069ED6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41" name="Text Box 43">
          <a:extLst>
            <a:ext uri="{FF2B5EF4-FFF2-40B4-BE49-F238E27FC236}">
              <a16:creationId xmlns:a16="http://schemas.microsoft.com/office/drawing/2014/main" id="{3CC3CA93-8E87-4A25-8102-7E1EB340BA3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AE7B17F7-BDA8-4C4B-B42C-A5ADF7344EF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43" name="Text Box 43">
          <a:extLst>
            <a:ext uri="{FF2B5EF4-FFF2-40B4-BE49-F238E27FC236}">
              <a16:creationId xmlns:a16="http://schemas.microsoft.com/office/drawing/2014/main" id="{01CB49F8-2F0E-4E94-98B5-C5D78A518A4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143</xdr:row>
      <xdr:rowOff>95250</xdr:rowOff>
    </xdr:from>
    <xdr:ext cx="0" cy="171450"/>
    <xdr:sp macro="" textlink="">
      <xdr:nvSpPr>
        <xdr:cNvPr id="2944" name="Text Box 10">
          <a:extLst>
            <a:ext uri="{FF2B5EF4-FFF2-40B4-BE49-F238E27FC236}">
              <a16:creationId xmlns:a16="http://schemas.microsoft.com/office/drawing/2014/main" id="{05C8EB96-9309-4C80-8ABB-DC1504E6857B}"/>
            </a:ext>
          </a:extLst>
        </xdr:cNvPr>
        <xdr:cNvSpPr txBox="1">
          <a:spLocks noChangeArrowheads="1"/>
        </xdr:cNvSpPr>
      </xdr:nvSpPr>
      <xdr:spPr bwMode="auto">
        <a:xfrm>
          <a:off x="15106650" y="31613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45" name="Text Box 65">
          <a:extLst>
            <a:ext uri="{FF2B5EF4-FFF2-40B4-BE49-F238E27FC236}">
              <a16:creationId xmlns:a16="http://schemas.microsoft.com/office/drawing/2014/main" id="{3541EF48-BB74-453F-B476-EEA7A56095E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46" name="Text Box 91">
          <a:extLst>
            <a:ext uri="{FF2B5EF4-FFF2-40B4-BE49-F238E27FC236}">
              <a16:creationId xmlns:a16="http://schemas.microsoft.com/office/drawing/2014/main" id="{B1815589-DD2E-4095-B057-65B214E2859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47" name="Text Box 65">
          <a:extLst>
            <a:ext uri="{FF2B5EF4-FFF2-40B4-BE49-F238E27FC236}">
              <a16:creationId xmlns:a16="http://schemas.microsoft.com/office/drawing/2014/main" id="{7723E25E-DE78-4CBF-8203-EBE07A01A98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48" name="Text Box 46">
          <a:extLst>
            <a:ext uri="{FF2B5EF4-FFF2-40B4-BE49-F238E27FC236}">
              <a16:creationId xmlns:a16="http://schemas.microsoft.com/office/drawing/2014/main" id="{7EB246E1-6B7B-4EEC-9769-D0635C367DE4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49" name="Text Box 43">
          <a:extLst>
            <a:ext uri="{FF2B5EF4-FFF2-40B4-BE49-F238E27FC236}">
              <a16:creationId xmlns:a16="http://schemas.microsoft.com/office/drawing/2014/main" id="{79B1E229-F11B-4EF2-B06B-ACDA0C291E18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0" name="Text Box 68">
          <a:extLst>
            <a:ext uri="{FF2B5EF4-FFF2-40B4-BE49-F238E27FC236}">
              <a16:creationId xmlns:a16="http://schemas.microsoft.com/office/drawing/2014/main" id="{EAEAB84A-A37F-47A6-9C1A-AEB5CE55B25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1" name="Text Box 69">
          <a:extLst>
            <a:ext uri="{FF2B5EF4-FFF2-40B4-BE49-F238E27FC236}">
              <a16:creationId xmlns:a16="http://schemas.microsoft.com/office/drawing/2014/main" id="{268E861A-2310-428D-A80E-B950B347CE3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2" name="Text Box 70">
          <a:extLst>
            <a:ext uri="{FF2B5EF4-FFF2-40B4-BE49-F238E27FC236}">
              <a16:creationId xmlns:a16="http://schemas.microsoft.com/office/drawing/2014/main" id="{E1BCE988-C06A-4B2E-BBAE-AD5D2C33C2E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3" name="Text Box 71">
          <a:extLst>
            <a:ext uri="{FF2B5EF4-FFF2-40B4-BE49-F238E27FC236}">
              <a16:creationId xmlns:a16="http://schemas.microsoft.com/office/drawing/2014/main" id="{3B408F21-FEA9-42C6-BA03-00100D5DC35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4" name="Text Box 72">
          <a:extLst>
            <a:ext uri="{FF2B5EF4-FFF2-40B4-BE49-F238E27FC236}">
              <a16:creationId xmlns:a16="http://schemas.microsoft.com/office/drawing/2014/main" id="{AC90AECF-1897-4E52-AF11-83C8B53BFED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55" name="Text Box 73">
          <a:extLst>
            <a:ext uri="{FF2B5EF4-FFF2-40B4-BE49-F238E27FC236}">
              <a16:creationId xmlns:a16="http://schemas.microsoft.com/office/drawing/2014/main" id="{8F0DBA34-C103-49C4-A634-9837E7A0222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56" name="Text Box 46">
          <a:extLst>
            <a:ext uri="{FF2B5EF4-FFF2-40B4-BE49-F238E27FC236}">
              <a16:creationId xmlns:a16="http://schemas.microsoft.com/office/drawing/2014/main" id="{DDB68EF2-DB20-47C5-ACE8-D71D6454919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57" name="Text Box 43">
          <a:extLst>
            <a:ext uri="{FF2B5EF4-FFF2-40B4-BE49-F238E27FC236}">
              <a16:creationId xmlns:a16="http://schemas.microsoft.com/office/drawing/2014/main" id="{DAB68814-2866-4744-8B82-7ACAEB161B0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58" name="Text Box 46">
          <a:extLst>
            <a:ext uri="{FF2B5EF4-FFF2-40B4-BE49-F238E27FC236}">
              <a16:creationId xmlns:a16="http://schemas.microsoft.com/office/drawing/2014/main" id="{AB942C03-B882-44F6-8B7B-850064D3894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59" name="Text Box 43">
          <a:extLst>
            <a:ext uri="{FF2B5EF4-FFF2-40B4-BE49-F238E27FC236}">
              <a16:creationId xmlns:a16="http://schemas.microsoft.com/office/drawing/2014/main" id="{0B17FED7-1557-4002-B86C-2F2C259DDE9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0" name="Text Box 68">
          <a:extLst>
            <a:ext uri="{FF2B5EF4-FFF2-40B4-BE49-F238E27FC236}">
              <a16:creationId xmlns:a16="http://schemas.microsoft.com/office/drawing/2014/main" id="{5EBFCE32-1175-4636-985D-A969B2E7B9D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1" name="Text Box 69">
          <a:extLst>
            <a:ext uri="{FF2B5EF4-FFF2-40B4-BE49-F238E27FC236}">
              <a16:creationId xmlns:a16="http://schemas.microsoft.com/office/drawing/2014/main" id="{C13C552B-D94B-4EFF-AFEF-498E6F926D0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2" name="Text Box 70">
          <a:extLst>
            <a:ext uri="{FF2B5EF4-FFF2-40B4-BE49-F238E27FC236}">
              <a16:creationId xmlns:a16="http://schemas.microsoft.com/office/drawing/2014/main" id="{F7EFDA1C-0FD9-4961-BDF0-BD9255F3EFD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3" name="Text Box 71">
          <a:extLst>
            <a:ext uri="{FF2B5EF4-FFF2-40B4-BE49-F238E27FC236}">
              <a16:creationId xmlns:a16="http://schemas.microsoft.com/office/drawing/2014/main" id="{84A165C0-BD08-4231-AF45-92893FC4B02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4" name="Text Box 72">
          <a:extLst>
            <a:ext uri="{FF2B5EF4-FFF2-40B4-BE49-F238E27FC236}">
              <a16:creationId xmlns:a16="http://schemas.microsoft.com/office/drawing/2014/main" id="{90CD3D36-F2ED-4F0D-9FCF-AA4A9A90B9E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65" name="Text Box 73">
          <a:extLst>
            <a:ext uri="{FF2B5EF4-FFF2-40B4-BE49-F238E27FC236}">
              <a16:creationId xmlns:a16="http://schemas.microsoft.com/office/drawing/2014/main" id="{2A41653A-41F5-4E51-8121-33632B91A38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C03CE771-8721-44D2-BEBD-216B582BD4E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67" name="Text Box 43">
          <a:extLst>
            <a:ext uri="{FF2B5EF4-FFF2-40B4-BE49-F238E27FC236}">
              <a16:creationId xmlns:a16="http://schemas.microsoft.com/office/drawing/2014/main" id="{42351B2B-5CD3-4A82-AC07-27FE27EAC01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68" name="Text Box 46">
          <a:extLst>
            <a:ext uri="{FF2B5EF4-FFF2-40B4-BE49-F238E27FC236}">
              <a16:creationId xmlns:a16="http://schemas.microsoft.com/office/drawing/2014/main" id="{3D5618FF-DF5D-44FB-959B-DA7145019D5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69" name="Text Box 43">
          <a:extLst>
            <a:ext uri="{FF2B5EF4-FFF2-40B4-BE49-F238E27FC236}">
              <a16:creationId xmlns:a16="http://schemas.microsoft.com/office/drawing/2014/main" id="{305D9EF2-A824-4C2A-B49F-B8502A44553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0" name="Text Box 68">
          <a:extLst>
            <a:ext uri="{FF2B5EF4-FFF2-40B4-BE49-F238E27FC236}">
              <a16:creationId xmlns:a16="http://schemas.microsoft.com/office/drawing/2014/main" id="{0A62FA25-20B5-41AD-B365-E676A4469A6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1" name="Text Box 69">
          <a:extLst>
            <a:ext uri="{FF2B5EF4-FFF2-40B4-BE49-F238E27FC236}">
              <a16:creationId xmlns:a16="http://schemas.microsoft.com/office/drawing/2014/main" id="{F2CD39DE-8EF0-4DE2-87CA-34756657C9D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2" name="Text Box 70">
          <a:extLst>
            <a:ext uri="{FF2B5EF4-FFF2-40B4-BE49-F238E27FC236}">
              <a16:creationId xmlns:a16="http://schemas.microsoft.com/office/drawing/2014/main" id="{4DD447FF-F8DB-4F0F-B054-651DA0E173B6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3" name="Text Box 71">
          <a:extLst>
            <a:ext uri="{FF2B5EF4-FFF2-40B4-BE49-F238E27FC236}">
              <a16:creationId xmlns:a16="http://schemas.microsoft.com/office/drawing/2014/main" id="{B38A7C0D-8071-4123-BE0D-29EF7AE50E9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4" name="Text Box 72">
          <a:extLst>
            <a:ext uri="{FF2B5EF4-FFF2-40B4-BE49-F238E27FC236}">
              <a16:creationId xmlns:a16="http://schemas.microsoft.com/office/drawing/2014/main" id="{AB6BF5FA-1198-4449-994C-E2296B645FC5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47625"/>
    <xdr:sp macro="" textlink="">
      <xdr:nvSpPr>
        <xdr:cNvPr id="2975" name="Text Box 73">
          <a:extLst>
            <a:ext uri="{FF2B5EF4-FFF2-40B4-BE49-F238E27FC236}">
              <a16:creationId xmlns:a16="http://schemas.microsoft.com/office/drawing/2014/main" id="{EF709D83-24BA-4E6B-9207-09FE871304D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76" name="Text Box 46">
          <a:extLst>
            <a:ext uri="{FF2B5EF4-FFF2-40B4-BE49-F238E27FC236}">
              <a16:creationId xmlns:a16="http://schemas.microsoft.com/office/drawing/2014/main" id="{A45488D4-31A8-4EAE-8158-3535396E6C2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77" name="Text Box 43">
          <a:extLst>
            <a:ext uri="{FF2B5EF4-FFF2-40B4-BE49-F238E27FC236}">
              <a16:creationId xmlns:a16="http://schemas.microsoft.com/office/drawing/2014/main" id="{C60CA065-2C98-41D7-ABC5-40DBCB7E5C6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499E991C-90B8-4434-B422-16C4C9996F7C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79" name="Text Box 43">
          <a:extLst>
            <a:ext uri="{FF2B5EF4-FFF2-40B4-BE49-F238E27FC236}">
              <a16:creationId xmlns:a16="http://schemas.microsoft.com/office/drawing/2014/main" id="{8F187739-DBFC-407D-8953-31E2E95ABC7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219075</xdr:colOff>
      <xdr:row>70</xdr:row>
      <xdr:rowOff>0</xdr:rowOff>
    </xdr:from>
    <xdr:ext cx="0" cy="171450"/>
    <xdr:sp macro="" textlink="">
      <xdr:nvSpPr>
        <xdr:cNvPr id="2980" name="Text Box 10">
          <a:extLst>
            <a:ext uri="{FF2B5EF4-FFF2-40B4-BE49-F238E27FC236}">
              <a16:creationId xmlns:a16="http://schemas.microsoft.com/office/drawing/2014/main" id="{639A1003-B2ED-4324-81DB-9396D8D513C0}"/>
            </a:ext>
          </a:extLst>
        </xdr:cNvPr>
        <xdr:cNvSpPr txBox="1">
          <a:spLocks noChangeArrowheads="1"/>
        </xdr:cNvSpPr>
      </xdr:nvSpPr>
      <xdr:spPr bwMode="auto">
        <a:xfrm>
          <a:off x="18183225" y="21421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81" name="Text Box 65">
          <a:extLst>
            <a:ext uri="{FF2B5EF4-FFF2-40B4-BE49-F238E27FC236}">
              <a16:creationId xmlns:a16="http://schemas.microsoft.com/office/drawing/2014/main" id="{D2AABB23-340F-4E8A-99E2-851BE4A78D8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82" name="Text Box 91">
          <a:extLst>
            <a:ext uri="{FF2B5EF4-FFF2-40B4-BE49-F238E27FC236}">
              <a16:creationId xmlns:a16="http://schemas.microsoft.com/office/drawing/2014/main" id="{4EC2C6DA-26FC-472D-AF45-8F80322F4D6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171450"/>
    <xdr:sp macro="" textlink="">
      <xdr:nvSpPr>
        <xdr:cNvPr id="2983" name="Text Box 65">
          <a:extLst>
            <a:ext uri="{FF2B5EF4-FFF2-40B4-BE49-F238E27FC236}">
              <a16:creationId xmlns:a16="http://schemas.microsoft.com/office/drawing/2014/main" id="{E464FC6C-C0AA-42BB-B561-8161E0110BC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84" name="Text Box 46">
          <a:extLst>
            <a:ext uri="{FF2B5EF4-FFF2-40B4-BE49-F238E27FC236}">
              <a16:creationId xmlns:a16="http://schemas.microsoft.com/office/drawing/2014/main" id="{0B5A8167-39BA-4809-AFF8-D25A52C3298F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143</xdr:row>
      <xdr:rowOff>0</xdr:rowOff>
    </xdr:from>
    <xdr:ext cx="76200" cy="171450"/>
    <xdr:sp macro="" textlink="">
      <xdr:nvSpPr>
        <xdr:cNvPr id="2985" name="Text Box 43">
          <a:extLst>
            <a:ext uri="{FF2B5EF4-FFF2-40B4-BE49-F238E27FC236}">
              <a16:creationId xmlns:a16="http://schemas.microsoft.com/office/drawing/2014/main" id="{B2960093-7A5F-4CB8-A9DF-10AD27C2EDD4}"/>
            </a:ext>
          </a:extLst>
        </xdr:cNvPr>
        <xdr:cNvSpPr txBox="1">
          <a:spLocks noChangeArrowheads="1"/>
        </xdr:cNvSpPr>
      </xdr:nvSpPr>
      <xdr:spPr bwMode="auto">
        <a:xfrm>
          <a:off x="4676775" y="31518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86" name="Text Box 68">
          <a:extLst>
            <a:ext uri="{FF2B5EF4-FFF2-40B4-BE49-F238E27FC236}">
              <a16:creationId xmlns:a16="http://schemas.microsoft.com/office/drawing/2014/main" id="{A5E289CE-0780-44A3-907D-ECE70A8F5B2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87" name="Text Box 69">
          <a:extLst>
            <a:ext uri="{FF2B5EF4-FFF2-40B4-BE49-F238E27FC236}">
              <a16:creationId xmlns:a16="http://schemas.microsoft.com/office/drawing/2014/main" id="{E30CFED9-188A-425B-B464-040151BE64DB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88" name="Text Box 70">
          <a:extLst>
            <a:ext uri="{FF2B5EF4-FFF2-40B4-BE49-F238E27FC236}">
              <a16:creationId xmlns:a16="http://schemas.microsoft.com/office/drawing/2014/main" id="{F23ABBB5-3B9E-4EB3-AFCA-72B29D2FA67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89" name="Text Box 71">
          <a:extLst>
            <a:ext uri="{FF2B5EF4-FFF2-40B4-BE49-F238E27FC236}">
              <a16:creationId xmlns:a16="http://schemas.microsoft.com/office/drawing/2014/main" id="{0FEFCCF2-5244-4207-8BC3-FFF2A6023649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0" name="Text Box 72">
          <a:extLst>
            <a:ext uri="{FF2B5EF4-FFF2-40B4-BE49-F238E27FC236}">
              <a16:creationId xmlns:a16="http://schemas.microsoft.com/office/drawing/2014/main" id="{3C2219CF-F693-4DD7-9D5F-F3005762EBA2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1" name="Text Box 73">
          <a:extLst>
            <a:ext uri="{FF2B5EF4-FFF2-40B4-BE49-F238E27FC236}">
              <a16:creationId xmlns:a16="http://schemas.microsoft.com/office/drawing/2014/main" id="{0F488E77-F582-4F4A-8C09-F866B767EDAF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92" name="Text Box 46">
          <a:extLst>
            <a:ext uri="{FF2B5EF4-FFF2-40B4-BE49-F238E27FC236}">
              <a16:creationId xmlns:a16="http://schemas.microsoft.com/office/drawing/2014/main" id="{B1381FB7-CE15-496D-99DC-D4D2E2D5906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3F35A7AF-5A67-4AB4-AE9D-0502FC451F0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94" name="Text Box 46">
          <a:extLst>
            <a:ext uri="{FF2B5EF4-FFF2-40B4-BE49-F238E27FC236}">
              <a16:creationId xmlns:a16="http://schemas.microsoft.com/office/drawing/2014/main" id="{3DF9C862-B7B5-4DB9-9BB5-0238707C2B8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2995" name="Text Box 43">
          <a:extLst>
            <a:ext uri="{FF2B5EF4-FFF2-40B4-BE49-F238E27FC236}">
              <a16:creationId xmlns:a16="http://schemas.microsoft.com/office/drawing/2014/main" id="{13300636-7835-4654-9F96-940D92C4521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6" name="Text Box 68">
          <a:extLst>
            <a:ext uri="{FF2B5EF4-FFF2-40B4-BE49-F238E27FC236}">
              <a16:creationId xmlns:a16="http://schemas.microsoft.com/office/drawing/2014/main" id="{D655E7AC-465A-4C74-8883-37A95D98EDC8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7" name="Text Box 69">
          <a:extLst>
            <a:ext uri="{FF2B5EF4-FFF2-40B4-BE49-F238E27FC236}">
              <a16:creationId xmlns:a16="http://schemas.microsoft.com/office/drawing/2014/main" id="{EF2A3893-8639-4A17-A67C-5DDA83B6373D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8" name="Text Box 70">
          <a:extLst>
            <a:ext uri="{FF2B5EF4-FFF2-40B4-BE49-F238E27FC236}">
              <a16:creationId xmlns:a16="http://schemas.microsoft.com/office/drawing/2014/main" id="{D745AAA5-3C8F-402A-B947-C16AB90A8A64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2999" name="Text Box 71">
          <a:extLst>
            <a:ext uri="{FF2B5EF4-FFF2-40B4-BE49-F238E27FC236}">
              <a16:creationId xmlns:a16="http://schemas.microsoft.com/office/drawing/2014/main" id="{3345742E-F990-4429-B493-C128CCCB2040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3000" name="Text Box 72">
          <a:extLst>
            <a:ext uri="{FF2B5EF4-FFF2-40B4-BE49-F238E27FC236}">
              <a16:creationId xmlns:a16="http://schemas.microsoft.com/office/drawing/2014/main" id="{22D6A977-B473-491C-9C2D-D0BFA77E6B1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66675"/>
    <xdr:sp macro="" textlink="">
      <xdr:nvSpPr>
        <xdr:cNvPr id="3001" name="Text Box 73">
          <a:extLst>
            <a:ext uri="{FF2B5EF4-FFF2-40B4-BE49-F238E27FC236}">
              <a16:creationId xmlns:a16="http://schemas.microsoft.com/office/drawing/2014/main" id="{94EAE20E-9399-4227-BEA4-43659BF4638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E4A06186-9977-442B-9ABC-0952E2ABB211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3003" name="Text Box 43">
          <a:extLst>
            <a:ext uri="{FF2B5EF4-FFF2-40B4-BE49-F238E27FC236}">
              <a16:creationId xmlns:a16="http://schemas.microsoft.com/office/drawing/2014/main" id="{3392B7AE-3394-40EE-A550-D9A005231BD3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3004" name="Text Box 46">
          <a:extLst>
            <a:ext uri="{FF2B5EF4-FFF2-40B4-BE49-F238E27FC236}">
              <a16:creationId xmlns:a16="http://schemas.microsoft.com/office/drawing/2014/main" id="{D2231587-5509-42AB-9B85-1AC74B613237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143</xdr:row>
      <xdr:rowOff>0</xdr:rowOff>
    </xdr:from>
    <xdr:ext cx="76200" cy="28575"/>
    <xdr:sp macro="" textlink="">
      <xdr:nvSpPr>
        <xdr:cNvPr id="3005" name="Text Box 43">
          <a:extLst>
            <a:ext uri="{FF2B5EF4-FFF2-40B4-BE49-F238E27FC236}">
              <a16:creationId xmlns:a16="http://schemas.microsoft.com/office/drawing/2014/main" id="{1A723B05-7AF9-4B9B-8601-FEBCD1283B7A}"/>
            </a:ext>
          </a:extLst>
        </xdr:cNvPr>
        <xdr:cNvSpPr txBox="1">
          <a:spLocks noChangeArrowheads="1"/>
        </xdr:cNvSpPr>
      </xdr:nvSpPr>
      <xdr:spPr bwMode="auto">
        <a:xfrm>
          <a:off x="3933825" y="31518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06" name="Text Box 68">
          <a:extLst>
            <a:ext uri="{FF2B5EF4-FFF2-40B4-BE49-F238E27FC236}">
              <a16:creationId xmlns:a16="http://schemas.microsoft.com/office/drawing/2014/main" id="{2C20A4BE-C5ED-4BEC-87BD-32D06E2AAE8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07" name="Text Box 69">
          <a:extLst>
            <a:ext uri="{FF2B5EF4-FFF2-40B4-BE49-F238E27FC236}">
              <a16:creationId xmlns:a16="http://schemas.microsoft.com/office/drawing/2014/main" id="{E002D0D5-7C62-4B1C-8878-6BC553FC208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08" name="Text Box 70">
          <a:extLst>
            <a:ext uri="{FF2B5EF4-FFF2-40B4-BE49-F238E27FC236}">
              <a16:creationId xmlns:a16="http://schemas.microsoft.com/office/drawing/2014/main" id="{1C55B399-052E-4313-B068-733C25F6FA1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09" name="Text Box 71">
          <a:extLst>
            <a:ext uri="{FF2B5EF4-FFF2-40B4-BE49-F238E27FC236}">
              <a16:creationId xmlns:a16="http://schemas.microsoft.com/office/drawing/2014/main" id="{7AB73BCA-A3A3-4F99-A33C-5F53F704608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10" name="Text Box 72">
          <a:extLst>
            <a:ext uri="{FF2B5EF4-FFF2-40B4-BE49-F238E27FC236}">
              <a16:creationId xmlns:a16="http://schemas.microsoft.com/office/drawing/2014/main" id="{DC0B4501-6F99-4AAE-AA8E-4B825E59F78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11" name="Text Box 73">
          <a:extLst>
            <a:ext uri="{FF2B5EF4-FFF2-40B4-BE49-F238E27FC236}">
              <a16:creationId xmlns:a16="http://schemas.microsoft.com/office/drawing/2014/main" id="{587465AF-F8A9-4E1E-BF5A-A839B4FC700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12" name="Text Box 46">
          <a:extLst>
            <a:ext uri="{FF2B5EF4-FFF2-40B4-BE49-F238E27FC236}">
              <a16:creationId xmlns:a16="http://schemas.microsoft.com/office/drawing/2014/main" id="{3B3BFF9C-D87F-41F7-896C-2C30298BD8C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13" name="Text Box 43">
          <a:extLst>
            <a:ext uri="{FF2B5EF4-FFF2-40B4-BE49-F238E27FC236}">
              <a16:creationId xmlns:a16="http://schemas.microsoft.com/office/drawing/2014/main" id="{D15941BC-712D-4A9D-9AB7-400ED61748A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F6062FA3-082C-4E91-BC81-6344C164E54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15" name="Text Box 43">
          <a:extLst>
            <a:ext uri="{FF2B5EF4-FFF2-40B4-BE49-F238E27FC236}">
              <a16:creationId xmlns:a16="http://schemas.microsoft.com/office/drawing/2014/main" id="{95A6FD82-931A-4EA1-B5D3-FA160A698E1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16" name="Text Box 10">
          <a:extLst>
            <a:ext uri="{FF2B5EF4-FFF2-40B4-BE49-F238E27FC236}">
              <a16:creationId xmlns:a16="http://schemas.microsoft.com/office/drawing/2014/main" id="{26DC6644-A6D9-444B-8A1F-13EF6A4EF01E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17" name="Text Box 11">
          <a:extLst>
            <a:ext uri="{FF2B5EF4-FFF2-40B4-BE49-F238E27FC236}">
              <a16:creationId xmlns:a16="http://schemas.microsoft.com/office/drawing/2014/main" id="{8E4A944E-F930-4478-AB6D-242AFD9FB79D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18" name="Text Box 65">
          <a:extLst>
            <a:ext uri="{FF2B5EF4-FFF2-40B4-BE49-F238E27FC236}">
              <a16:creationId xmlns:a16="http://schemas.microsoft.com/office/drawing/2014/main" id="{EF0EC908-3BB9-4FCC-8B82-0288EEF4C3A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19" name="Text Box 91">
          <a:extLst>
            <a:ext uri="{FF2B5EF4-FFF2-40B4-BE49-F238E27FC236}">
              <a16:creationId xmlns:a16="http://schemas.microsoft.com/office/drawing/2014/main" id="{4E7496F3-2B06-4E3E-ACF1-7B667C92EE2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20" name="Text Box 65">
          <a:extLst>
            <a:ext uri="{FF2B5EF4-FFF2-40B4-BE49-F238E27FC236}">
              <a16:creationId xmlns:a16="http://schemas.microsoft.com/office/drawing/2014/main" id="{383CD967-60BC-4D7A-94D7-09E0B741427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21" name="Text Box 91">
          <a:extLst>
            <a:ext uri="{FF2B5EF4-FFF2-40B4-BE49-F238E27FC236}">
              <a16:creationId xmlns:a16="http://schemas.microsoft.com/office/drawing/2014/main" id="{C05D21E5-CFBC-412B-8F8E-F1C9A7E0D3A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32973067-AC4C-49F4-8460-58B8A596F06D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23" name="Text Box 43">
          <a:extLst>
            <a:ext uri="{FF2B5EF4-FFF2-40B4-BE49-F238E27FC236}">
              <a16:creationId xmlns:a16="http://schemas.microsoft.com/office/drawing/2014/main" id="{A218E2B6-078C-4EC7-9D3D-B1813229A4D6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4" name="Text Box 68">
          <a:extLst>
            <a:ext uri="{FF2B5EF4-FFF2-40B4-BE49-F238E27FC236}">
              <a16:creationId xmlns:a16="http://schemas.microsoft.com/office/drawing/2014/main" id="{621B7E93-BE6D-43FD-873E-00D49C7BC80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5" name="Text Box 69">
          <a:extLst>
            <a:ext uri="{FF2B5EF4-FFF2-40B4-BE49-F238E27FC236}">
              <a16:creationId xmlns:a16="http://schemas.microsoft.com/office/drawing/2014/main" id="{3C1EB5CF-89DA-4B36-982D-AEE44BA2CD6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6" name="Text Box 70">
          <a:extLst>
            <a:ext uri="{FF2B5EF4-FFF2-40B4-BE49-F238E27FC236}">
              <a16:creationId xmlns:a16="http://schemas.microsoft.com/office/drawing/2014/main" id="{D124A26A-5016-4132-AD1C-73B208604D3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7" name="Text Box 71">
          <a:extLst>
            <a:ext uri="{FF2B5EF4-FFF2-40B4-BE49-F238E27FC236}">
              <a16:creationId xmlns:a16="http://schemas.microsoft.com/office/drawing/2014/main" id="{2939A9E2-6592-44FC-86D2-F883EDE996F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8" name="Text Box 72">
          <a:extLst>
            <a:ext uri="{FF2B5EF4-FFF2-40B4-BE49-F238E27FC236}">
              <a16:creationId xmlns:a16="http://schemas.microsoft.com/office/drawing/2014/main" id="{F8014679-96DE-43A6-93A8-E33C9D0E0A9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29" name="Text Box 73">
          <a:extLst>
            <a:ext uri="{FF2B5EF4-FFF2-40B4-BE49-F238E27FC236}">
              <a16:creationId xmlns:a16="http://schemas.microsoft.com/office/drawing/2014/main" id="{B0D003ED-97B9-4B53-AD14-0866E1A661A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C75582A8-A55C-4152-BD64-6742A538B4B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290A6D4B-5187-4EE3-AEAC-390AAD72CB9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32" name="Text Box 46">
          <a:extLst>
            <a:ext uri="{FF2B5EF4-FFF2-40B4-BE49-F238E27FC236}">
              <a16:creationId xmlns:a16="http://schemas.microsoft.com/office/drawing/2014/main" id="{7A86AFF6-767D-40C4-8E4E-B7CDA0BF850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33" name="Text Box 43">
          <a:extLst>
            <a:ext uri="{FF2B5EF4-FFF2-40B4-BE49-F238E27FC236}">
              <a16:creationId xmlns:a16="http://schemas.microsoft.com/office/drawing/2014/main" id="{20DA8E45-A617-4552-BE48-51ABD890FC2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4" name="Text Box 68">
          <a:extLst>
            <a:ext uri="{FF2B5EF4-FFF2-40B4-BE49-F238E27FC236}">
              <a16:creationId xmlns:a16="http://schemas.microsoft.com/office/drawing/2014/main" id="{54DD4879-E274-4C3D-9126-3DF2739926A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5" name="Text Box 69">
          <a:extLst>
            <a:ext uri="{FF2B5EF4-FFF2-40B4-BE49-F238E27FC236}">
              <a16:creationId xmlns:a16="http://schemas.microsoft.com/office/drawing/2014/main" id="{1460D829-9D6C-4201-B894-2D193AA280D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6" name="Text Box 70">
          <a:extLst>
            <a:ext uri="{FF2B5EF4-FFF2-40B4-BE49-F238E27FC236}">
              <a16:creationId xmlns:a16="http://schemas.microsoft.com/office/drawing/2014/main" id="{0429B313-1FB0-4B98-B56F-FDC261C592D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7" name="Text Box 71">
          <a:extLst>
            <a:ext uri="{FF2B5EF4-FFF2-40B4-BE49-F238E27FC236}">
              <a16:creationId xmlns:a16="http://schemas.microsoft.com/office/drawing/2014/main" id="{624CEA41-93CD-434C-BA06-BB7E459CE56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8" name="Text Box 72">
          <a:extLst>
            <a:ext uri="{FF2B5EF4-FFF2-40B4-BE49-F238E27FC236}">
              <a16:creationId xmlns:a16="http://schemas.microsoft.com/office/drawing/2014/main" id="{18FF5300-520F-43D7-A8DB-9339F864FE8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39" name="Text Box 73">
          <a:extLst>
            <a:ext uri="{FF2B5EF4-FFF2-40B4-BE49-F238E27FC236}">
              <a16:creationId xmlns:a16="http://schemas.microsoft.com/office/drawing/2014/main" id="{938E8F42-F5C9-4B06-B206-67B16E823C1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40" name="Text Box 46">
          <a:extLst>
            <a:ext uri="{FF2B5EF4-FFF2-40B4-BE49-F238E27FC236}">
              <a16:creationId xmlns:a16="http://schemas.microsoft.com/office/drawing/2014/main" id="{49A535F4-653C-4FB7-A42D-29C6F0A4F51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41" name="Text Box 43">
          <a:extLst>
            <a:ext uri="{FF2B5EF4-FFF2-40B4-BE49-F238E27FC236}">
              <a16:creationId xmlns:a16="http://schemas.microsoft.com/office/drawing/2014/main" id="{1E4C08B1-ACA8-43E0-AEC3-F5FE59E3354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8BC88F2E-1B61-4F93-9ED9-EF238AFFE7B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43" name="Text Box 43">
          <a:extLst>
            <a:ext uri="{FF2B5EF4-FFF2-40B4-BE49-F238E27FC236}">
              <a16:creationId xmlns:a16="http://schemas.microsoft.com/office/drawing/2014/main" id="{4D3FA4C0-9FF4-4AE8-9518-DC801764E54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4" name="Text Box 68">
          <a:extLst>
            <a:ext uri="{FF2B5EF4-FFF2-40B4-BE49-F238E27FC236}">
              <a16:creationId xmlns:a16="http://schemas.microsoft.com/office/drawing/2014/main" id="{AF0728F7-CD9D-4B43-B957-71186A66CFF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5" name="Text Box 69">
          <a:extLst>
            <a:ext uri="{FF2B5EF4-FFF2-40B4-BE49-F238E27FC236}">
              <a16:creationId xmlns:a16="http://schemas.microsoft.com/office/drawing/2014/main" id="{776199EB-1A0C-419B-BEEA-3CE3972FB2A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6" name="Text Box 70">
          <a:extLst>
            <a:ext uri="{FF2B5EF4-FFF2-40B4-BE49-F238E27FC236}">
              <a16:creationId xmlns:a16="http://schemas.microsoft.com/office/drawing/2014/main" id="{5043A7B1-2652-489B-BD22-68E8AD37076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7" name="Text Box 71">
          <a:extLst>
            <a:ext uri="{FF2B5EF4-FFF2-40B4-BE49-F238E27FC236}">
              <a16:creationId xmlns:a16="http://schemas.microsoft.com/office/drawing/2014/main" id="{F0E7E539-AD86-4DD0-9D92-67200B65320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8" name="Text Box 72">
          <a:extLst>
            <a:ext uri="{FF2B5EF4-FFF2-40B4-BE49-F238E27FC236}">
              <a16:creationId xmlns:a16="http://schemas.microsoft.com/office/drawing/2014/main" id="{84CF4FE5-5D5B-41B6-A153-67C22A5D992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49" name="Text Box 73">
          <a:extLst>
            <a:ext uri="{FF2B5EF4-FFF2-40B4-BE49-F238E27FC236}">
              <a16:creationId xmlns:a16="http://schemas.microsoft.com/office/drawing/2014/main" id="{8F58C824-2975-44AB-9764-F72D521FF0D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683AB067-5980-4645-9607-89EE1F1E44C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51" name="Text Box 43">
          <a:extLst>
            <a:ext uri="{FF2B5EF4-FFF2-40B4-BE49-F238E27FC236}">
              <a16:creationId xmlns:a16="http://schemas.microsoft.com/office/drawing/2014/main" id="{21D5C0A3-D51A-48E1-952E-853362B4E11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52" name="Text Box 46">
          <a:extLst>
            <a:ext uri="{FF2B5EF4-FFF2-40B4-BE49-F238E27FC236}">
              <a16:creationId xmlns:a16="http://schemas.microsoft.com/office/drawing/2014/main" id="{EE0D94B2-585A-4AAE-A949-327481F6F13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53" name="Text Box 43">
          <a:extLst>
            <a:ext uri="{FF2B5EF4-FFF2-40B4-BE49-F238E27FC236}">
              <a16:creationId xmlns:a16="http://schemas.microsoft.com/office/drawing/2014/main" id="{4DCDF9BE-F23A-495A-BB16-53DA882E7E6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54" name="Text Box 10">
          <a:extLst>
            <a:ext uri="{FF2B5EF4-FFF2-40B4-BE49-F238E27FC236}">
              <a16:creationId xmlns:a16="http://schemas.microsoft.com/office/drawing/2014/main" id="{C7A181B9-CC6A-4AD9-BFCC-E8175E68DC52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55" name="Text Box 11">
          <a:extLst>
            <a:ext uri="{FF2B5EF4-FFF2-40B4-BE49-F238E27FC236}">
              <a16:creationId xmlns:a16="http://schemas.microsoft.com/office/drawing/2014/main" id="{D67110F1-B043-403A-9A45-E2CC94553635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56" name="Text Box 65">
          <a:extLst>
            <a:ext uri="{FF2B5EF4-FFF2-40B4-BE49-F238E27FC236}">
              <a16:creationId xmlns:a16="http://schemas.microsoft.com/office/drawing/2014/main" id="{2C8540C2-CF10-4BD7-A239-72BAA9018B5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57" name="Text Box 91">
          <a:extLst>
            <a:ext uri="{FF2B5EF4-FFF2-40B4-BE49-F238E27FC236}">
              <a16:creationId xmlns:a16="http://schemas.microsoft.com/office/drawing/2014/main" id="{2B00B43D-536D-42DC-94A9-C33459776DF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58" name="Text Box 65">
          <a:extLst>
            <a:ext uri="{FF2B5EF4-FFF2-40B4-BE49-F238E27FC236}">
              <a16:creationId xmlns:a16="http://schemas.microsoft.com/office/drawing/2014/main" id="{7041E5A6-8065-458A-BB56-7BAE4F2DD28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59" name="Text Box 91">
          <a:extLst>
            <a:ext uri="{FF2B5EF4-FFF2-40B4-BE49-F238E27FC236}">
              <a16:creationId xmlns:a16="http://schemas.microsoft.com/office/drawing/2014/main" id="{1FBD9074-B011-42C9-9357-6C595940A0D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60" name="Text Box 46">
          <a:extLst>
            <a:ext uri="{FF2B5EF4-FFF2-40B4-BE49-F238E27FC236}">
              <a16:creationId xmlns:a16="http://schemas.microsoft.com/office/drawing/2014/main" id="{D71F99C1-FD84-4ABD-A955-20E6E9B94169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4380FA20-7991-43E4-AB77-6BA0BFE7717B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2" name="Text Box 68">
          <a:extLst>
            <a:ext uri="{FF2B5EF4-FFF2-40B4-BE49-F238E27FC236}">
              <a16:creationId xmlns:a16="http://schemas.microsoft.com/office/drawing/2014/main" id="{F9DE0761-43A6-47E2-8125-BF95ECBE66B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3" name="Text Box 69">
          <a:extLst>
            <a:ext uri="{FF2B5EF4-FFF2-40B4-BE49-F238E27FC236}">
              <a16:creationId xmlns:a16="http://schemas.microsoft.com/office/drawing/2014/main" id="{9AE692C9-DBD7-4051-B1A9-3A452A5B47C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4" name="Text Box 70">
          <a:extLst>
            <a:ext uri="{FF2B5EF4-FFF2-40B4-BE49-F238E27FC236}">
              <a16:creationId xmlns:a16="http://schemas.microsoft.com/office/drawing/2014/main" id="{830CC53E-FCBB-46EC-90EE-89672E52B2F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5" name="Text Box 71">
          <a:extLst>
            <a:ext uri="{FF2B5EF4-FFF2-40B4-BE49-F238E27FC236}">
              <a16:creationId xmlns:a16="http://schemas.microsoft.com/office/drawing/2014/main" id="{462A496C-46CD-4F9B-8747-5E9F96E2CF7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6" name="Text Box 72">
          <a:extLst>
            <a:ext uri="{FF2B5EF4-FFF2-40B4-BE49-F238E27FC236}">
              <a16:creationId xmlns:a16="http://schemas.microsoft.com/office/drawing/2014/main" id="{1027F344-CE8B-45A2-A272-8147553B91A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67" name="Text Box 73">
          <a:extLst>
            <a:ext uri="{FF2B5EF4-FFF2-40B4-BE49-F238E27FC236}">
              <a16:creationId xmlns:a16="http://schemas.microsoft.com/office/drawing/2014/main" id="{6741FB01-6856-403E-9E20-4DAE1834900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68" name="Text Box 46">
          <a:extLst>
            <a:ext uri="{FF2B5EF4-FFF2-40B4-BE49-F238E27FC236}">
              <a16:creationId xmlns:a16="http://schemas.microsoft.com/office/drawing/2014/main" id="{6613AC8D-3D40-44B8-ABEE-3D3B860956B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69" name="Text Box 43">
          <a:extLst>
            <a:ext uri="{FF2B5EF4-FFF2-40B4-BE49-F238E27FC236}">
              <a16:creationId xmlns:a16="http://schemas.microsoft.com/office/drawing/2014/main" id="{B1151672-D9CC-4BA2-937F-28A832996AD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70" name="Text Box 46">
          <a:extLst>
            <a:ext uri="{FF2B5EF4-FFF2-40B4-BE49-F238E27FC236}">
              <a16:creationId xmlns:a16="http://schemas.microsoft.com/office/drawing/2014/main" id="{A7FDB589-4AD2-4CB6-BD6C-7A2A7E83E6E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71" name="Text Box 43">
          <a:extLst>
            <a:ext uri="{FF2B5EF4-FFF2-40B4-BE49-F238E27FC236}">
              <a16:creationId xmlns:a16="http://schemas.microsoft.com/office/drawing/2014/main" id="{08847F56-4F33-4FD5-AF68-3F11CD75A28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2" name="Text Box 68">
          <a:extLst>
            <a:ext uri="{FF2B5EF4-FFF2-40B4-BE49-F238E27FC236}">
              <a16:creationId xmlns:a16="http://schemas.microsoft.com/office/drawing/2014/main" id="{46ED64E7-D8D5-474E-98A4-0A16A491033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3" name="Text Box 69">
          <a:extLst>
            <a:ext uri="{FF2B5EF4-FFF2-40B4-BE49-F238E27FC236}">
              <a16:creationId xmlns:a16="http://schemas.microsoft.com/office/drawing/2014/main" id="{0849D62F-16CD-4970-9B4C-5D259BEEC53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4" name="Text Box 70">
          <a:extLst>
            <a:ext uri="{FF2B5EF4-FFF2-40B4-BE49-F238E27FC236}">
              <a16:creationId xmlns:a16="http://schemas.microsoft.com/office/drawing/2014/main" id="{AA9796C1-B5AC-46A3-B682-2606AE9449D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5" name="Text Box 71">
          <a:extLst>
            <a:ext uri="{FF2B5EF4-FFF2-40B4-BE49-F238E27FC236}">
              <a16:creationId xmlns:a16="http://schemas.microsoft.com/office/drawing/2014/main" id="{94EDCCA4-7139-4D68-B6A0-3C92BBB50A9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6" name="Text Box 72">
          <a:extLst>
            <a:ext uri="{FF2B5EF4-FFF2-40B4-BE49-F238E27FC236}">
              <a16:creationId xmlns:a16="http://schemas.microsoft.com/office/drawing/2014/main" id="{F284386A-3759-4406-9F6D-4055CC8A79E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077" name="Text Box 73">
          <a:extLst>
            <a:ext uri="{FF2B5EF4-FFF2-40B4-BE49-F238E27FC236}">
              <a16:creationId xmlns:a16="http://schemas.microsoft.com/office/drawing/2014/main" id="{B8132348-CBA3-4A69-BFC5-62BE425EB22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78" name="Text Box 46">
          <a:extLst>
            <a:ext uri="{FF2B5EF4-FFF2-40B4-BE49-F238E27FC236}">
              <a16:creationId xmlns:a16="http://schemas.microsoft.com/office/drawing/2014/main" id="{EE08AC8E-351A-4417-AFC7-DB7E7E12102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79" name="Text Box 43">
          <a:extLst>
            <a:ext uri="{FF2B5EF4-FFF2-40B4-BE49-F238E27FC236}">
              <a16:creationId xmlns:a16="http://schemas.microsoft.com/office/drawing/2014/main" id="{B4EDF983-54AB-4B8F-9CFB-EBC0FF46E0C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80" name="Text Box 46">
          <a:extLst>
            <a:ext uri="{FF2B5EF4-FFF2-40B4-BE49-F238E27FC236}">
              <a16:creationId xmlns:a16="http://schemas.microsoft.com/office/drawing/2014/main" id="{1AA72682-F92E-42B3-86E0-C6D4CE270A9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81" name="Text Box 43">
          <a:extLst>
            <a:ext uri="{FF2B5EF4-FFF2-40B4-BE49-F238E27FC236}">
              <a16:creationId xmlns:a16="http://schemas.microsoft.com/office/drawing/2014/main" id="{6E142E53-D7E7-4F51-8F0D-9CF36C9EB60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2" name="Text Box 68">
          <a:extLst>
            <a:ext uri="{FF2B5EF4-FFF2-40B4-BE49-F238E27FC236}">
              <a16:creationId xmlns:a16="http://schemas.microsoft.com/office/drawing/2014/main" id="{0D9007B2-62E6-41E0-A060-63DE206F803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3" name="Text Box 69">
          <a:extLst>
            <a:ext uri="{FF2B5EF4-FFF2-40B4-BE49-F238E27FC236}">
              <a16:creationId xmlns:a16="http://schemas.microsoft.com/office/drawing/2014/main" id="{07FF946D-4C8F-4C53-B40B-2867854F0A2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4" name="Text Box 70">
          <a:extLst>
            <a:ext uri="{FF2B5EF4-FFF2-40B4-BE49-F238E27FC236}">
              <a16:creationId xmlns:a16="http://schemas.microsoft.com/office/drawing/2014/main" id="{F09234F7-0DF6-4E8F-BBBE-1327FA44555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5" name="Text Box 71">
          <a:extLst>
            <a:ext uri="{FF2B5EF4-FFF2-40B4-BE49-F238E27FC236}">
              <a16:creationId xmlns:a16="http://schemas.microsoft.com/office/drawing/2014/main" id="{9C061BDF-56C3-4532-9F86-1D48118C487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6" name="Text Box 72">
          <a:extLst>
            <a:ext uri="{FF2B5EF4-FFF2-40B4-BE49-F238E27FC236}">
              <a16:creationId xmlns:a16="http://schemas.microsoft.com/office/drawing/2014/main" id="{8AC10138-88AA-4C3F-A2FA-83F30774FB0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087" name="Text Box 73">
          <a:extLst>
            <a:ext uri="{FF2B5EF4-FFF2-40B4-BE49-F238E27FC236}">
              <a16:creationId xmlns:a16="http://schemas.microsoft.com/office/drawing/2014/main" id="{3FF6DFB3-5B2B-4F71-97A2-4E010A6537E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88" name="Text Box 46">
          <a:extLst>
            <a:ext uri="{FF2B5EF4-FFF2-40B4-BE49-F238E27FC236}">
              <a16:creationId xmlns:a16="http://schemas.microsoft.com/office/drawing/2014/main" id="{2F8554EB-420D-4EA1-B3A1-0C8B1860CA0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89" name="Text Box 43">
          <a:extLst>
            <a:ext uri="{FF2B5EF4-FFF2-40B4-BE49-F238E27FC236}">
              <a16:creationId xmlns:a16="http://schemas.microsoft.com/office/drawing/2014/main" id="{4FE6AF1D-36F2-487A-81F5-BC8BFA5DDAE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90" name="Text Box 46">
          <a:extLst>
            <a:ext uri="{FF2B5EF4-FFF2-40B4-BE49-F238E27FC236}">
              <a16:creationId xmlns:a16="http://schemas.microsoft.com/office/drawing/2014/main" id="{11204F4C-DA0C-48B2-9919-4A7D04404AF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091" name="Text Box 43">
          <a:extLst>
            <a:ext uri="{FF2B5EF4-FFF2-40B4-BE49-F238E27FC236}">
              <a16:creationId xmlns:a16="http://schemas.microsoft.com/office/drawing/2014/main" id="{2384925A-BB66-4CF1-8FDF-C6619D2A609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452CBFB5-6012-4E23-94DD-769529740428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093" name="Text Box 11">
          <a:extLst>
            <a:ext uri="{FF2B5EF4-FFF2-40B4-BE49-F238E27FC236}">
              <a16:creationId xmlns:a16="http://schemas.microsoft.com/office/drawing/2014/main" id="{21A5BBF1-D84B-4516-8775-071684194F93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94" name="Text Box 65">
          <a:extLst>
            <a:ext uri="{FF2B5EF4-FFF2-40B4-BE49-F238E27FC236}">
              <a16:creationId xmlns:a16="http://schemas.microsoft.com/office/drawing/2014/main" id="{AE907EB9-C87E-43CD-9D6C-C43DE181D46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95" name="Text Box 91">
          <a:extLst>
            <a:ext uri="{FF2B5EF4-FFF2-40B4-BE49-F238E27FC236}">
              <a16:creationId xmlns:a16="http://schemas.microsoft.com/office/drawing/2014/main" id="{3443C72A-D3E8-49D2-A336-14FA0B2B031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96" name="Text Box 65">
          <a:extLst>
            <a:ext uri="{FF2B5EF4-FFF2-40B4-BE49-F238E27FC236}">
              <a16:creationId xmlns:a16="http://schemas.microsoft.com/office/drawing/2014/main" id="{B4EBDF68-4544-4126-A805-31BD10EEE93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C9A62764-D14A-4AB3-B527-6A59D685576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98" name="Text Box 46">
          <a:extLst>
            <a:ext uri="{FF2B5EF4-FFF2-40B4-BE49-F238E27FC236}">
              <a16:creationId xmlns:a16="http://schemas.microsoft.com/office/drawing/2014/main" id="{1C09A5EC-5778-4BB2-A33D-33402A05B70F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099" name="Text Box 43">
          <a:extLst>
            <a:ext uri="{FF2B5EF4-FFF2-40B4-BE49-F238E27FC236}">
              <a16:creationId xmlns:a16="http://schemas.microsoft.com/office/drawing/2014/main" id="{59A2549B-FD13-4EDF-8235-F2C211262B65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0" name="Text Box 68">
          <a:extLst>
            <a:ext uri="{FF2B5EF4-FFF2-40B4-BE49-F238E27FC236}">
              <a16:creationId xmlns:a16="http://schemas.microsoft.com/office/drawing/2014/main" id="{1CEEF083-52D6-4AD9-A5C9-3A3FA956F41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1" name="Text Box 69">
          <a:extLst>
            <a:ext uri="{FF2B5EF4-FFF2-40B4-BE49-F238E27FC236}">
              <a16:creationId xmlns:a16="http://schemas.microsoft.com/office/drawing/2014/main" id="{5B2ECC8E-4087-45A5-BC35-E3F703734A3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2" name="Text Box 70">
          <a:extLst>
            <a:ext uri="{FF2B5EF4-FFF2-40B4-BE49-F238E27FC236}">
              <a16:creationId xmlns:a16="http://schemas.microsoft.com/office/drawing/2014/main" id="{0BE76BE9-11FA-4F81-8E41-2DF9A6B0941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3" name="Text Box 71">
          <a:extLst>
            <a:ext uri="{FF2B5EF4-FFF2-40B4-BE49-F238E27FC236}">
              <a16:creationId xmlns:a16="http://schemas.microsoft.com/office/drawing/2014/main" id="{AEAC34F0-699F-4406-BA65-59DB38EAF41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4" name="Text Box 72">
          <a:extLst>
            <a:ext uri="{FF2B5EF4-FFF2-40B4-BE49-F238E27FC236}">
              <a16:creationId xmlns:a16="http://schemas.microsoft.com/office/drawing/2014/main" id="{15F19C8B-8AEA-4DB5-A6C9-64179C3B9E1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05" name="Text Box 73">
          <a:extLst>
            <a:ext uri="{FF2B5EF4-FFF2-40B4-BE49-F238E27FC236}">
              <a16:creationId xmlns:a16="http://schemas.microsoft.com/office/drawing/2014/main" id="{2D297500-ED9E-40C2-9D2A-8F7F5214BB3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581E1BC0-D695-4028-ADB9-D890099BBD8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07" name="Text Box 43">
          <a:extLst>
            <a:ext uri="{FF2B5EF4-FFF2-40B4-BE49-F238E27FC236}">
              <a16:creationId xmlns:a16="http://schemas.microsoft.com/office/drawing/2014/main" id="{5823BCAE-10D2-42BC-82D4-57BA4D6DCD4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8CF6537F-602F-4A4A-B26E-5F9906ED865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09" name="Text Box 43">
          <a:extLst>
            <a:ext uri="{FF2B5EF4-FFF2-40B4-BE49-F238E27FC236}">
              <a16:creationId xmlns:a16="http://schemas.microsoft.com/office/drawing/2014/main" id="{83420CE0-D53A-4722-8C1F-E4DC4770E84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0" name="Text Box 68">
          <a:extLst>
            <a:ext uri="{FF2B5EF4-FFF2-40B4-BE49-F238E27FC236}">
              <a16:creationId xmlns:a16="http://schemas.microsoft.com/office/drawing/2014/main" id="{BE08950D-8167-4BA7-96F1-B4B40B657A3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1" name="Text Box 69">
          <a:extLst>
            <a:ext uri="{FF2B5EF4-FFF2-40B4-BE49-F238E27FC236}">
              <a16:creationId xmlns:a16="http://schemas.microsoft.com/office/drawing/2014/main" id="{19946AD5-1663-49DF-9AB5-ACDA16D3B3B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2" name="Text Box 70">
          <a:extLst>
            <a:ext uri="{FF2B5EF4-FFF2-40B4-BE49-F238E27FC236}">
              <a16:creationId xmlns:a16="http://schemas.microsoft.com/office/drawing/2014/main" id="{09F16EC2-A366-4141-B447-2FA17C4DD16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3" name="Text Box 71">
          <a:extLst>
            <a:ext uri="{FF2B5EF4-FFF2-40B4-BE49-F238E27FC236}">
              <a16:creationId xmlns:a16="http://schemas.microsoft.com/office/drawing/2014/main" id="{27CD9A3E-8138-4E92-98E7-D346887ACA8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4" name="Text Box 72">
          <a:extLst>
            <a:ext uri="{FF2B5EF4-FFF2-40B4-BE49-F238E27FC236}">
              <a16:creationId xmlns:a16="http://schemas.microsoft.com/office/drawing/2014/main" id="{F0180BDE-0EA5-4383-AA46-88737FE3D92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15" name="Text Box 73">
          <a:extLst>
            <a:ext uri="{FF2B5EF4-FFF2-40B4-BE49-F238E27FC236}">
              <a16:creationId xmlns:a16="http://schemas.microsoft.com/office/drawing/2014/main" id="{D1B605E1-3517-4550-8EBE-F6F04D1859C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16" name="Text Box 46">
          <a:extLst>
            <a:ext uri="{FF2B5EF4-FFF2-40B4-BE49-F238E27FC236}">
              <a16:creationId xmlns:a16="http://schemas.microsoft.com/office/drawing/2014/main" id="{21A2C972-9BCC-46ED-A119-0E03C23D288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17" name="Text Box 43">
          <a:extLst>
            <a:ext uri="{FF2B5EF4-FFF2-40B4-BE49-F238E27FC236}">
              <a16:creationId xmlns:a16="http://schemas.microsoft.com/office/drawing/2014/main" id="{F4634044-BA5D-4A76-A42E-8083DE9AA89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CB5FA0DC-0B52-4DC6-92E4-28DD509960B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B46B8B53-9394-4640-B6C3-68BB3AEC376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D8CD1A67-0B36-434A-A29F-5EB6551F459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297DDBF8-CCC4-4934-9076-2E912670909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A6DC8D00-224F-421B-A957-D7485C6B97A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BD42D817-5DDF-4136-B460-5068E69CCD6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A211BFF1-A1E5-44F3-B528-C05A4B5B6B7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1F2E88EF-0DC8-4E94-AD70-0A0994A225A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26" name="Text Box 46">
          <a:extLst>
            <a:ext uri="{FF2B5EF4-FFF2-40B4-BE49-F238E27FC236}">
              <a16:creationId xmlns:a16="http://schemas.microsoft.com/office/drawing/2014/main" id="{6A95A1B7-1419-4DE3-B678-2B7BC26167F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FE8270DC-BCC1-43B7-9362-BBDFC4C1574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5EE8810D-41C3-4C93-BD39-26DDFD7191F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29" name="Text Box 43">
          <a:extLst>
            <a:ext uri="{FF2B5EF4-FFF2-40B4-BE49-F238E27FC236}">
              <a16:creationId xmlns:a16="http://schemas.microsoft.com/office/drawing/2014/main" id="{3F585683-A245-4F84-9D50-712E26CE6B9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30" name="Text Box 65">
          <a:extLst>
            <a:ext uri="{FF2B5EF4-FFF2-40B4-BE49-F238E27FC236}">
              <a16:creationId xmlns:a16="http://schemas.microsoft.com/office/drawing/2014/main" id="{196D2177-A167-40EC-B0A4-1CAFCD6AAE3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5D04A3FF-17C1-4D09-BAAD-CE3C22F9A3E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32" name="Text Box 65">
          <a:extLst>
            <a:ext uri="{FF2B5EF4-FFF2-40B4-BE49-F238E27FC236}">
              <a16:creationId xmlns:a16="http://schemas.microsoft.com/office/drawing/2014/main" id="{879F9297-4A63-4504-8130-2B57CBACA98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33" name="Text Box 91">
          <a:extLst>
            <a:ext uri="{FF2B5EF4-FFF2-40B4-BE49-F238E27FC236}">
              <a16:creationId xmlns:a16="http://schemas.microsoft.com/office/drawing/2014/main" id="{AFE1FCF2-4BD9-4596-9279-7F5138A2BC1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134" name="Text Box 46">
          <a:extLst>
            <a:ext uri="{FF2B5EF4-FFF2-40B4-BE49-F238E27FC236}">
              <a16:creationId xmlns:a16="http://schemas.microsoft.com/office/drawing/2014/main" id="{AD737A2E-4A96-4BE1-AE2A-CBE5435442EC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E9216C1E-FF26-4804-8420-4FC79F1EEE62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36" name="Text Box 68">
          <a:extLst>
            <a:ext uri="{FF2B5EF4-FFF2-40B4-BE49-F238E27FC236}">
              <a16:creationId xmlns:a16="http://schemas.microsoft.com/office/drawing/2014/main" id="{FD8ECE82-E881-416E-91CA-A0C9EAB7387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37" name="Text Box 69">
          <a:extLst>
            <a:ext uri="{FF2B5EF4-FFF2-40B4-BE49-F238E27FC236}">
              <a16:creationId xmlns:a16="http://schemas.microsoft.com/office/drawing/2014/main" id="{BB199AD3-ECED-4292-87BD-2F7312F2180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38" name="Text Box 70">
          <a:extLst>
            <a:ext uri="{FF2B5EF4-FFF2-40B4-BE49-F238E27FC236}">
              <a16:creationId xmlns:a16="http://schemas.microsoft.com/office/drawing/2014/main" id="{A7ED86C8-3961-40A4-A44E-C6968A6D703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39" name="Text Box 71">
          <a:extLst>
            <a:ext uri="{FF2B5EF4-FFF2-40B4-BE49-F238E27FC236}">
              <a16:creationId xmlns:a16="http://schemas.microsoft.com/office/drawing/2014/main" id="{89574011-BE5E-4DDF-94A0-28A03C315C5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0" name="Text Box 72">
          <a:extLst>
            <a:ext uri="{FF2B5EF4-FFF2-40B4-BE49-F238E27FC236}">
              <a16:creationId xmlns:a16="http://schemas.microsoft.com/office/drawing/2014/main" id="{DC9599CE-55F4-4030-A498-349C1304D50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1" name="Text Box 73">
          <a:extLst>
            <a:ext uri="{FF2B5EF4-FFF2-40B4-BE49-F238E27FC236}">
              <a16:creationId xmlns:a16="http://schemas.microsoft.com/office/drawing/2014/main" id="{0E021206-7D00-49F2-ABDC-CE057B29EA7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42" name="Text Box 46">
          <a:extLst>
            <a:ext uri="{FF2B5EF4-FFF2-40B4-BE49-F238E27FC236}">
              <a16:creationId xmlns:a16="http://schemas.microsoft.com/office/drawing/2014/main" id="{C11C208D-07C5-409E-A5C4-D834641C2C0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EF7BCACB-9240-41B7-A41A-DC716824312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44" name="Text Box 46">
          <a:extLst>
            <a:ext uri="{FF2B5EF4-FFF2-40B4-BE49-F238E27FC236}">
              <a16:creationId xmlns:a16="http://schemas.microsoft.com/office/drawing/2014/main" id="{4005D368-29E5-4EBE-9C39-89BA10344A0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45" name="Text Box 43">
          <a:extLst>
            <a:ext uri="{FF2B5EF4-FFF2-40B4-BE49-F238E27FC236}">
              <a16:creationId xmlns:a16="http://schemas.microsoft.com/office/drawing/2014/main" id="{D85821B1-AD68-4316-BE94-90FEB9282AD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6" name="Text Box 68">
          <a:extLst>
            <a:ext uri="{FF2B5EF4-FFF2-40B4-BE49-F238E27FC236}">
              <a16:creationId xmlns:a16="http://schemas.microsoft.com/office/drawing/2014/main" id="{674C4BE1-5BFE-406A-B0ED-327012A46D9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7" name="Text Box 69">
          <a:extLst>
            <a:ext uri="{FF2B5EF4-FFF2-40B4-BE49-F238E27FC236}">
              <a16:creationId xmlns:a16="http://schemas.microsoft.com/office/drawing/2014/main" id="{CD0E9BA8-B5DF-45EC-9836-37F45C2E1AA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8" name="Text Box 70">
          <a:extLst>
            <a:ext uri="{FF2B5EF4-FFF2-40B4-BE49-F238E27FC236}">
              <a16:creationId xmlns:a16="http://schemas.microsoft.com/office/drawing/2014/main" id="{6EB5289F-7C36-412D-96B9-0ADF036D976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49" name="Text Box 71">
          <a:extLst>
            <a:ext uri="{FF2B5EF4-FFF2-40B4-BE49-F238E27FC236}">
              <a16:creationId xmlns:a16="http://schemas.microsoft.com/office/drawing/2014/main" id="{E59F9992-1081-4F94-A1A6-8B9240F7AC5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50" name="Text Box 72">
          <a:extLst>
            <a:ext uri="{FF2B5EF4-FFF2-40B4-BE49-F238E27FC236}">
              <a16:creationId xmlns:a16="http://schemas.microsoft.com/office/drawing/2014/main" id="{C0FC2023-7A72-44BF-B6C8-573E2E61940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51" name="Text Box 73">
          <a:extLst>
            <a:ext uri="{FF2B5EF4-FFF2-40B4-BE49-F238E27FC236}">
              <a16:creationId xmlns:a16="http://schemas.microsoft.com/office/drawing/2014/main" id="{225205AB-1FD9-4604-86E7-67E71FEB61D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2ED46520-EF1B-4B84-A6A9-DC1889D7CDF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F1294FFC-8C66-4DCF-84A1-D6F0218118A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54" name="Text Box 46">
          <a:extLst>
            <a:ext uri="{FF2B5EF4-FFF2-40B4-BE49-F238E27FC236}">
              <a16:creationId xmlns:a16="http://schemas.microsoft.com/office/drawing/2014/main" id="{5992BFFD-2F36-43D8-8A7B-BB806672848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55" name="Text Box 68">
          <a:extLst>
            <a:ext uri="{FF2B5EF4-FFF2-40B4-BE49-F238E27FC236}">
              <a16:creationId xmlns:a16="http://schemas.microsoft.com/office/drawing/2014/main" id="{0D9B32E8-5416-4D18-861A-0E6A5C66237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56" name="Text Box 69">
          <a:extLst>
            <a:ext uri="{FF2B5EF4-FFF2-40B4-BE49-F238E27FC236}">
              <a16:creationId xmlns:a16="http://schemas.microsoft.com/office/drawing/2014/main" id="{66899777-1D24-430F-A297-E2D5A790E01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57" name="Text Box 70">
          <a:extLst>
            <a:ext uri="{FF2B5EF4-FFF2-40B4-BE49-F238E27FC236}">
              <a16:creationId xmlns:a16="http://schemas.microsoft.com/office/drawing/2014/main" id="{CE3C5DEF-2297-4AAA-B83D-0D8C8E05F50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58" name="Text Box 71">
          <a:extLst>
            <a:ext uri="{FF2B5EF4-FFF2-40B4-BE49-F238E27FC236}">
              <a16:creationId xmlns:a16="http://schemas.microsoft.com/office/drawing/2014/main" id="{630D35A4-B80B-46EA-9064-C4A9BFF554E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59" name="Text Box 72">
          <a:extLst>
            <a:ext uri="{FF2B5EF4-FFF2-40B4-BE49-F238E27FC236}">
              <a16:creationId xmlns:a16="http://schemas.microsoft.com/office/drawing/2014/main" id="{D86CB783-120B-4048-AF3C-82A11C991AB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60" name="Text Box 73">
          <a:extLst>
            <a:ext uri="{FF2B5EF4-FFF2-40B4-BE49-F238E27FC236}">
              <a16:creationId xmlns:a16="http://schemas.microsoft.com/office/drawing/2014/main" id="{A7BD07B6-A690-4801-BBFF-29B46276BFC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36E281AC-318A-4D20-875C-08642729584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62" name="Text Box 43">
          <a:extLst>
            <a:ext uri="{FF2B5EF4-FFF2-40B4-BE49-F238E27FC236}">
              <a16:creationId xmlns:a16="http://schemas.microsoft.com/office/drawing/2014/main" id="{E6C67BE5-AC08-4CC8-B154-0866980E091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F6BF2709-29E0-43A2-82FB-FDE3E753D00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41B398AB-C11D-4EEC-9B73-C778887A929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8768DEEF-B489-42FE-A189-5BA385B0F3ED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A88A2F52-E3FA-42CC-8324-2EBD557552FF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67" name="Text Box 65">
          <a:extLst>
            <a:ext uri="{FF2B5EF4-FFF2-40B4-BE49-F238E27FC236}">
              <a16:creationId xmlns:a16="http://schemas.microsoft.com/office/drawing/2014/main" id="{F23C581F-2378-41B5-9B98-2872346998F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68" name="Text Box 91">
          <a:extLst>
            <a:ext uri="{FF2B5EF4-FFF2-40B4-BE49-F238E27FC236}">
              <a16:creationId xmlns:a16="http://schemas.microsoft.com/office/drawing/2014/main" id="{E37A56F6-BBC6-4F2E-A1E7-D4D139CCAEB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69" name="Text Box 65">
          <a:extLst>
            <a:ext uri="{FF2B5EF4-FFF2-40B4-BE49-F238E27FC236}">
              <a16:creationId xmlns:a16="http://schemas.microsoft.com/office/drawing/2014/main" id="{BEAC9F04-7377-4F89-BC5F-4CAC1865E31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170" name="Text Box 91">
          <a:extLst>
            <a:ext uri="{FF2B5EF4-FFF2-40B4-BE49-F238E27FC236}">
              <a16:creationId xmlns:a16="http://schemas.microsoft.com/office/drawing/2014/main" id="{D3706EB9-F147-479F-B55F-9A6276F6C9C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171" name="Text Box 46">
          <a:extLst>
            <a:ext uri="{FF2B5EF4-FFF2-40B4-BE49-F238E27FC236}">
              <a16:creationId xmlns:a16="http://schemas.microsoft.com/office/drawing/2014/main" id="{687DF595-6EBB-435E-B1E6-89004D5948D1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172" name="Text Box 43">
          <a:extLst>
            <a:ext uri="{FF2B5EF4-FFF2-40B4-BE49-F238E27FC236}">
              <a16:creationId xmlns:a16="http://schemas.microsoft.com/office/drawing/2014/main" id="{BE47F553-3DCC-48D9-AFA3-8F94001F696C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3" name="Text Box 68">
          <a:extLst>
            <a:ext uri="{FF2B5EF4-FFF2-40B4-BE49-F238E27FC236}">
              <a16:creationId xmlns:a16="http://schemas.microsoft.com/office/drawing/2014/main" id="{AE77E01B-021E-41B9-A32E-A7F3B3135DE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4" name="Text Box 69">
          <a:extLst>
            <a:ext uri="{FF2B5EF4-FFF2-40B4-BE49-F238E27FC236}">
              <a16:creationId xmlns:a16="http://schemas.microsoft.com/office/drawing/2014/main" id="{32ADA8DA-C6E1-43EF-BA6A-1DE9155940A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5" name="Text Box 70">
          <a:extLst>
            <a:ext uri="{FF2B5EF4-FFF2-40B4-BE49-F238E27FC236}">
              <a16:creationId xmlns:a16="http://schemas.microsoft.com/office/drawing/2014/main" id="{D4B6CC62-783B-4360-A1C6-66FD73C8227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6" name="Text Box 71">
          <a:extLst>
            <a:ext uri="{FF2B5EF4-FFF2-40B4-BE49-F238E27FC236}">
              <a16:creationId xmlns:a16="http://schemas.microsoft.com/office/drawing/2014/main" id="{F1AB628E-455F-4509-9A88-2D86DE23EB1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7" name="Text Box 72">
          <a:extLst>
            <a:ext uri="{FF2B5EF4-FFF2-40B4-BE49-F238E27FC236}">
              <a16:creationId xmlns:a16="http://schemas.microsoft.com/office/drawing/2014/main" id="{EFC6EEC2-7AA6-419A-B230-732EC60FBEA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78" name="Text Box 73">
          <a:extLst>
            <a:ext uri="{FF2B5EF4-FFF2-40B4-BE49-F238E27FC236}">
              <a16:creationId xmlns:a16="http://schemas.microsoft.com/office/drawing/2014/main" id="{D2B29466-2A50-488E-9EBE-4DBB02E58BA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79" name="Text Box 46">
          <a:extLst>
            <a:ext uri="{FF2B5EF4-FFF2-40B4-BE49-F238E27FC236}">
              <a16:creationId xmlns:a16="http://schemas.microsoft.com/office/drawing/2014/main" id="{23A2ADAD-8A06-467C-A97D-81E27CA7C23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80" name="Text Box 43">
          <a:extLst>
            <a:ext uri="{FF2B5EF4-FFF2-40B4-BE49-F238E27FC236}">
              <a16:creationId xmlns:a16="http://schemas.microsoft.com/office/drawing/2014/main" id="{5FF7896F-CE4C-4172-BD55-3A1A88D013E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81" name="Text Box 46">
          <a:extLst>
            <a:ext uri="{FF2B5EF4-FFF2-40B4-BE49-F238E27FC236}">
              <a16:creationId xmlns:a16="http://schemas.microsoft.com/office/drawing/2014/main" id="{0E00E056-E164-4006-A018-0997566CD32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82" name="Text Box 43">
          <a:extLst>
            <a:ext uri="{FF2B5EF4-FFF2-40B4-BE49-F238E27FC236}">
              <a16:creationId xmlns:a16="http://schemas.microsoft.com/office/drawing/2014/main" id="{7FA1A767-3D04-4F47-973D-24C3606FCF4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F0D6E75A-BB51-4FB5-A2E2-FA7AB4C3531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73A2A7CE-A4F3-4431-BB96-A3C9FDF9CD1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289F9A16-A1EF-42CB-B3D3-43AC507B553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C91DC4B7-7BC0-4F27-8112-F7B1E702C98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16439D9C-C421-4FAE-A6A9-2267E044262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5C6367EC-15F8-43FC-BE81-2C24D5C4CE9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89" name="Text Box 46">
          <a:extLst>
            <a:ext uri="{FF2B5EF4-FFF2-40B4-BE49-F238E27FC236}">
              <a16:creationId xmlns:a16="http://schemas.microsoft.com/office/drawing/2014/main" id="{A40E895C-BB28-464E-8E05-8D7FE5F7D94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90" name="Text Box 43">
          <a:extLst>
            <a:ext uri="{FF2B5EF4-FFF2-40B4-BE49-F238E27FC236}">
              <a16:creationId xmlns:a16="http://schemas.microsoft.com/office/drawing/2014/main" id="{20059DB6-7920-4BB0-9437-D3ACAF5C8A5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id="{98DD26E3-B353-4C61-A389-F648016592E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F828CFCD-BDDC-4F7A-BF4F-0A07D80AE0F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3" name="Text Box 68">
          <a:extLst>
            <a:ext uri="{FF2B5EF4-FFF2-40B4-BE49-F238E27FC236}">
              <a16:creationId xmlns:a16="http://schemas.microsoft.com/office/drawing/2014/main" id="{570A5499-EC51-49A8-B71F-71BC53885D9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4" name="Text Box 69">
          <a:extLst>
            <a:ext uri="{FF2B5EF4-FFF2-40B4-BE49-F238E27FC236}">
              <a16:creationId xmlns:a16="http://schemas.microsoft.com/office/drawing/2014/main" id="{57CE2464-004A-44BF-A3DD-B5F67749981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5" name="Text Box 70">
          <a:extLst>
            <a:ext uri="{FF2B5EF4-FFF2-40B4-BE49-F238E27FC236}">
              <a16:creationId xmlns:a16="http://schemas.microsoft.com/office/drawing/2014/main" id="{202739E9-9D0C-4FEF-A32C-684FD67DE0C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6" name="Text Box 71">
          <a:extLst>
            <a:ext uri="{FF2B5EF4-FFF2-40B4-BE49-F238E27FC236}">
              <a16:creationId xmlns:a16="http://schemas.microsoft.com/office/drawing/2014/main" id="{70E7AE41-0B02-4976-8991-18F1F2FFA5D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7" name="Text Box 72">
          <a:extLst>
            <a:ext uri="{FF2B5EF4-FFF2-40B4-BE49-F238E27FC236}">
              <a16:creationId xmlns:a16="http://schemas.microsoft.com/office/drawing/2014/main" id="{6DFEE487-4C99-4434-92E7-F8EA4BFA03D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198" name="Text Box 73">
          <a:extLst>
            <a:ext uri="{FF2B5EF4-FFF2-40B4-BE49-F238E27FC236}">
              <a16:creationId xmlns:a16="http://schemas.microsoft.com/office/drawing/2014/main" id="{068A01BD-7BF1-49EF-963E-2B2893802AA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199" name="Text Box 46">
          <a:extLst>
            <a:ext uri="{FF2B5EF4-FFF2-40B4-BE49-F238E27FC236}">
              <a16:creationId xmlns:a16="http://schemas.microsoft.com/office/drawing/2014/main" id="{C7AC52B9-8912-47C2-9D08-A5B69D34E2E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00" name="Text Box 43">
          <a:extLst>
            <a:ext uri="{FF2B5EF4-FFF2-40B4-BE49-F238E27FC236}">
              <a16:creationId xmlns:a16="http://schemas.microsoft.com/office/drawing/2014/main" id="{B101F713-3585-4D0E-8220-05D11D5CA65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01" name="Text Box 46">
          <a:extLst>
            <a:ext uri="{FF2B5EF4-FFF2-40B4-BE49-F238E27FC236}">
              <a16:creationId xmlns:a16="http://schemas.microsoft.com/office/drawing/2014/main" id="{3527D5B8-B6EC-4A32-A13C-2BB7E98B1E0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02" name="Text Box 43">
          <a:extLst>
            <a:ext uri="{FF2B5EF4-FFF2-40B4-BE49-F238E27FC236}">
              <a16:creationId xmlns:a16="http://schemas.microsoft.com/office/drawing/2014/main" id="{0FC41940-CFEA-4C91-AB4E-5125BB8A13C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203" name="Text Box 10">
          <a:extLst>
            <a:ext uri="{FF2B5EF4-FFF2-40B4-BE49-F238E27FC236}">
              <a16:creationId xmlns:a16="http://schemas.microsoft.com/office/drawing/2014/main" id="{042B37CF-2051-4AAA-830A-D8B6C138CB46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04" name="Text Box 65">
          <a:extLst>
            <a:ext uri="{FF2B5EF4-FFF2-40B4-BE49-F238E27FC236}">
              <a16:creationId xmlns:a16="http://schemas.microsoft.com/office/drawing/2014/main" id="{18E00C16-B44D-4256-9C88-F4A2B3A04CD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05" name="Text Box 91">
          <a:extLst>
            <a:ext uri="{FF2B5EF4-FFF2-40B4-BE49-F238E27FC236}">
              <a16:creationId xmlns:a16="http://schemas.microsoft.com/office/drawing/2014/main" id="{7A2B3797-D5E0-476D-892A-A12DBEA86D4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06" name="Text Box 65">
          <a:extLst>
            <a:ext uri="{FF2B5EF4-FFF2-40B4-BE49-F238E27FC236}">
              <a16:creationId xmlns:a16="http://schemas.microsoft.com/office/drawing/2014/main" id="{E0B78A3C-A05C-48EC-A7BE-93153941C34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207" name="Text Box 46">
          <a:extLst>
            <a:ext uri="{FF2B5EF4-FFF2-40B4-BE49-F238E27FC236}">
              <a16:creationId xmlns:a16="http://schemas.microsoft.com/office/drawing/2014/main" id="{5AB14502-6854-4457-9DFA-6F1FF9D34ACD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208" name="Text Box 43">
          <a:extLst>
            <a:ext uri="{FF2B5EF4-FFF2-40B4-BE49-F238E27FC236}">
              <a16:creationId xmlns:a16="http://schemas.microsoft.com/office/drawing/2014/main" id="{9167C24B-5AA6-4621-8ECF-663AD3467F07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FF8EDFB9-31E3-4953-8747-AB838D938A8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A10A1094-7B2B-45D2-9D74-47C0D4980AF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3328B20C-9757-4611-8BEA-0447F7BDC00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0143A7C7-DE9D-4853-A7E0-7A9C048725B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CB3D9EC9-C56A-4ABF-A127-E371E91BBF9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9A2C5171-0F64-48FB-9D31-CDCAD6F8C6B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15" name="Text Box 46">
          <a:extLst>
            <a:ext uri="{FF2B5EF4-FFF2-40B4-BE49-F238E27FC236}">
              <a16:creationId xmlns:a16="http://schemas.microsoft.com/office/drawing/2014/main" id="{D0762AD9-5BB2-4E18-BDE9-8A507B812C9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16" name="Text Box 43">
          <a:extLst>
            <a:ext uri="{FF2B5EF4-FFF2-40B4-BE49-F238E27FC236}">
              <a16:creationId xmlns:a16="http://schemas.microsoft.com/office/drawing/2014/main" id="{EDFF306B-83B7-4BE2-A674-1CD216F4BD1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17" name="Text Box 46">
          <a:extLst>
            <a:ext uri="{FF2B5EF4-FFF2-40B4-BE49-F238E27FC236}">
              <a16:creationId xmlns:a16="http://schemas.microsoft.com/office/drawing/2014/main" id="{82A2251A-2ABF-4300-B387-4BEC52C8372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18" name="Text Box 43">
          <a:extLst>
            <a:ext uri="{FF2B5EF4-FFF2-40B4-BE49-F238E27FC236}">
              <a16:creationId xmlns:a16="http://schemas.microsoft.com/office/drawing/2014/main" id="{5E59EE1F-3C9B-4F2E-B3FC-8D0DE2EAF21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19" name="Text Box 68">
          <a:extLst>
            <a:ext uri="{FF2B5EF4-FFF2-40B4-BE49-F238E27FC236}">
              <a16:creationId xmlns:a16="http://schemas.microsoft.com/office/drawing/2014/main" id="{48FA39B3-7345-44EC-B4F0-83108CA279A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20" name="Text Box 69">
          <a:extLst>
            <a:ext uri="{FF2B5EF4-FFF2-40B4-BE49-F238E27FC236}">
              <a16:creationId xmlns:a16="http://schemas.microsoft.com/office/drawing/2014/main" id="{107AB002-3B4C-4D56-8AA4-797E141B630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21" name="Text Box 70">
          <a:extLst>
            <a:ext uri="{FF2B5EF4-FFF2-40B4-BE49-F238E27FC236}">
              <a16:creationId xmlns:a16="http://schemas.microsoft.com/office/drawing/2014/main" id="{39B51798-73F3-4F30-9A5E-1E6D73F48B6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22" name="Text Box 71">
          <a:extLst>
            <a:ext uri="{FF2B5EF4-FFF2-40B4-BE49-F238E27FC236}">
              <a16:creationId xmlns:a16="http://schemas.microsoft.com/office/drawing/2014/main" id="{0FBF21D1-9862-4B84-B273-50C92B00433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23" name="Text Box 72">
          <a:extLst>
            <a:ext uri="{FF2B5EF4-FFF2-40B4-BE49-F238E27FC236}">
              <a16:creationId xmlns:a16="http://schemas.microsoft.com/office/drawing/2014/main" id="{DE0B5C39-4C38-4714-A9EC-0AAA3CD2098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24" name="Text Box 73">
          <a:extLst>
            <a:ext uri="{FF2B5EF4-FFF2-40B4-BE49-F238E27FC236}">
              <a16:creationId xmlns:a16="http://schemas.microsoft.com/office/drawing/2014/main" id="{C3F6CBEB-638F-4B7B-AC0C-3B91B288CB3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25" name="Text Box 46">
          <a:extLst>
            <a:ext uri="{FF2B5EF4-FFF2-40B4-BE49-F238E27FC236}">
              <a16:creationId xmlns:a16="http://schemas.microsoft.com/office/drawing/2014/main" id="{90F790CF-83DC-4915-9B9F-BCF1DD1773AE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26" name="Text Box 43">
          <a:extLst>
            <a:ext uri="{FF2B5EF4-FFF2-40B4-BE49-F238E27FC236}">
              <a16:creationId xmlns:a16="http://schemas.microsoft.com/office/drawing/2014/main" id="{2E5A89B5-EBA8-480B-8BAE-E4844660AD3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27" name="Text Box 46">
          <a:extLst>
            <a:ext uri="{FF2B5EF4-FFF2-40B4-BE49-F238E27FC236}">
              <a16:creationId xmlns:a16="http://schemas.microsoft.com/office/drawing/2014/main" id="{A9BD1618-FD30-4D4A-B98D-95C2BA18DDE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28" name="Text Box 43">
          <a:extLst>
            <a:ext uri="{FF2B5EF4-FFF2-40B4-BE49-F238E27FC236}">
              <a16:creationId xmlns:a16="http://schemas.microsoft.com/office/drawing/2014/main" id="{73039304-9C98-494B-9ECC-152888852FF1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29" name="Text Box 68">
          <a:extLst>
            <a:ext uri="{FF2B5EF4-FFF2-40B4-BE49-F238E27FC236}">
              <a16:creationId xmlns:a16="http://schemas.microsoft.com/office/drawing/2014/main" id="{563E79D2-966D-48A3-8014-B57013B78782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30" name="Text Box 69">
          <a:extLst>
            <a:ext uri="{FF2B5EF4-FFF2-40B4-BE49-F238E27FC236}">
              <a16:creationId xmlns:a16="http://schemas.microsoft.com/office/drawing/2014/main" id="{F9BF94FD-C3AC-48C5-A20B-35133532B3F3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31" name="Text Box 70">
          <a:extLst>
            <a:ext uri="{FF2B5EF4-FFF2-40B4-BE49-F238E27FC236}">
              <a16:creationId xmlns:a16="http://schemas.microsoft.com/office/drawing/2014/main" id="{07466CFE-34B7-4BE0-B15D-A3BEBDDCA86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32" name="Text Box 71">
          <a:extLst>
            <a:ext uri="{FF2B5EF4-FFF2-40B4-BE49-F238E27FC236}">
              <a16:creationId xmlns:a16="http://schemas.microsoft.com/office/drawing/2014/main" id="{065697C4-61FD-4DCF-9090-D3E08298DD6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33" name="Text Box 72">
          <a:extLst>
            <a:ext uri="{FF2B5EF4-FFF2-40B4-BE49-F238E27FC236}">
              <a16:creationId xmlns:a16="http://schemas.microsoft.com/office/drawing/2014/main" id="{1EC198EB-3413-48CB-B2B5-EF3A06389C9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47625"/>
    <xdr:sp macro="" textlink="">
      <xdr:nvSpPr>
        <xdr:cNvPr id="3234" name="Text Box 73">
          <a:extLst>
            <a:ext uri="{FF2B5EF4-FFF2-40B4-BE49-F238E27FC236}">
              <a16:creationId xmlns:a16="http://schemas.microsoft.com/office/drawing/2014/main" id="{8C9CC6E0-8857-4486-9469-63EB3167FC9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35" name="Text Box 46">
          <a:extLst>
            <a:ext uri="{FF2B5EF4-FFF2-40B4-BE49-F238E27FC236}">
              <a16:creationId xmlns:a16="http://schemas.microsoft.com/office/drawing/2014/main" id="{22BB15A2-6E03-49A6-BFD1-95090E24345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36" name="Text Box 43">
          <a:extLst>
            <a:ext uri="{FF2B5EF4-FFF2-40B4-BE49-F238E27FC236}">
              <a16:creationId xmlns:a16="http://schemas.microsoft.com/office/drawing/2014/main" id="{F289DD71-F859-4046-843B-69288E9A6B9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26554551-53EB-45E2-A6DC-9C5959093D8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38" name="Text Box 43">
          <a:extLst>
            <a:ext uri="{FF2B5EF4-FFF2-40B4-BE49-F238E27FC236}">
              <a16:creationId xmlns:a16="http://schemas.microsoft.com/office/drawing/2014/main" id="{E5E2B4E3-ED68-4F85-8D2E-E2D0DFDB415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6670C341-0817-447A-A4F5-2C6D5C01312D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40" name="Text Box 65">
          <a:extLst>
            <a:ext uri="{FF2B5EF4-FFF2-40B4-BE49-F238E27FC236}">
              <a16:creationId xmlns:a16="http://schemas.microsoft.com/office/drawing/2014/main" id="{2811DE64-50A6-40F7-A508-7336D7706B0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41" name="Text Box 91">
          <a:extLst>
            <a:ext uri="{FF2B5EF4-FFF2-40B4-BE49-F238E27FC236}">
              <a16:creationId xmlns:a16="http://schemas.microsoft.com/office/drawing/2014/main" id="{FE37C9C6-7192-4C64-A099-0A272B74913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171450"/>
    <xdr:sp macro="" textlink="">
      <xdr:nvSpPr>
        <xdr:cNvPr id="3242" name="Text Box 65">
          <a:extLst>
            <a:ext uri="{FF2B5EF4-FFF2-40B4-BE49-F238E27FC236}">
              <a16:creationId xmlns:a16="http://schemas.microsoft.com/office/drawing/2014/main" id="{D4B3452E-F7B9-4B86-A464-4054C223A87C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243" name="Text Box 46">
          <a:extLst>
            <a:ext uri="{FF2B5EF4-FFF2-40B4-BE49-F238E27FC236}">
              <a16:creationId xmlns:a16="http://schemas.microsoft.com/office/drawing/2014/main" id="{044B2267-C063-4AA9-BA13-AD0B11B81A9D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180</xdr:row>
      <xdr:rowOff>0</xdr:rowOff>
    </xdr:from>
    <xdr:ext cx="76200" cy="171450"/>
    <xdr:sp macro="" textlink="">
      <xdr:nvSpPr>
        <xdr:cNvPr id="3244" name="Text Box 43">
          <a:extLst>
            <a:ext uri="{FF2B5EF4-FFF2-40B4-BE49-F238E27FC236}">
              <a16:creationId xmlns:a16="http://schemas.microsoft.com/office/drawing/2014/main" id="{63EBDAF5-1126-4D11-B50F-CD18C376DE7F}"/>
            </a:ext>
          </a:extLst>
        </xdr:cNvPr>
        <xdr:cNvSpPr txBox="1">
          <a:spLocks noChangeArrowheads="1"/>
        </xdr:cNvSpPr>
      </xdr:nvSpPr>
      <xdr:spPr bwMode="auto">
        <a:xfrm>
          <a:off x="4676775" y="36356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45" name="Text Box 68">
          <a:extLst>
            <a:ext uri="{FF2B5EF4-FFF2-40B4-BE49-F238E27FC236}">
              <a16:creationId xmlns:a16="http://schemas.microsoft.com/office/drawing/2014/main" id="{0819E019-2E3B-43E5-8131-EFDF37DAEE8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46" name="Text Box 69">
          <a:extLst>
            <a:ext uri="{FF2B5EF4-FFF2-40B4-BE49-F238E27FC236}">
              <a16:creationId xmlns:a16="http://schemas.microsoft.com/office/drawing/2014/main" id="{9C0C317E-E310-44A9-A354-9CE18077D7E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47" name="Text Box 70">
          <a:extLst>
            <a:ext uri="{FF2B5EF4-FFF2-40B4-BE49-F238E27FC236}">
              <a16:creationId xmlns:a16="http://schemas.microsoft.com/office/drawing/2014/main" id="{7BC2E084-7A79-4CF9-8BF3-3356555F4345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48" name="Text Box 71">
          <a:extLst>
            <a:ext uri="{FF2B5EF4-FFF2-40B4-BE49-F238E27FC236}">
              <a16:creationId xmlns:a16="http://schemas.microsoft.com/office/drawing/2014/main" id="{EA2FB80A-4B21-4233-A82B-AC0BAD284296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49" name="Text Box 72">
          <a:extLst>
            <a:ext uri="{FF2B5EF4-FFF2-40B4-BE49-F238E27FC236}">
              <a16:creationId xmlns:a16="http://schemas.microsoft.com/office/drawing/2014/main" id="{7C587A96-E39A-4310-A47B-7285E1F0C020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0" name="Text Box 73">
          <a:extLst>
            <a:ext uri="{FF2B5EF4-FFF2-40B4-BE49-F238E27FC236}">
              <a16:creationId xmlns:a16="http://schemas.microsoft.com/office/drawing/2014/main" id="{17C308E1-4B99-4852-90EA-0FACB791B8A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51" name="Text Box 46">
          <a:extLst>
            <a:ext uri="{FF2B5EF4-FFF2-40B4-BE49-F238E27FC236}">
              <a16:creationId xmlns:a16="http://schemas.microsoft.com/office/drawing/2014/main" id="{6848BFBF-2E07-48DC-85FA-C224F0E13F0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52" name="Text Box 43">
          <a:extLst>
            <a:ext uri="{FF2B5EF4-FFF2-40B4-BE49-F238E27FC236}">
              <a16:creationId xmlns:a16="http://schemas.microsoft.com/office/drawing/2014/main" id="{6D1F5E74-605D-47E0-892A-D0A5894D8B0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F25751EC-AA16-441F-9F15-9777CE0CA21B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54" name="Text Box 43">
          <a:extLst>
            <a:ext uri="{FF2B5EF4-FFF2-40B4-BE49-F238E27FC236}">
              <a16:creationId xmlns:a16="http://schemas.microsoft.com/office/drawing/2014/main" id="{644E67CA-5012-41DA-8ECD-BFE5274A43F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5" name="Text Box 68">
          <a:extLst>
            <a:ext uri="{FF2B5EF4-FFF2-40B4-BE49-F238E27FC236}">
              <a16:creationId xmlns:a16="http://schemas.microsoft.com/office/drawing/2014/main" id="{9F4DD173-1CAA-421B-93FB-367A94E7C3D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6" name="Text Box 69">
          <a:extLst>
            <a:ext uri="{FF2B5EF4-FFF2-40B4-BE49-F238E27FC236}">
              <a16:creationId xmlns:a16="http://schemas.microsoft.com/office/drawing/2014/main" id="{F24CCA34-EDB0-43FF-B362-260CF9635CC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7" name="Text Box 70">
          <a:extLst>
            <a:ext uri="{FF2B5EF4-FFF2-40B4-BE49-F238E27FC236}">
              <a16:creationId xmlns:a16="http://schemas.microsoft.com/office/drawing/2014/main" id="{CD64D3BA-6F22-4C42-8175-9A76694F7EA7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8" name="Text Box 71">
          <a:extLst>
            <a:ext uri="{FF2B5EF4-FFF2-40B4-BE49-F238E27FC236}">
              <a16:creationId xmlns:a16="http://schemas.microsoft.com/office/drawing/2014/main" id="{C3B7C23A-7B1A-472F-8192-1E298B11E27A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59" name="Text Box 72">
          <a:extLst>
            <a:ext uri="{FF2B5EF4-FFF2-40B4-BE49-F238E27FC236}">
              <a16:creationId xmlns:a16="http://schemas.microsoft.com/office/drawing/2014/main" id="{2E054577-F81B-48C5-9758-96A2CD6DD929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66675"/>
    <xdr:sp macro="" textlink="">
      <xdr:nvSpPr>
        <xdr:cNvPr id="3260" name="Text Box 73">
          <a:extLst>
            <a:ext uri="{FF2B5EF4-FFF2-40B4-BE49-F238E27FC236}">
              <a16:creationId xmlns:a16="http://schemas.microsoft.com/office/drawing/2014/main" id="{DF7EC2FF-4744-4756-8CEE-CFB492BABACF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FEB77707-C00E-4496-83EC-26FA580AED0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62" name="Text Box 43">
          <a:extLst>
            <a:ext uri="{FF2B5EF4-FFF2-40B4-BE49-F238E27FC236}">
              <a16:creationId xmlns:a16="http://schemas.microsoft.com/office/drawing/2014/main" id="{152A88A4-DA7F-4371-A218-5EDC071580CD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63" name="Text Box 46">
          <a:extLst>
            <a:ext uri="{FF2B5EF4-FFF2-40B4-BE49-F238E27FC236}">
              <a16:creationId xmlns:a16="http://schemas.microsoft.com/office/drawing/2014/main" id="{D86B9056-86CF-434D-BBF4-AABAC24ADD04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180</xdr:row>
      <xdr:rowOff>0</xdr:rowOff>
    </xdr:from>
    <xdr:ext cx="76200" cy="28575"/>
    <xdr:sp macro="" textlink="">
      <xdr:nvSpPr>
        <xdr:cNvPr id="3264" name="Text Box 43">
          <a:extLst>
            <a:ext uri="{FF2B5EF4-FFF2-40B4-BE49-F238E27FC236}">
              <a16:creationId xmlns:a16="http://schemas.microsoft.com/office/drawing/2014/main" id="{BBF84E72-0BDB-44C0-9F9C-FBCC5D6CA2E8}"/>
            </a:ext>
          </a:extLst>
        </xdr:cNvPr>
        <xdr:cNvSpPr txBox="1">
          <a:spLocks noChangeArrowheads="1"/>
        </xdr:cNvSpPr>
      </xdr:nvSpPr>
      <xdr:spPr bwMode="auto">
        <a:xfrm>
          <a:off x="3933825" y="36356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65" name="Text Box 68">
          <a:extLst>
            <a:ext uri="{FF2B5EF4-FFF2-40B4-BE49-F238E27FC236}">
              <a16:creationId xmlns:a16="http://schemas.microsoft.com/office/drawing/2014/main" id="{0B3B55F1-7169-4509-B822-E4593E1FE59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66" name="Text Box 69">
          <a:extLst>
            <a:ext uri="{FF2B5EF4-FFF2-40B4-BE49-F238E27FC236}">
              <a16:creationId xmlns:a16="http://schemas.microsoft.com/office/drawing/2014/main" id="{7BA7D1D7-3F49-42C5-ADBA-7CDAF5DC3D6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67" name="Text Box 70">
          <a:extLst>
            <a:ext uri="{FF2B5EF4-FFF2-40B4-BE49-F238E27FC236}">
              <a16:creationId xmlns:a16="http://schemas.microsoft.com/office/drawing/2014/main" id="{0E970E99-20FA-477B-AF97-7C53ABC7158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68" name="Text Box 71">
          <a:extLst>
            <a:ext uri="{FF2B5EF4-FFF2-40B4-BE49-F238E27FC236}">
              <a16:creationId xmlns:a16="http://schemas.microsoft.com/office/drawing/2014/main" id="{DD46845C-B629-4585-B1A0-FF655ECF9E6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69" name="Text Box 72">
          <a:extLst>
            <a:ext uri="{FF2B5EF4-FFF2-40B4-BE49-F238E27FC236}">
              <a16:creationId xmlns:a16="http://schemas.microsoft.com/office/drawing/2014/main" id="{C02901FA-747D-4E99-8278-F6D8CDDF601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270" name="Text Box 73">
          <a:extLst>
            <a:ext uri="{FF2B5EF4-FFF2-40B4-BE49-F238E27FC236}">
              <a16:creationId xmlns:a16="http://schemas.microsoft.com/office/drawing/2014/main" id="{40E61FA0-7535-46FF-963A-1AEA44BEF6A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71" name="Text Box 46">
          <a:extLst>
            <a:ext uri="{FF2B5EF4-FFF2-40B4-BE49-F238E27FC236}">
              <a16:creationId xmlns:a16="http://schemas.microsoft.com/office/drawing/2014/main" id="{6C8FE363-E528-4493-8281-9E65B6FA62F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72" name="Text Box 43">
          <a:extLst>
            <a:ext uri="{FF2B5EF4-FFF2-40B4-BE49-F238E27FC236}">
              <a16:creationId xmlns:a16="http://schemas.microsoft.com/office/drawing/2014/main" id="{81474A11-99E4-4A6F-8183-41AD61238F3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6B733DC8-C736-4749-8190-11314B8B70E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74" name="Text Box 43">
          <a:extLst>
            <a:ext uri="{FF2B5EF4-FFF2-40B4-BE49-F238E27FC236}">
              <a16:creationId xmlns:a16="http://schemas.microsoft.com/office/drawing/2014/main" id="{9BF47245-8E54-4DC9-89ED-EC65F2DA804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275" name="Text Box 10">
          <a:extLst>
            <a:ext uri="{FF2B5EF4-FFF2-40B4-BE49-F238E27FC236}">
              <a16:creationId xmlns:a16="http://schemas.microsoft.com/office/drawing/2014/main" id="{8278F1DB-169F-42BF-8042-D69AFDBF9C8F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276" name="Text Box 11">
          <a:extLst>
            <a:ext uri="{FF2B5EF4-FFF2-40B4-BE49-F238E27FC236}">
              <a16:creationId xmlns:a16="http://schemas.microsoft.com/office/drawing/2014/main" id="{0C546378-50E8-4D76-8B62-BC3FBEADADCE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277" name="Text Box 65">
          <a:extLst>
            <a:ext uri="{FF2B5EF4-FFF2-40B4-BE49-F238E27FC236}">
              <a16:creationId xmlns:a16="http://schemas.microsoft.com/office/drawing/2014/main" id="{1889AD64-4158-4D58-B5AA-EA646B28C64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278" name="Text Box 91">
          <a:extLst>
            <a:ext uri="{FF2B5EF4-FFF2-40B4-BE49-F238E27FC236}">
              <a16:creationId xmlns:a16="http://schemas.microsoft.com/office/drawing/2014/main" id="{533BA5D1-AFA7-46F4-A669-BE9A76C8CB3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279" name="Text Box 65">
          <a:extLst>
            <a:ext uri="{FF2B5EF4-FFF2-40B4-BE49-F238E27FC236}">
              <a16:creationId xmlns:a16="http://schemas.microsoft.com/office/drawing/2014/main" id="{CA486A62-5529-4869-A1AF-AD29A119F12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280" name="Text Box 91">
          <a:extLst>
            <a:ext uri="{FF2B5EF4-FFF2-40B4-BE49-F238E27FC236}">
              <a16:creationId xmlns:a16="http://schemas.microsoft.com/office/drawing/2014/main" id="{6C293D01-7768-4156-83CB-D5FCE98520F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BCCA3E14-4123-4879-84AD-E3048DC4DD65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282" name="Text Box 43">
          <a:extLst>
            <a:ext uri="{FF2B5EF4-FFF2-40B4-BE49-F238E27FC236}">
              <a16:creationId xmlns:a16="http://schemas.microsoft.com/office/drawing/2014/main" id="{25E2D583-5D7B-44A1-92F3-6B12375C4A50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3" name="Text Box 68">
          <a:extLst>
            <a:ext uri="{FF2B5EF4-FFF2-40B4-BE49-F238E27FC236}">
              <a16:creationId xmlns:a16="http://schemas.microsoft.com/office/drawing/2014/main" id="{57BB4D71-42C1-4A9B-B504-605526C6D2C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4" name="Text Box 69">
          <a:extLst>
            <a:ext uri="{FF2B5EF4-FFF2-40B4-BE49-F238E27FC236}">
              <a16:creationId xmlns:a16="http://schemas.microsoft.com/office/drawing/2014/main" id="{CE9B56D4-A4DA-42E1-84F6-6823046E350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5" name="Text Box 70">
          <a:extLst>
            <a:ext uri="{FF2B5EF4-FFF2-40B4-BE49-F238E27FC236}">
              <a16:creationId xmlns:a16="http://schemas.microsoft.com/office/drawing/2014/main" id="{65B40B90-6845-4663-8D33-D33238E98F7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6" name="Text Box 71">
          <a:extLst>
            <a:ext uri="{FF2B5EF4-FFF2-40B4-BE49-F238E27FC236}">
              <a16:creationId xmlns:a16="http://schemas.microsoft.com/office/drawing/2014/main" id="{5DEE4D4B-FDCF-480C-90C1-F06357DDF99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7" name="Text Box 72">
          <a:extLst>
            <a:ext uri="{FF2B5EF4-FFF2-40B4-BE49-F238E27FC236}">
              <a16:creationId xmlns:a16="http://schemas.microsoft.com/office/drawing/2014/main" id="{2B7A59CB-8231-4F62-B6AE-F72F414606D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88" name="Text Box 73">
          <a:extLst>
            <a:ext uri="{FF2B5EF4-FFF2-40B4-BE49-F238E27FC236}">
              <a16:creationId xmlns:a16="http://schemas.microsoft.com/office/drawing/2014/main" id="{9CC83A78-60E3-49E6-874A-468CC2371F8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2483CD69-307D-48D2-8B92-BCDA339F21C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90" name="Text Box 43">
          <a:extLst>
            <a:ext uri="{FF2B5EF4-FFF2-40B4-BE49-F238E27FC236}">
              <a16:creationId xmlns:a16="http://schemas.microsoft.com/office/drawing/2014/main" id="{674ECBEF-6EF9-429E-83AB-DA5AC7D4EDF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91" name="Text Box 46">
          <a:extLst>
            <a:ext uri="{FF2B5EF4-FFF2-40B4-BE49-F238E27FC236}">
              <a16:creationId xmlns:a16="http://schemas.microsoft.com/office/drawing/2014/main" id="{8D7BC899-E8C7-4B95-846E-6959F7988C8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92" name="Text Box 43">
          <a:extLst>
            <a:ext uri="{FF2B5EF4-FFF2-40B4-BE49-F238E27FC236}">
              <a16:creationId xmlns:a16="http://schemas.microsoft.com/office/drawing/2014/main" id="{16E67478-2C5B-47A8-99C1-032852B4BFE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3" name="Text Box 68">
          <a:extLst>
            <a:ext uri="{FF2B5EF4-FFF2-40B4-BE49-F238E27FC236}">
              <a16:creationId xmlns:a16="http://schemas.microsoft.com/office/drawing/2014/main" id="{D8CF6363-CBF9-4864-B481-9FC7EAAD070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4" name="Text Box 69">
          <a:extLst>
            <a:ext uri="{FF2B5EF4-FFF2-40B4-BE49-F238E27FC236}">
              <a16:creationId xmlns:a16="http://schemas.microsoft.com/office/drawing/2014/main" id="{B8527004-FDF6-420F-95EF-C0E973D695F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5" name="Text Box 70">
          <a:extLst>
            <a:ext uri="{FF2B5EF4-FFF2-40B4-BE49-F238E27FC236}">
              <a16:creationId xmlns:a16="http://schemas.microsoft.com/office/drawing/2014/main" id="{7098584A-22F4-465C-9C93-E116C50E86D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6" name="Text Box 71">
          <a:extLst>
            <a:ext uri="{FF2B5EF4-FFF2-40B4-BE49-F238E27FC236}">
              <a16:creationId xmlns:a16="http://schemas.microsoft.com/office/drawing/2014/main" id="{341EC06B-6883-45AB-B3D2-E03F0F7CA89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7" name="Text Box 72">
          <a:extLst>
            <a:ext uri="{FF2B5EF4-FFF2-40B4-BE49-F238E27FC236}">
              <a16:creationId xmlns:a16="http://schemas.microsoft.com/office/drawing/2014/main" id="{679B4DDB-0841-4B9F-AE12-899603CFFBF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298" name="Text Box 73">
          <a:extLst>
            <a:ext uri="{FF2B5EF4-FFF2-40B4-BE49-F238E27FC236}">
              <a16:creationId xmlns:a16="http://schemas.microsoft.com/office/drawing/2014/main" id="{CFC2FFBE-1661-4ACE-8F85-F4D4CC4FE2C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299" name="Text Box 46">
          <a:extLst>
            <a:ext uri="{FF2B5EF4-FFF2-40B4-BE49-F238E27FC236}">
              <a16:creationId xmlns:a16="http://schemas.microsoft.com/office/drawing/2014/main" id="{B7FFB5C6-9A71-4318-9CF6-C8BD26465DE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00" name="Text Box 43">
          <a:extLst>
            <a:ext uri="{FF2B5EF4-FFF2-40B4-BE49-F238E27FC236}">
              <a16:creationId xmlns:a16="http://schemas.microsoft.com/office/drawing/2014/main" id="{5C4F1610-E3CD-479B-AE2B-A4DF472E7C0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01" name="Text Box 46">
          <a:extLst>
            <a:ext uri="{FF2B5EF4-FFF2-40B4-BE49-F238E27FC236}">
              <a16:creationId xmlns:a16="http://schemas.microsoft.com/office/drawing/2014/main" id="{8C64CB84-0B7D-4B29-AE37-1C836CA722E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02" name="Text Box 43">
          <a:extLst>
            <a:ext uri="{FF2B5EF4-FFF2-40B4-BE49-F238E27FC236}">
              <a16:creationId xmlns:a16="http://schemas.microsoft.com/office/drawing/2014/main" id="{CEDD1561-D275-48D3-9FD2-EDDA7926F1F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3" name="Text Box 68">
          <a:extLst>
            <a:ext uri="{FF2B5EF4-FFF2-40B4-BE49-F238E27FC236}">
              <a16:creationId xmlns:a16="http://schemas.microsoft.com/office/drawing/2014/main" id="{9E082AF6-837C-4B83-B438-1ADEB50BC8A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4" name="Text Box 69">
          <a:extLst>
            <a:ext uri="{FF2B5EF4-FFF2-40B4-BE49-F238E27FC236}">
              <a16:creationId xmlns:a16="http://schemas.microsoft.com/office/drawing/2014/main" id="{69786723-C467-4A1C-A7CB-D3BC2755092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5" name="Text Box 70">
          <a:extLst>
            <a:ext uri="{FF2B5EF4-FFF2-40B4-BE49-F238E27FC236}">
              <a16:creationId xmlns:a16="http://schemas.microsoft.com/office/drawing/2014/main" id="{FCDF8FD1-833E-4305-A750-FA7D6587CE6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6" name="Text Box 71">
          <a:extLst>
            <a:ext uri="{FF2B5EF4-FFF2-40B4-BE49-F238E27FC236}">
              <a16:creationId xmlns:a16="http://schemas.microsoft.com/office/drawing/2014/main" id="{87F8B67A-BE80-43C9-8C6B-3251730BF73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7" name="Text Box 72">
          <a:extLst>
            <a:ext uri="{FF2B5EF4-FFF2-40B4-BE49-F238E27FC236}">
              <a16:creationId xmlns:a16="http://schemas.microsoft.com/office/drawing/2014/main" id="{1B04CF73-1E9D-4F9E-A34C-DE437D13DBB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08" name="Text Box 73">
          <a:extLst>
            <a:ext uri="{FF2B5EF4-FFF2-40B4-BE49-F238E27FC236}">
              <a16:creationId xmlns:a16="http://schemas.microsoft.com/office/drawing/2014/main" id="{57F81CC3-033D-4520-B297-DA1524B39D2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461B9B56-AAB4-461A-97FF-2FBDEA24E4E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10" name="Text Box 43">
          <a:extLst>
            <a:ext uri="{FF2B5EF4-FFF2-40B4-BE49-F238E27FC236}">
              <a16:creationId xmlns:a16="http://schemas.microsoft.com/office/drawing/2014/main" id="{B11F344B-5DA1-4DC8-A273-FF533B5F6A2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11" name="Text Box 46">
          <a:extLst>
            <a:ext uri="{FF2B5EF4-FFF2-40B4-BE49-F238E27FC236}">
              <a16:creationId xmlns:a16="http://schemas.microsoft.com/office/drawing/2014/main" id="{8E5DFF0A-EB0C-4E44-A8E9-A73F2687927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12" name="Text Box 43">
          <a:extLst>
            <a:ext uri="{FF2B5EF4-FFF2-40B4-BE49-F238E27FC236}">
              <a16:creationId xmlns:a16="http://schemas.microsoft.com/office/drawing/2014/main" id="{2C920457-77E3-4666-BB5D-FDCD2B3A144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313" name="Text Box 10">
          <a:extLst>
            <a:ext uri="{FF2B5EF4-FFF2-40B4-BE49-F238E27FC236}">
              <a16:creationId xmlns:a16="http://schemas.microsoft.com/office/drawing/2014/main" id="{3DA6048B-4E63-4206-BA7D-349BBCDBB2BA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314" name="Text Box 11">
          <a:extLst>
            <a:ext uri="{FF2B5EF4-FFF2-40B4-BE49-F238E27FC236}">
              <a16:creationId xmlns:a16="http://schemas.microsoft.com/office/drawing/2014/main" id="{C251C5D1-7C3B-40FF-AF96-603E830A33B2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15" name="Text Box 65">
          <a:extLst>
            <a:ext uri="{FF2B5EF4-FFF2-40B4-BE49-F238E27FC236}">
              <a16:creationId xmlns:a16="http://schemas.microsoft.com/office/drawing/2014/main" id="{E0406C53-49C1-4D71-AE38-A8DEFD44267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16" name="Text Box 91">
          <a:extLst>
            <a:ext uri="{FF2B5EF4-FFF2-40B4-BE49-F238E27FC236}">
              <a16:creationId xmlns:a16="http://schemas.microsoft.com/office/drawing/2014/main" id="{3BCFEB74-FE04-4542-85BC-AABE02D8F5E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17" name="Text Box 65">
          <a:extLst>
            <a:ext uri="{FF2B5EF4-FFF2-40B4-BE49-F238E27FC236}">
              <a16:creationId xmlns:a16="http://schemas.microsoft.com/office/drawing/2014/main" id="{0FCE1BEF-6E2D-4B34-8CD7-4A0C7495093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18" name="Text Box 91">
          <a:extLst>
            <a:ext uri="{FF2B5EF4-FFF2-40B4-BE49-F238E27FC236}">
              <a16:creationId xmlns:a16="http://schemas.microsoft.com/office/drawing/2014/main" id="{88218424-275E-40A5-B3D8-FD27816D74C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19" name="Text Box 46">
          <a:extLst>
            <a:ext uri="{FF2B5EF4-FFF2-40B4-BE49-F238E27FC236}">
              <a16:creationId xmlns:a16="http://schemas.microsoft.com/office/drawing/2014/main" id="{81775EA5-461C-4DD7-8E51-D4D8A1AE55FA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20" name="Text Box 43">
          <a:extLst>
            <a:ext uri="{FF2B5EF4-FFF2-40B4-BE49-F238E27FC236}">
              <a16:creationId xmlns:a16="http://schemas.microsoft.com/office/drawing/2014/main" id="{B283F53A-EA2A-4500-A3E9-313CD3BA1B1D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1" name="Text Box 68">
          <a:extLst>
            <a:ext uri="{FF2B5EF4-FFF2-40B4-BE49-F238E27FC236}">
              <a16:creationId xmlns:a16="http://schemas.microsoft.com/office/drawing/2014/main" id="{10DD5182-32FA-4EEC-BFE7-3283010F8D1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2" name="Text Box 69">
          <a:extLst>
            <a:ext uri="{FF2B5EF4-FFF2-40B4-BE49-F238E27FC236}">
              <a16:creationId xmlns:a16="http://schemas.microsoft.com/office/drawing/2014/main" id="{6490B0E1-72CE-43CB-A90C-3FD05ECA8BE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3" name="Text Box 70">
          <a:extLst>
            <a:ext uri="{FF2B5EF4-FFF2-40B4-BE49-F238E27FC236}">
              <a16:creationId xmlns:a16="http://schemas.microsoft.com/office/drawing/2014/main" id="{F5F05E4D-1953-457B-9D66-0B703C17FA2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4" name="Text Box 71">
          <a:extLst>
            <a:ext uri="{FF2B5EF4-FFF2-40B4-BE49-F238E27FC236}">
              <a16:creationId xmlns:a16="http://schemas.microsoft.com/office/drawing/2014/main" id="{58F29F33-681E-4D38-ADD2-C7B6FF8953A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5" name="Text Box 72">
          <a:extLst>
            <a:ext uri="{FF2B5EF4-FFF2-40B4-BE49-F238E27FC236}">
              <a16:creationId xmlns:a16="http://schemas.microsoft.com/office/drawing/2014/main" id="{6218BF57-2C50-4AE6-B655-2841F19D6DA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26" name="Text Box 73">
          <a:extLst>
            <a:ext uri="{FF2B5EF4-FFF2-40B4-BE49-F238E27FC236}">
              <a16:creationId xmlns:a16="http://schemas.microsoft.com/office/drawing/2014/main" id="{99F82077-5017-4A13-9789-C1014CFF39E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27" name="Text Box 46">
          <a:extLst>
            <a:ext uri="{FF2B5EF4-FFF2-40B4-BE49-F238E27FC236}">
              <a16:creationId xmlns:a16="http://schemas.microsoft.com/office/drawing/2014/main" id="{E49C27FB-CED8-4144-8E67-470F042DD99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28" name="Text Box 43">
          <a:extLst>
            <a:ext uri="{FF2B5EF4-FFF2-40B4-BE49-F238E27FC236}">
              <a16:creationId xmlns:a16="http://schemas.microsoft.com/office/drawing/2014/main" id="{B8D487A8-E358-498E-A704-B764312CABD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29" name="Text Box 46">
          <a:extLst>
            <a:ext uri="{FF2B5EF4-FFF2-40B4-BE49-F238E27FC236}">
              <a16:creationId xmlns:a16="http://schemas.microsoft.com/office/drawing/2014/main" id="{239BD0F3-EECF-4916-9137-D173BD8BD28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30" name="Text Box 43">
          <a:extLst>
            <a:ext uri="{FF2B5EF4-FFF2-40B4-BE49-F238E27FC236}">
              <a16:creationId xmlns:a16="http://schemas.microsoft.com/office/drawing/2014/main" id="{105FBF5C-CD5F-40E5-B0E0-63AD5467DE6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1" name="Text Box 68">
          <a:extLst>
            <a:ext uri="{FF2B5EF4-FFF2-40B4-BE49-F238E27FC236}">
              <a16:creationId xmlns:a16="http://schemas.microsoft.com/office/drawing/2014/main" id="{884BA19C-20B9-46CA-AC4E-D2A118522AA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2" name="Text Box 69">
          <a:extLst>
            <a:ext uri="{FF2B5EF4-FFF2-40B4-BE49-F238E27FC236}">
              <a16:creationId xmlns:a16="http://schemas.microsoft.com/office/drawing/2014/main" id="{B6941B5A-B40D-44F9-9D74-2DF283CF841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3" name="Text Box 70">
          <a:extLst>
            <a:ext uri="{FF2B5EF4-FFF2-40B4-BE49-F238E27FC236}">
              <a16:creationId xmlns:a16="http://schemas.microsoft.com/office/drawing/2014/main" id="{0BD3EDBE-0AEA-4E4D-86E4-9C9DD48DC00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4" name="Text Box 71">
          <a:extLst>
            <a:ext uri="{FF2B5EF4-FFF2-40B4-BE49-F238E27FC236}">
              <a16:creationId xmlns:a16="http://schemas.microsoft.com/office/drawing/2014/main" id="{B2AA2440-F17C-4FDA-A379-AA6E0A36DF2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5" name="Text Box 72">
          <a:extLst>
            <a:ext uri="{FF2B5EF4-FFF2-40B4-BE49-F238E27FC236}">
              <a16:creationId xmlns:a16="http://schemas.microsoft.com/office/drawing/2014/main" id="{23AADA4D-A68F-428D-9648-EFE23C1D7A7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36" name="Text Box 73">
          <a:extLst>
            <a:ext uri="{FF2B5EF4-FFF2-40B4-BE49-F238E27FC236}">
              <a16:creationId xmlns:a16="http://schemas.microsoft.com/office/drawing/2014/main" id="{D67232FC-0D92-4921-9E73-0C6A31ECBE9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37" name="Text Box 46">
          <a:extLst>
            <a:ext uri="{FF2B5EF4-FFF2-40B4-BE49-F238E27FC236}">
              <a16:creationId xmlns:a16="http://schemas.microsoft.com/office/drawing/2014/main" id="{62DA3531-4564-4E51-A88F-62E215E224F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38" name="Text Box 43">
          <a:extLst>
            <a:ext uri="{FF2B5EF4-FFF2-40B4-BE49-F238E27FC236}">
              <a16:creationId xmlns:a16="http://schemas.microsoft.com/office/drawing/2014/main" id="{2C22E507-84C1-46B0-A99C-34247723FD4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39" name="Text Box 46">
          <a:extLst>
            <a:ext uri="{FF2B5EF4-FFF2-40B4-BE49-F238E27FC236}">
              <a16:creationId xmlns:a16="http://schemas.microsoft.com/office/drawing/2014/main" id="{146E10B5-7D89-4776-8F00-21B264A7276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40" name="Text Box 43">
          <a:extLst>
            <a:ext uri="{FF2B5EF4-FFF2-40B4-BE49-F238E27FC236}">
              <a16:creationId xmlns:a16="http://schemas.microsoft.com/office/drawing/2014/main" id="{18162EB8-7544-4D65-A17A-1AC7127BC7B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1" name="Text Box 68">
          <a:extLst>
            <a:ext uri="{FF2B5EF4-FFF2-40B4-BE49-F238E27FC236}">
              <a16:creationId xmlns:a16="http://schemas.microsoft.com/office/drawing/2014/main" id="{5C8B4560-EA8F-42B6-BEEC-8EFC0EDEC15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2" name="Text Box 69">
          <a:extLst>
            <a:ext uri="{FF2B5EF4-FFF2-40B4-BE49-F238E27FC236}">
              <a16:creationId xmlns:a16="http://schemas.microsoft.com/office/drawing/2014/main" id="{3AD67159-5A36-49C4-B2AC-C32D2BCC767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3" name="Text Box 70">
          <a:extLst>
            <a:ext uri="{FF2B5EF4-FFF2-40B4-BE49-F238E27FC236}">
              <a16:creationId xmlns:a16="http://schemas.microsoft.com/office/drawing/2014/main" id="{06FD7FDE-EA27-4C1F-B16C-C41B79F3D6D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4" name="Text Box 71">
          <a:extLst>
            <a:ext uri="{FF2B5EF4-FFF2-40B4-BE49-F238E27FC236}">
              <a16:creationId xmlns:a16="http://schemas.microsoft.com/office/drawing/2014/main" id="{11702C45-9403-4BA7-85A7-D2C7423C104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5" name="Text Box 72">
          <a:extLst>
            <a:ext uri="{FF2B5EF4-FFF2-40B4-BE49-F238E27FC236}">
              <a16:creationId xmlns:a16="http://schemas.microsoft.com/office/drawing/2014/main" id="{C03AF726-2D48-4D66-AA36-956DDA3236E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46" name="Text Box 73">
          <a:extLst>
            <a:ext uri="{FF2B5EF4-FFF2-40B4-BE49-F238E27FC236}">
              <a16:creationId xmlns:a16="http://schemas.microsoft.com/office/drawing/2014/main" id="{ED9FF50C-0D08-4817-B96E-B504FB674F8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47" name="Text Box 46">
          <a:extLst>
            <a:ext uri="{FF2B5EF4-FFF2-40B4-BE49-F238E27FC236}">
              <a16:creationId xmlns:a16="http://schemas.microsoft.com/office/drawing/2014/main" id="{DBB50117-94D4-4614-81D6-97C37679B85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48" name="Text Box 43">
          <a:extLst>
            <a:ext uri="{FF2B5EF4-FFF2-40B4-BE49-F238E27FC236}">
              <a16:creationId xmlns:a16="http://schemas.microsoft.com/office/drawing/2014/main" id="{67DB97A8-4EB1-4DD3-8369-90E826E8E05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32045080-082C-4326-84E4-A8E47CA7BED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50" name="Text Box 43">
          <a:extLst>
            <a:ext uri="{FF2B5EF4-FFF2-40B4-BE49-F238E27FC236}">
              <a16:creationId xmlns:a16="http://schemas.microsoft.com/office/drawing/2014/main" id="{813F9808-69AD-4CCA-BF5B-7DA9C30168E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351" name="Text Box 10">
          <a:extLst>
            <a:ext uri="{FF2B5EF4-FFF2-40B4-BE49-F238E27FC236}">
              <a16:creationId xmlns:a16="http://schemas.microsoft.com/office/drawing/2014/main" id="{397AD5C9-3253-498B-90AC-4F9C9C830C53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352" name="Text Box 11">
          <a:extLst>
            <a:ext uri="{FF2B5EF4-FFF2-40B4-BE49-F238E27FC236}">
              <a16:creationId xmlns:a16="http://schemas.microsoft.com/office/drawing/2014/main" id="{D3D8778A-3811-4684-BF39-4FE688195799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53" name="Text Box 65">
          <a:extLst>
            <a:ext uri="{FF2B5EF4-FFF2-40B4-BE49-F238E27FC236}">
              <a16:creationId xmlns:a16="http://schemas.microsoft.com/office/drawing/2014/main" id="{AECE9839-A038-441B-B646-812DCDE7D45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54" name="Text Box 91">
          <a:extLst>
            <a:ext uri="{FF2B5EF4-FFF2-40B4-BE49-F238E27FC236}">
              <a16:creationId xmlns:a16="http://schemas.microsoft.com/office/drawing/2014/main" id="{E7551089-56D1-4683-88F2-E3D1F254131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55" name="Text Box 65">
          <a:extLst>
            <a:ext uri="{FF2B5EF4-FFF2-40B4-BE49-F238E27FC236}">
              <a16:creationId xmlns:a16="http://schemas.microsoft.com/office/drawing/2014/main" id="{90BD09B5-78A9-4793-A108-65020D3860D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56" name="Text Box 91">
          <a:extLst>
            <a:ext uri="{FF2B5EF4-FFF2-40B4-BE49-F238E27FC236}">
              <a16:creationId xmlns:a16="http://schemas.microsoft.com/office/drawing/2014/main" id="{96BD4347-C277-45D7-BC51-6E068E2008B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C97E7A35-6BE7-474B-A569-EF81FA779EED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58" name="Text Box 43">
          <a:extLst>
            <a:ext uri="{FF2B5EF4-FFF2-40B4-BE49-F238E27FC236}">
              <a16:creationId xmlns:a16="http://schemas.microsoft.com/office/drawing/2014/main" id="{987089A5-94CE-4373-A687-78CEF7D35DBF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59" name="Text Box 68">
          <a:extLst>
            <a:ext uri="{FF2B5EF4-FFF2-40B4-BE49-F238E27FC236}">
              <a16:creationId xmlns:a16="http://schemas.microsoft.com/office/drawing/2014/main" id="{C5F554F3-08EA-4C6C-A22C-832AD9F5B19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0" name="Text Box 69">
          <a:extLst>
            <a:ext uri="{FF2B5EF4-FFF2-40B4-BE49-F238E27FC236}">
              <a16:creationId xmlns:a16="http://schemas.microsoft.com/office/drawing/2014/main" id="{473FAEA8-45E2-4566-8AB6-7E9AFC2B321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1" name="Text Box 70">
          <a:extLst>
            <a:ext uri="{FF2B5EF4-FFF2-40B4-BE49-F238E27FC236}">
              <a16:creationId xmlns:a16="http://schemas.microsoft.com/office/drawing/2014/main" id="{F5A00EE1-EAB2-406D-B604-CCDF68987B2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2" name="Text Box 71">
          <a:extLst>
            <a:ext uri="{FF2B5EF4-FFF2-40B4-BE49-F238E27FC236}">
              <a16:creationId xmlns:a16="http://schemas.microsoft.com/office/drawing/2014/main" id="{716934C1-2F4D-4096-965D-406E99033A4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3" name="Text Box 72">
          <a:extLst>
            <a:ext uri="{FF2B5EF4-FFF2-40B4-BE49-F238E27FC236}">
              <a16:creationId xmlns:a16="http://schemas.microsoft.com/office/drawing/2014/main" id="{4B20173D-65AE-4C2B-B228-8FE22D4BD04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4" name="Text Box 73">
          <a:extLst>
            <a:ext uri="{FF2B5EF4-FFF2-40B4-BE49-F238E27FC236}">
              <a16:creationId xmlns:a16="http://schemas.microsoft.com/office/drawing/2014/main" id="{BA1A8754-F410-4359-B38F-C123D5A263C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C0660601-210C-4FBA-B94F-0DBFB2852E6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66" name="Text Box 43">
          <a:extLst>
            <a:ext uri="{FF2B5EF4-FFF2-40B4-BE49-F238E27FC236}">
              <a16:creationId xmlns:a16="http://schemas.microsoft.com/office/drawing/2014/main" id="{FAB2FB75-225E-45A0-926C-C05C9182D7F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67" name="Text Box 46">
          <a:extLst>
            <a:ext uri="{FF2B5EF4-FFF2-40B4-BE49-F238E27FC236}">
              <a16:creationId xmlns:a16="http://schemas.microsoft.com/office/drawing/2014/main" id="{E984DAE3-6E18-40A3-BF70-9C0AA6B88F9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68" name="Text Box 43">
          <a:extLst>
            <a:ext uri="{FF2B5EF4-FFF2-40B4-BE49-F238E27FC236}">
              <a16:creationId xmlns:a16="http://schemas.microsoft.com/office/drawing/2014/main" id="{B1DE2353-5A76-40FE-B803-AB0D1A7C934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69" name="Text Box 68">
          <a:extLst>
            <a:ext uri="{FF2B5EF4-FFF2-40B4-BE49-F238E27FC236}">
              <a16:creationId xmlns:a16="http://schemas.microsoft.com/office/drawing/2014/main" id="{6867CEDB-FF80-48E9-B5B3-07CA46D52DD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70" name="Text Box 69">
          <a:extLst>
            <a:ext uri="{FF2B5EF4-FFF2-40B4-BE49-F238E27FC236}">
              <a16:creationId xmlns:a16="http://schemas.microsoft.com/office/drawing/2014/main" id="{3ECB0EF0-47A0-4BFA-BB5E-441B332D0E8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71" name="Text Box 70">
          <a:extLst>
            <a:ext uri="{FF2B5EF4-FFF2-40B4-BE49-F238E27FC236}">
              <a16:creationId xmlns:a16="http://schemas.microsoft.com/office/drawing/2014/main" id="{425A1D61-363E-40FC-88E0-B155BF574E6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72" name="Text Box 71">
          <a:extLst>
            <a:ext uri="{FF2B5EF4-FFF2-40B4-BE49-F238E27FC236}">
              <a16:creationId xmlns:a16="http://schemas.microsoft.com/office/drawing/2014/main" id="{8CAAFA59-B2AB-46B8-99DD-18ABA66F6D5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73" name="Text Box 72">
          <a:extLst>
            <a:ext uri="{FF2B5EF4-FFF2-40B4-BE49-F238E27FC236}">
              <a16:creationId xmlns:a16="http://schemas.microsoft.com/office/drawing/2014/main" id="{D33A2B26-CD99-4D7A-9097-13E8E8EF7B7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74" name="Text Box 73">
          <a:extLst>
            <a:ext uri="{FF2B5EF4-FFF2-40B4-BE49-F238E27FC236}">
              <a16:creationId xmlns:a16="http://schemas.microsoft.com/office/drawing/2014/main" id="{43CA2DFC-CEB1-4D40-B256-0E81964B73C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75" name="Text Box 46">
          <a:extLst>
            <a:ext uri="{FF2B5EF4-FFF2-40B4-BE49-F238E27FC236}">
              <a16:creationId xmlns:a16="http://schemas.microsoft.com/office/drawing/2014/main" id="{218B2AFB-82D7-48CA-83C7-691E92D826C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76" name="Text Box 43">
          <a:extLst>
            <a:ext uri="{FF2B5EF4-FFF2-40B4-BE49-F238E27FC236}">
              <a16:creationId xmlns:a16="http://schemas.microsoft.com/office/drawing/2014/main" id="{7E3D12B4-3485-474C-8F94-3DD1C3F7709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77" name="Text Box 46">
          <a:extLst>
            <a:ext uri="{FF2B5EF4-FFF2-40B4-BE49-F238E27FC236}">
              <a16:creationId xmlns:a16="http://schemas.microsoft.com/office/drawing/2014/main" id="{7D55D91A-04F7-41C8-96C4-0CD8EDCFFAA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78" name="Text Box 43">
          <a:extLst>
            <a:ext uri="{FF2B5EF4-FFF2-40B4-BE49-F238E27FC236}">
              <a16:creationId xmlns:a16="http://schemas.microsoft.com/office/drawing/2014/main" id="{D3B2C720-74B1-4A7E-9154-339B027107C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79" name="Text Box 68">
          <a:extLst>
            <a:ext uri="{FF2B5EF4-FFF2-40B4-BE49-F238E27FC236}">
              <a16:creationId xmlns:a16="http://schemas.microsoft.com/office/drawing/2014/main" id="{11DBA124-8E52-4E47-943F-050D119AA3F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80" name="Text Box 69">
          <a:extLst>
            <a:ext uri="{FF2B5EF4-FFF2-40B4-BE49-F238E27FC236}">
              <a16:creationId xmlns:a16="http://schemas.microsoft.com/office/drawing/2014/main" id="{953E3A70-CB87-40A6-BAEC-C90C1626777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81" name="Text Box 70">
          <a:extLst>
            <a:ext uri="{FF2B5EF4-FFF2-40B4-BE49-F238E27FC236}">
              <a16:creationId xmlns:a16="http://schemas.microsoft.com/office/drawing/2014/main" id="{4AA6A5E0-822C-4DE1-8243-DCFCD9B796E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82" name="Text Box 71">
          <a:extLst>
            <a:ext uri="{FF2B5EF4-FFF2-40B4-BE49-F238E27FC236}">
              <a16:creationId xmlns:a16="http://schemas.microsoft.com/office/drawing/2014/main" id="{F069209D-343E-4247-95A1-5DC0DB27479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83" name="Text Box 72">
          <a:extLst>
            <a:ext uri="{FF2B5EF4-FFF2-40B4-BE49-F238E27FC236}">
              <a16:creationId xmlns:a16="http://schemas.microsoft.com/office/drawing/2014/main" id="{B0F5DB23-4E9A-47BC-A553-77A4828B8F3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384" name="Text Box 73">
          <a:extLst>
            <a:ext uri="{FF2B5EF4-FFF2-40B4-BE49-F238E27FC236}">
              <a16:creationId xmlns:a16="http://schemas.microsoft.com/office/drawing/2014/main" id="{5B0B73B6-EFCE-4728-ACD6-08799F708C6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61E243F2-F084-4654-9D2A-8B27423E5AA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86" name="Text Box 43">
          <a:extLst>
            <a:ext uri="{FF2B5EF4-FFF2-40B4-BE49-F238E27FC236}">
              <a16:creationId xmlns:a16="http://schemas.microsoft.com/office/drawing/2014/main" id="{BB0002E2-55E5-463E-82B8-C93B0659C44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87" name="Text Box 46">
          <a:extLst>
            <a:ext uri="{FF2B5EF4-FFF2-40B4-BE49-F238E27FC236}">
              <a16:creationId xmlns:a16="http://schemas.microsoft.com/office/drawing/2014/main" id="{BB238549-2FD7-4466-9B77-99FA217B4C4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388" name="Text Box 43">
          <a:extLst>
            <a:ext uri="{FF2B5EF4-FFF2-40B4-BE49-F238E27FC236}">
              <a16:creationId xmlns:a16="http://schemas.microsoft.com/office/drawing/2014/main" id="{72870CEB-194C-43B8-B829-DF4E2270DB6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89" name="Text Box 65">
          <a:extLst>
            <a:ext uri="{FF2B5EF4-FFF2-40B4-BE49-F238E27FC236}">
              <a16:creationId xmlns:a16="http://schemas.microsoft.com/office/drawing/2014/main" id="{4906962F-5C9F-421A-95F2-5F949FE2A0E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90" name="Text Box 91">
          <a:extLst>
            <a:ext uri="{FF2B5EF4-FFF2-40B4-BE49-F238E27FC236}">
              <a16:creationId xmlns:a16="http://schemas.microsoft.com/office/drawing/2014/main" id="{CE3DA2B4-1FE3-4F06-9A35-BE40741BCF4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91" name="Text Box 65">
          <a:extLst>
            <a:ext uri="{FF2B5EF4-FFF2-40B4-BE49-F238E27FC236}">
              <a16:creationId xmlns:a16="http://schemas.microsoft.com/office/drawing/2014/main" id="{6AB8387E-3ECB-4F25-9AEB-9A3B834AFDF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392" name="Text Box 91">
          <a:extLst>
            <a:ext uri="{FF2B5EF4-FFF2-40B4-BE49-F238E27FC236}">
              <a16:creationId xmlns:a16="http://schemas.microsoft.com/office/drawing/2014/main" id="{819AC8B8-F545-49CB-AFF8-06705FD5B78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93" name="Text Box 46">
          <a:extLst>
            <a:ext uri="{FF2B5EF4-FFF2-40B4-BE49-F238E27FC236}">
              <a16:creationId xmlns:a16="http://schemas.microsoft.com/office/drawing/2014/main" id="{E4C52D98-4C99-4771-A039-E546A174EE29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394" name="Text Box 43">
          <a:extLst>
            <a:ext uri="{FF2B5EF4-FFF2-40B4-BE49-F238E27FC236}">
              <a16:creationId xmlns:a16="http://schemas.microsoft.com/office/drawing/2014/main" id="{C471D4E6-72D0-4F57-A4C2-34331A62513A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95" name="Text Box 68">
          <a:extLst>
            <a:ext uri="{FF2B5EF4-FFF2-40B4-BE49-F238E27FC236}">
              <a16:creationId xmlns:a16="http://schemas.microsoft.com/office/drawing/2014/main" id="{559702FF-2104-491E-8CF8-A3A7669FC07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96" name="Text Box 69">
          <a:extLst>
            <a:ext uri="{FF2B5EF4-FFF2-40B4-BE49-F238E27FC236}">
              <a16:creationId xmlns:a16="http://schemas.microsoft.com/office/drawing/2014/main" id="{5B995E4E-8402-4286-B48B-0EEDF8230C8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97" name="Text Box 70">
          <a:extLst>
            <a:ext uri="{FF2B5EF4-FFF2-40B4-BE49-F238E27FC236}">
              <a16:creationId xmlns:a16="http://schemas.microsoft.com/office/drawing/2014/main" id="{B171D101-D4CD-4F1F-BC2D-72848066725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98" name="Text Box 71">
          <a:extLst>
            <a:ext uri="{FF2B5EF4-FFF2-40B4-BE49-F238E27FC236}">
              <a16:creationId xmlns:a16="http://schemas.microsoft.com/office/drawing/2014/main" id="{F3D48FEF-FE35-4446-905A-2F29BE6B1E4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399" name="Text Box 72">
          <a:extLst>
            <a:ext uri="{FF2B5EF4-FFF2-40B4-BE49-F238E27FC236}">
              <a16:creationId xmlns:a16="http://schemas.microsoft.com/office/drawing/2014/main" id="{AF03C76C-D6AF-467E-81DF-9143D4591D4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0" name="Text Box 73">
          <a:extLst>
            <a:ext uri="{FF2B5EF4-FFF2-40B4-BE49-F238E27FC236}">
              <a16:creationId xmlns:a16="http://schemas.microsoft.com/office/drawing/2014/main" id="{7CF8F9B9-77F3-4D3E-8C0F-2123BFA21D7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01" name="Text Box 46">
          <a:extLst>
            <a:ext uri="{FF2B5EF4-FFF2-40B4-BE49-F238E27FC236}">
              <a16:creationId xmlns:a16="http://schemas.microsoft.com/office/drawing/2014/main" id="{DA652F30-8B20-442F-9A08-83749CCCB4F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D35734C7-C4C7-4B46-9427-60EDCA73310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03" name="Text Box 46">
          <a:extLst>
            <a:ext uri="{FF2B5EF4-FFF2-40B4-BE49-F238E27FC236}">
              <a16:creationId xmlns:a16="http://schemas.microsoft.com/office/drawing/2014/main" id="{A16F8032-CA57-45C2-A548-AD5B604D436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04" name="Text Box 43">
          <a:extLst>
            <a:ext uri="{FF2B5EF4-FFF2-40B4-BE49-F238E27FC236}">
              <a16:creationId xmlns:a16="http://schemas.microsoft.com/office/drawing/2014/main" id="{51596883-DA5F-4CFA-A44B-C0BF786E01B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0EF90C00-AC6E-445C-8816-F7CF36F1163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3FFD79D6-C9C5-4217-8591-CB359357ABC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7FF51007-3333-40E4-991D-9798BB9DA15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E286658C-FEBF-40AD-BE48-C597738EFDB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F9A002AD-836B-45DF-A92B-B693B89A1C3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7349CE1A-F688-49A6-8D9C-FFA30083B77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11" name="Text Box 46">
          <a:extLst>
            <a:ext uri="{FF2B5EF4-FFF2-40B4-BE49-F238E27FC236}">
              <a16:creationId xmlns:a16="http://schemas.microsoft.com/office/drawing/2014/main" id="{69D4EA6E-2333-47FC-A4B5-DA2003EE49A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12" name="Text Box 43">
          <a:extLst>
            <a:ext uri="{FF2B5EF4-FFF2-40B4-BE49-F238E27FC236}">
              <a16:creationId xmlns:a16="http://schemas.microsoft.com/office/drawing/2014/main" id="{F5ECE5FF-0528-4037-B2E0-907CEC0C71C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10E90B46-9DD8-4430-80DA-2B7BBA9C0C9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4" name="Text Box 68">
          <a:extLst>
            <a:ext uri="{FF2B5EF4-FFF2-40B4-BE49-F238E27FC236}">
              <a16:creationId xmlns:a16="http://schemas.microsoft.com/office/drawing/2014/main" id="{671D548D-9D79-4771-BF8D-0D1F17E47ED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5" name="Text Box 69">
          <a:extLst>
            <a:ext uri="{FF2B5EF4-FFF2-40B4-BE49-F238E27FC236}">
              <a16:creationId xmlns:a16="http://schemas.microsoft.com/office/drawing/2014/main" id="{CD1AEF86-4BE4-433C-8237-4FB9BC18A43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6" name="Text Box 70">
          <a:extLst>
            <a:ext uri="{FF2B5EF4-FFF2-40B4-BE49-F238E27FC236}">
              <a16:creationId xmlns:a16="http://schemas.microsoft.com/office/drawing/2014/main" id="{2A3D90BB-12DB-4074-8F64-13B43A8891A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7" name="Text Box 71">
          <a:extLst>
            <a:ext uri="{FF2B5EF4-FFF2-40B4-BE49-F238E27FC236}">
              <a16:creationId xmlns:a16="http://schemas.microsoft.com/office/drawing/2014/main" id="{74D42DC3-F7D0-4057-A5DF-FC45AA96DAD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8" name="Text Box 72">
          <a:extLst>
            <a:ext uri="{FF2B5EF4-FFF2-40B4-BE49-F238E27FC236}">
              <a16:creationId xmlns:a16="http://schemas.microsoft.com/office/drawing/2014/main" id="{B4C7F97E-A6AE-4B5B-82E7-E682BFEA72D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19" name="Text Box 73">
          <a:extLst>
            <a:ext uri="{FF2B5EF4-FFF2-40B4-BE49-F238E27FC236}">
              <a16:creationId xmlns:a16="http://schemas.microsoft.com/office/drawing/2014/main" id="{43AE2C8E-AEA2-4036-B94D-D30B398396B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20" name="Text Box 46">
          <a:extLst>
            <a:ext uri="{FF2B5EF4-FFF2-40B4-BE49-F238E27FC236}">
              <a16:creationId xmlns:a16="http://schemas.microsoft.com/office/drawing/2014/main" id="{2D401D21-4C99-4422-AE42-E2ACCD447B8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DD151BF1-ADB0-42AB-B3D4-0EB02DD100F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22" name="Text Box 46">
          <a:extLst>
            <a:ext uri="{FF2B5EF4-FFF2-40B4-BE49-F238E27FC236}">
              <a16:creationId xmlns:a16="http://schemas.microsoft.com/office/drawing/2014/main" id="{9CFD77A2-2607-4528-8702-E794F8563E4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23" name="Text Box 43">
          <a:extLst>
            <a:ext uri="{FF2B5EF4-FFF2-40B4-BE49-F238E27FC236}">
              <a16:creationId xmlns:a16="http://schemas.microsoft.com/office/drawing/2014/main" id="{D7067D6F-9E00-4DF3-8CEB-B89B7BD0ACA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424" name="Text Box 10">
          <a:extLst>
            <a:ext uri="{FF2B5EF4-FFF2-40B4-BE49-F238E27FC236}">
              <a16:creationId xmlns:a16="http://schemas.microsoft.com/office/drawing/2014/main" id="{F75F39CF-9217-49EB-B235-D0B0589940EF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425" name="Text Box 11">
          <a:extLst>
            <a:ext uri="{FF2B5EF4-FFF2-40B4-BE49-F238E27FC236}">
              <a16:creationId xmlns:a16="http://schemas.microsoft.com/office/drawing/2014/main" id="{DA696CA0-BD78-468B-938E-49CBADFDAE41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26" name="Text Box 65">
          <a:extLst>
            <a:ext uri="{FF2B5EF4-FFF2-40B4-BE49-F238E27FC236}">
              <a16:creationId xmlns:a16="http://schemas.microsoft.com/office/drawing/2014/main" id="{1D27094B-82F8-4EDC-8AA3-BE7C2C167E3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27" name="Text Box 91">
          <a:extLst>
            <a:ext uri="{FF2B5EF4-FFF2-40B4-BE49-F238E27FC236}">
              <a16:creationId xmlns:a16="http://schemas.microsoft.com/office/drawing/2014/main" id="{0926C2B0-7014-4742-9273-B963222FD73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28" name="Text Box 65">
          <a:extLst>
            <a:ext uri="{FF2B5EF4-FFF2-40B4-BE49-F238E27FC236}">
              <a16:creationId xmlns:a16="http://schemas.microsoft.com/office/drawing/2014/main" id="{58245F24-B8E1-4DB4-A45B-573E66A7218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29" name="Text Box 91">
          <a:extLst>
            <a:ext uri="{FF2B5EF4-FFF2-40B4-BE49-F238E27FC236}">
              <a16:creationId xmlns:a16="http://schemas.microsoft.com/office/drawing/2014/main" id="{452F95D7-236C-4107-B278-B7F11185551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430" name="Text Box 46">
          <a:extLst>
            <a:ext uri="{FF2B5EF4-FFF2-40B4-BE49-F238E27FC236}">
              <a16:creationId xmlns:a16="http://schemas.microsoft.com/office/drawing/2014/main" id="{410A33CF-196B-4C06-98E4-18ABB86EF0DA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431" name="Text Box 43">
          <a:extLst>
            <a:ext uri="{FF2B5EF4-FFF2-40B4-BE49-F238E27FC236}">
              <a16:creationId xmlns:a16="http://schemas.microsoft.com/office/drawing/2014/main" id="{F451FED4-BDE3-437A-862F-B5B0FD3A929E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2" name="Text Box 68">
          <a:extLst>
            <a:ext uri="{FF2B5EF4-FFF2-40B4-BE49-F238E27FC236}">
              <a16:creationId xmlns:a16="http://schemas.microsoft.com/office/drawing/2014/main" id="{140E6647-25DC-4246-91B9-C0EEA84C1DA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3" name="Text Box 69">
          <a:extLst>
            <a:ext uri="{FF2B5EF4-FFF2-40B4-BE49-F238E27FC236}">
              <a16:creationId xmlns:a16="http://schemas.microsoft.com/office/drawing/2014/main" id="{6674102E-6216-4EFD-A674-A0713630EA4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4" name="Text Box 70">
          <a:extLst>
            <a:ext uri="{FF2B5EF4-FFF2-40B4-BE49-F238E27FC236}">
              <a16:creationId xmlns:a16="http://schemas.microsoft.com/office/drawing/2014/main" id="{D0550802-A499-43A9-992B-A676E4AA7A5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5" name="Text Box 71">
          <a:extLst>
            <a:ext uri="{FF2B5EF4-FFF2-40B4-BE49-F238E27FC236}">
              <a16:creationId xmlns:a16="http://schemas.microsoft.com/office/drawing/2014/main" id="{DE171BEC-CAC1-49FC-B465-A87B9518A80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6" name="Text Box 72">
          <a:extLst>
            <a:ext uri="{FF2B5EF4-FFF2-40B4-BE49-F238E27FC236}">
              <a16:creationId xmlns:a16="http://schemas.microsoft.com/office/drawing/2014/main" id="{97D1F24F-FD77-4D22-AD59-558892D7269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37" name="Text Box 73">
          <a:extLst>
            <a:ext uri="{FF2B5EF4-FFF2-40B4-BE49-F238E27FC236}">
              <a16:creationId xmlns:a16="http://schemas.microsoft.com/office/drawing/2014/main" id="{B875B2AB-7B1C-4F06-9870-4C73BADEB5C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38" name="Text Box 46">
          <a:extLst>
            <a:ext uri="{FF2B5EF4-FFF2-40B4-BE49-F238E27FC236}">
              <a16:creationId xmlns:a16="http://schemas.microsoft.com/office/drawing/2014/main" id="{AD9B6BB2-0715-4801-B8FB-66D5CFC2783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39" name="Text Box 43">
          <a:extLst>
            <a:ext uri="{FF2B5EF4-FFF2-40B4-BE49-F238E27FC236}">
              <a16:creationId xmlns:a16="http://schemas.microsoft.com/office/drawing/2014/main" id="{2BD29DC1-6A85-4FB7-A6E1-F303DC62E35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40" name="Text Box 46">
          <a:extLst>
            <a:ext uri="{FF2B5EF4-FFF2-40B4-BE49-F238E27FC236}">
              <a16:creationId xmlns:a16="http://schemas.microsoft.com/office/drawing/2014/main" id="{0A8FF003-9DA6-4732-9C92-D2CECA03904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41" name="Text Box 43">
          <a:extLst>
            <a:ext uri="{FF2B5EF4-FFF2-40B4-BE49-F238E27FC236}">
              <a16:creationId xmlns:a16="http://schemas.microsoft.com/office/drawing/2014/main" id="{3A93FE56-B222-4DA5-BAFA-3A99A22DBB9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2" name="Text Box 68">
          <a:extLst>
            <a:ext uri="{FF2B5EF4-FFF2-40B4-BE49-F238E27FC236}">
              <a16:creationId xmlns:a16="http://schemas.microsoft.com/office/drawing/2014/main" id="{77C8F2D9-5FB8-4D5A-B1FC-09D7223EEA4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3" name="Text Box 69">
          <a:extLst>
            <a:ext uri="{FF2B5EF4-FFF2-40B4-BE49-F238E27FC236}">
              <a16:creationId xmlns:a16="http://schemas.microsoft.com/office/drawing/2014/main" id="{EDE79085-B266-4519-8A98-B126C04E9E9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4" name="Text Box 70">
          <a:extLst>
            <a:ext uri="{FF2B5EF4-FFF2-40B4-BE49-F238E27FC236}">
              <a16:creationId xmlns:a16="http://schemas.microsoft.com/office/drawing/2014/main" id="{6006AC71-BA85-4482-856F-0B9E098026F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5" name="Text Box 71">
          <a:extLst>
            <a:ext uri="{FF2B5EF4-FFF2-40B4-BE49-F238E27FC236}">
              <a16:creationId xmlns:a16="http://schemas.microsoft.com/office/drawing/2014/main" id="{E2260EAF-10E5-4C22-81C2-C4E22DCE995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6" name="Text Box 72">
          <a:extLst>
            <a:ext uri="{FF2B5EF4-FFF2-40B4-BE49-F238E27FC236}">
              <a16:creationId xmlns:a16="http://schemas.microsoft.com/office/drawing/2014/main" id="{B9A98A6E-8E66-4376-B7A0-70EBBCED1D9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47" name="Text Box 73">
          <a:extLst>
            <a:ext uri="{FF2B5EF4-FFF2-40B4-BE49-F238E27FC236}">
              <a16:creationId xmlns:a16="http://schemas.microsoft.com/office/drawing/2014/main" id="{20FBB07E-5024-42C5-9B64-8E8DB092CF7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48" name="Text Box 46">
          <a:extLst>
            <a:ext uri="{FF2B5EF4-FFF2-40B4-BE49-F238E27FC236}">
              <a16:creationId xmlns:a16="http://schemas.microsoft.com/office/drawing/2014/main" id="{25AFAD88-036E-4F4C-B936-1E4311D6D2C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49" name="Text Box 43">
          <a:extLst>
            <a:ext uri="{FF2B5EF4-FFF2-40B4-BE49-F238E27FC236}">
              <a16:creationId xmlns:a16="http://schemas.microsoft.com/office/drawing/2014/main" id="{7F0C8E01-5B9A-4705-BCFB-984B818A8AE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50" name="Text Box 46">
          <a:extLst>
            <a:ext uri="{FF2B5EF4-FFF2-40B4-BE49-F238E27FC236}">
              <a16:creationId xmlns:a16="http://schemas.microsoft.com/office/drawing/2014/main" id="{E7A72655-C42F-498E-8475-6A528FE6CCE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51" name="Text Box 43">
          <a:extLst>
            <a:ext uri="{FF2B5EF4-FFF2-40B4-BE49-F238E27FC236}">
              <a16:creationId xmlns:a16="http://schemas.microsoft.com/office/drawing/2014/main" id="{C96A73DE-3DE7-437A-BD78-7821DB41FD6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2" name="Text Box 68">
          <a:extLst>
            <a:ext uri="{FF2B5EF4-FFF2-40B4-BE49-F238E27FC236}">
              <a16:creationId xmlns:a16="http://schemas.microsoft.com/office/drawing/2014/main" id="{29EE8BC5-F809-4369-8CD5-5D3B168535E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3" name="Text Box 69">
          <a:extLst>
            <a:ext uri="{FF2B5EF4-FFF2-40B4-BE49-F238E27FC236}">
              <a16:creationId xmlns:a16="http://schemas.microsoft.com/office/drawing/2014/main" id="{53B37C9D-8A4D-45C8-8D1D-A65E00E1E4D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4" name="Text Box 70">
          <a:extLst>
            <a:ext uri="{FF2B5EF4-FFF2-40B4-BE49-F238E27FC236}">
              <a16:creationId xmlns:a16="http://schemas.microsoft.com/office/drawing/2014/main" id="{FD3B78B5-DAC4-4438-A072-1031CCCE42C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5" name="Text Box 71">
          <a:extLst>
            <a:ext uri="{FF2B5EF4-FFF2-40B4-BE49-F238E27FC236}">
              <a16:creationId xmlns:a16="http://schemas.microsoft.com/office/drawing/2014/main" id="{54022261-7A9C-495A-B122-233E33E7E3E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6" name="Text Box 72">
          <a:extLst>
            <a:ext uri="{FF2B5EF4-FFF2-40B4-BE49-F238E27FC236}">
              <a16:creationId xmlns:a16="http://schemas.microsoft.com/office/drawing/2014/main" id="{EFA737F8-13DE-4DFD-8494-5A03250C195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57" name="Text Box 73">
          <a:extLst>
            <a:ext uri="{FF2B5EF4-FFF2-40B4-BE49-F238E27FC236}">
              <a16:creationId xmlns:a16="http://schemas.microsoft.com/office/drawing/2014/main" id="{73E07945-40F8-4277-BCA0-E45A448844A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953A257C-6E92-467D-A75D-066869C3285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59" name="Text Box 43">
          <a:extLst>
            <a:ext uri="{FF2B5EF4-FFF2-40B4-BE49-F238E27FC236}">
              <a16:creationId xmlns:a16="http://schemas.microsoft.com/office/drawing/2014/main" id="{39626F3E-3528-4C67-B486-6A781ACA07FE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60" name="Text Box 46">
          <a:extLst>
            <a:ext uri="{FF2B5EF4-FFF2-40B4-BE49-F238E27FC236}">
              <a16:creationId xmlns:a16="http://schemas.microsoft.com/office/drawing/2014/main" id="{F6EACF4B-BE3C-41AB-BE1B-5324454C119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61" name="Text Box 43">
          <a:extLst>
            <a:ext uri="{FF2B5EF4-FFF2-40B4-BE49-F238E27FC236}">
              <a16:creationId xmlns:a16="http://schemas.microsoft.com/office/drawing/2014/main" id="{3C85CDB0-0AE2-4A43-A1BC-EA3B0057CA0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3462" name="Text Box 10">
          <a:extLst>
            <a:ext uri="{FF2B5EF4-FFF2-40B4-BE49-F238E27FC236}">
              <a16:creationId xmlns:a16="http://schemas.microsoft.com/office/drawing/2014/main" id="{5EF276BA-13EC-446C-9B52-83A76DF5403A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63" name="Text Box 65">
          <a:extLst>
            <a:ext uri="{FF2B5EF4-FFF2-40B4-BE49-F238E27FC236}">
              <a16:creationId xmlns:a16="http://schemas.microsoft.com/office/drawing/2014/main" id="{4E3731EF-6895-4D72-84BD-65CB905ED0F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64" name="Text Box 91">
          <a:extLst>
            <a:ext uri="{FF2B5EF4-FFF2-40B4-BE49-F238E27FC236}">
              <a16:creationId xmlns:a16="http://schemas.microsoft.com/office/drawing/2014/main" id="{E3F09266-5524-4D01-BC77-DAEF9079098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65" name="Text Box 65">
          <a:extLst>
            <a:ext uri="{FF2B5EF4-FFF2-40B4-BE49-F238E27FC236}">
              <a16:creationId xmlns:a16="http://schemas.microsoft.com/office/drawing/2014/main" id="{FD8EA520-D102-4A61-BFE2-A3B63EA3885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466" name="Text Box 46">
          <a:extLst>
            <a:ext uri="{FF2B5EF4-FFF2-40B4-BE49-F238E27FC236}">
              <a16:creationId xmlns:a16="http://schemas.microsoft.com/office/drawing/2014/main" id="{B3F43E74-3C6A-4402-B6A2-02ECB63FECBA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467" name="Text Box 43">
          <a:extLst>
            <a:ext uri="{FF2B5EF4-FFF2-40B4-BE49-F238E27FC236}">
              <a16:creationId xmlns:a16="http://schemas.microsoft.com/office/drawing/2014/main" id="{0299BFE8-E1D3-4730-919D-EAF5CB8EABF7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68" name="Text Box 68">
          <a:extLst>
            <a:ext uri="{FF2B5EF4-FFF2-40B4-BE49-F238E27FC236}">
              <a16:creationId xmlns:a16="http://schemas.microsoft.com/office/drawing/2014/main" id="{558EB1CE-B6BA-4F6F-AA7E-8C2135FB2C5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69" name="Text Box 69">
          <a:extLst>
            <a:ext uri="{FF2B5EF4-FFF2-40B4-BE49-F238E27FC236}">
              <a16:creationId xmlns:a16="http://schemas.microsoft.com/office/drawing/2014/main" id="{C9AF3C7E-10C8-42FC-8AFE-3A2365A1F622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0" name="Text Box 70">
          <a:extLst>
            <a:ext uri="{FF2B5EF4-FFF2-40B4-BE49-F238E27FC236}">
              <a16:creationId xmlns:a16="http://schemas.microsoft.com/office/drawing/2014/main" id="{5761AFDE-787A-4BF8-B301-015991DE80C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1" name="Text Box 71">
          <a:extLst>
            <a:ext uri="{FF2B5EF4-FFF2-40B4-BE49-F238E27FC236}">
              <a16:creationId xmlns:a16="http://schemas.microsoft.com/office/drawing/2014/main" id="{F905E3F1-69D1-4BFF-9E80-0E487E7E6B0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2" name="Text Box 72">
          <a:extLst>
            <a:ext uri="{FF2B5EF4-FFF2-40B4-BE49-F238E27FC236}">
              <a16:creationId xmlns:a16="http://schemas.microsoft.com/office/drawing/2014/main" id="{F87205CC-B28A-46C6-9702-8B277FAC229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3" name="Text Box 73">
          <a:extLst>
            <a:ext uri="{FF2B5EF4-FFF2-40B4-BE49-F238E27FC236}">
              <a16:creationId xmlns:a16="http://schemas.microsoft.com/office/drawing/2014/main" id="{3021F317-063A-4163-AA9D-6C147A9C894B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74" name="Text Box 46">
          <a:extLst>
            <a:ext uri="{FF2B5EF4-FFF2-40B4-BE49-F238E27FC236}">
              <a16:creationId xmlns:a16="http://schemas.microsoft.com/office/drawing/2014/main" id="{8C075EC3-F343-4B49-B94D-184546DB099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75" name="Text Box 43">
          <a:extLst>
            <a:ext uri="{FF2B5EF4-FFF2-40B4-BE49-F238E27FC236}">
              <a16:creationId xmlns:a16="http://schemas.microsoft.com/office/drawing/2014/main" id="{8346DA9A-A649-4F1A-A1BE-E41F1909294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76" name="Text Box 46">
          <a:extLst>
            <a:ext uri="{FF2B5EF4-FFF2-40B4-BE49-F238E27FC236}">
              <a16:creationId xmlns:a16="http://schemas.microsoft.com/office/drawing/2014/main" id="{9FAF8CC3-754B-4541-B497-D8C3B37B78E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77" name="Text Box 43">
          <a:extLst>
            <a:ext uri="{FF2B5EF4-FFF2-40B4-BE49-F238E27FC236}">
              <a16:creationId xmlns:a16="http://schemas.microsoft.com/office/drawing/2014/main" id="{7A1BD821-BFC2-4C59-8695-9399EBADD12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8" name="Text Box 68">
          <a:extLst>
            <a:ext uri="{FF2B5EF4-FFF2-40B4-BE49-F238E27FC236}">
              <a16:creationId xmlns:a16="http://schemas.microsoft.com/office/drawing/2014/main" id="{AB407EFA-ADA2-414B-875E-ADA2BB785CA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79" name="Text Box 69">
          <a:extLst>
            <a:ext uri="{FF2B5EF4-FFF2-40B4-BE49-F238E27FC236}">
              <a16:creationId xmlns:a16="http://schemas.microsoft.com/office/drawing/2014/main" id="{35AA3F3D-2C13-4671-A64B-A90E8F26414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80" name="Text Box 70">
          <a:extLst>
            <a:ext uri="{FF2B5EF4-FFF2-40B4-BE49-F238E27FC236}">
              <a16:creationId xmlns:a16="http://schemas.microsoft.com/office/drawing/2014/main" id="{2A3CD41C-E465-4575-9CE4-0B5C142EAB3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81" name="Text Box 71">
          <a:extLst>
            <a:ext uri="{FF2B5EF4-FFF2-40B4-BE49-F238E27FC236}">
              <a16:creationId xmlns:a16="http://schemas.microsoft.com/office/drawing/2014/main" id="{FBC424AE-4032-43E8-96A0-B48B94E2FDA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82" name="Text Box 72">
          <a:extLst>
            <a:ext uri="{FF2B5EF4-FFF2-40B4-BE49-F238E27FC236}">
              <a16:creationId xmlns:a16="http://schemas.microsoft.com/office/drawing/2014/main" id="{F686084D-45AC-45AD-B099-DCDA9E1B15F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483" name="Text Box 73">
          <a:extLst>
            <a:ext uri="{FF2B5EF4-FFF2-40B4-BE49-F238E27FC236}">
              <a16:creationId xmlns:a16="http://schemas.microsoft.com/office/drawing/2014/main" id="{CF14FF98-8D4C-4E10-A597-5A8AD0EAFA8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84" name="Text Box 46">
          <a:extLst>
            <a:ext uri="{FF2B5EF4-FFF2-40B4-BE49-F238E27FC236}">
              <a16:creationId xmlns:a16="http://schemas.microsoft.com/office/drawing/2014/main" id="{490E4005-C4F3-45B8-8C45-3D09B334992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85" name="Text Box 43">
          <a:extLst>
            <a:ext uri="{FF2B5EF4-FFF2-40B4-BE49-F238E27FC236}">
              <a16:creationId xmlns:a16="http://schemas.microsoft.com/office/drawing/2014/main" id="{1F1CC72F-3D45-4278-ADE7-1F89DF95E01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86" name="Text Box 46">
          <a:extLst>
            <a:ext uri="{FF2B5EF4-FFF2-40B4-BE49-F238E27FC236}">
              <a16:creationId xmlns:a16="http://schemas.microsoft.com/office/drawing/2014/main" id="{299FEF0E-2E42-40BE-A675-E14F4ECEF1F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87" name="Text Box 43">
          <a:extLst>
            <a:ext uri="{FF2B5EF4-FFF2-40B4-BE49-F238E27FC236}">
              <a16:creationId xmlns:a16="http://schemas.microsoft.com/office/drawing/2014/main" id="{C906EBC7-5549-4B1D-A769-6DD92B7D38F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88" name="Text Box 68">
          <a:extLst>
            <a:ext uri="{FF2B5EF4-FFF2-40B4-BE49-F238E27FC236}">
              <a16:creationId xmlns:a16="http://schemas.microsoft.com/office/drawing/2014/main" id="{2B4CFE29-83B1-42DC-927A-1589B7B0F1D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89" name="Text Box 69">
          <a:extLst>
            <a:ext uri="{FF2B5EF4-FFF2-40B4-BE49-F238E27FC236}">
              <a16:creationId xmlns:a16="http://schemas.microsoft.com/office/drawing/2014/main" id="{C21B4B76-E758-4D06-9191-D3159314374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90" name="Text Box 70">
          <a:extLst>
            <a:ext uri="{FF2B5EF4-FFF2-40B4-BE49-F238E27FC236}">
              <a16:creationId xmlns:a16="http://schemas.microsoft.com/office/drawing/2014/main" id="{B982F144-3D53-4B8F-BB35-E894E07E317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91" name="Text Box 71">
          <a:extLst>
            <a:ext uri="{FF2B5EF4-FFF2-40B4-BE49-F238E27FC236}">
              <a16:creationId xmlns:a16="http://schemas.microsoft.com/office/drawing/2014/main" id="{0D5D95F2-301C-42E5-A50F-01B3B0D52ED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92" name="Text Box 72">
          <a:extLst>
            <a:ext uri="{FF2B5EF4-FFF2-40B4-BE49-F238E27FC236}">
              <a16:creationId xmlns:a16="http://schemas.microsoft.com/office/drawing/2014/main" id="{B92C6646-BDC4-469E-993C-6FAC0AA63C6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47625"/>
    <xdr:sp macro="" textlink="">
      <xdr:nvSpPr>
        <xdr:cNvPr id="3493" name="Text Box 73">
          <a:extLst>
            <a:ext uri="{FF2B5EF4-FFF2-40B4-BE49-F238E27FC236}">
              <a16:creationId xmlns:a16="http://schemas.microsoft.com/office/drawing/2014/main" id="{07F4EBDF-5A70-4507-9A5A-55A5610B6A9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94" name="Text Box 46">
          <a:extLst>
            <a:ext uri="{FF2B5EF4-FFF2-40B4-BE49-F238E27FC236}">
              <a16:creationId xmlns:a16="http://schemas.microsoft.com/office/drawing/2014/main" id="{7C83A3A2-1668-4BC6-A223-16F77708D33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95" name="Text Box 43">
          <a:extLst>
            <a:ext uri="{FF2B5EF4-FFF2-40B4-BE49-F238E27FC236}">
              <a16:creationId xmlns:a16="http://schemas.microsoft.com/office/drawing/2014/main" id="{EFBA3E84-844F-4376-A0BB-7779CFC0499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96" name="Text Box 46">
          <a:extLst>
            <a:ext uri="{FF2B5EF4-FFF2-40B4-BE49-F238E27FC236}">
              <a16:creationId xmlns:a16="http://schemas.microsoft.com/office/drawing/2014/main" id="{D70FF7A8-B39A-4F19-901A-F88B69088763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497" name="Text Box 43">
          <a:extLst>
            <a:ext uri="{FF2B5EF4-FFF2-40B4-BE49-F238E27FC236}">
              <a16:creationId xmlns:a16="http://schemas.microsoft.com/office/drawing/2014/main" id="{DBF05C00-D74A-4356-A0C1-17746ADCBFF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70</xdr:row>
      <xdr:rowOff>0</xdr:rowOff>
    </xdr:from>
    <xdr:ext cx="0" cy="171450"/>
    <xdr:sp macro="" textlink="">
      <xdr:nvSpPr>
        <xdr:cNvPr id="3498" name="Text Box 10">
          <a:extLst>
            <a:ext uri="{FF2B5EF4-FFF2-40B4-BE49-F238E27FC236}">
              <a16:creationId xmlns:a16="http://schemas.microsoft.com/office/drawing/2014/main" id="{BCD5FBA4-377E-427F-AE61-B41ACBEEC64F}"/>
            </a:ext>
          </a:extLst>
        </xdr:cNvPr>
        <xdr:cNvSpPr txBox="1">
          <a:spLocks noChangeArrowheads="1"/>
        </xdr:cNvSpPr>
      </xdr:nvSpPr>
      <xdr:spPr bwMode="auto">
        <a:xfrm>
          <a:off x="17078325" y="201072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499" name="Text Box 65">
          <a:extLst>
            <a:ext uri="{FF2B5EF4-FFF2-40B4-BE49-F238E27FC236}">
              <a16:creationId xmlns:a16="http://schemas.microsoft.com/office/drawing/2014/main" id="{BEE4C185-C894-4686-9258-18B3BEA2493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500" name="Text Box 91">
          <a:extLst>
            <a:ext uri="{FF2B5EF4-FFF2-40B4-BE49-F238E27FC236}">
              <a16:creationId xmlns:a16="http://schemas.microsoft.com/office/drawing/2014/main" id="{E8976328-95E3-4884-81D1-88949660358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171450"/>
    <xdr:sp macro="" textlink="">
      <xdr:nvSpPr>
        <xdr:cNvPr id="3501" name="Text Box 65">
          <a:extLst>
            <a:ext uri="{FF2B5EF4-FFF2-40B4-BE49-F238E27FC236}">
              <a16:creationId xmlns:a16="http://schemas.microsoft.com/office/drawing/2014/main" id="{A2642122-1414-43B5-AED6-A0F14B3EBB49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502" name="Text Box 46">
          <a:extLst>
            <a:ext uri="{FF2B5EF4-FFF2-40B4-BE49-F238E27FC236}">
              <a16:creationId xmlns:a16="http://schemas.microsoft.com/office/drawing/2014/main" id="{C5582393-70BB-4135-8E0B-37DDB97B9891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171450"/>
    <xdr:sp macro="" textlink="">
      <xdr:nvSpPr>
        <xdr:cNvPr id="3503" name="Text Box 43">
          <a:extLst>
            <a:ext uri="{FF2B5EF4-FFF2-40B4-BE49-F238E27FC236}">
              <a16:creationId xmlns:a16="http://schemas.microsoft.com/office/drawing/2014/main" id="{CC5C6DDA-0F52-48A0-A44B-62E6DAF40BBA}"/>
            </a:ext>
          </a:extLst>
        </xdr:cNvPr>
        <xdr:cNvSpPr txBox="1">
          <a:spLocks noChangeArrowheads="1"/>
        </xdr:cNvSpPr>
      </xdr:nvSpPr>
      <xdr:spPr bwMode="auto">
        <a:xfrm>
          <a:off x="4676775" y="1927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4" name="Text Box 68">
          <a:extLst>
            <a:ext uri="{FF2B5EF4-FFF2-40B4-BE49-F238E27FC236}">
              <a16:creationId xmlns:a16="http://schemas.microsoft.com/office/drawing/2014/main" id="{0FFD71A0-7F4A-4DAB-A4AE-428A675E3C2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5" name="Text Box 69">
          <a:extLst>
            <a:ext uri="{FF2B5EF4-FFF2-40B4-BE49-F238E27FC236}">
              <a16:creationId xmlns:a16="http://schemas.microsoft.com/office/drawing/2014/main" id="{79A0B288-373C-4C02-99E2-922BD2D53E6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6" name="Text Box 70">
          <a:extLst>
            <a:ext uri="{FF2B5EF4-FFF2-40B4-BE49-F238E27FC236}">
              <a16:creationId xmlns:a16="http://schemas.microsoft.com/office/drawing/2014/main" id="{0FFF6943-A196-4B1D-8A76-4D1960374A8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7" name="Text Box 71">
          <a:extLst>
            <a:ext uri="{FF2B5EF4-FFF2-40B4-BE49-F238E27FC236}">
              <a16:creationId xmlns:a16="http://schemas.microsoft.com/office/drawing/2014/main" id="{6653F8CE-E48A-4D25-BEAF-7BBAABD0443A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8" name="Text Box 72">
          <a:extLst>
            <a:ext uri="{FF2B5EF4-FFF2-40B4-BE49-F238E27FC236}">
              <a16:creationId xmlns:a16="http://schemas.microsoft.com/office/drawing/2014/main" id="{E1360A2C-016F-4EC5-AC6E-AFD1984BF066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09" name="Text Box 73">
          <a:extLst>
            <a:ext uri="{FF2B5EF4-FFF2-40B4-BE49-F238E27FC236}">
              <a16:creationId xmlns:a16="http://schemas.microsoft.com/office/drawing/2014/main" id="{E54D6D6E-A753-4EF1-B221-F8CC1CAF56F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10" name="Text Box 46">
          <a:extLst>
            <a:ext uri="{FF2B5EF4-FFF2-40B4-BE49-F238E27FC236}">
              <a16:creationId xmlns:a16="http://schemas.microsoft.com/office/drawing/2014/main" id="{4614D64E-BE3A-415B-B19D-C41B478389E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11" name="Text Box 43">
          <a:extLst>
            <a:ext uri="{FF2B5EF4-FFF2-40B4-BE49-F238E27FC236}">
              <a16:creationId xmlns:a16="http://schemas.microsoft.com/office/drawing/2014/main" id="{A2A5BCCD-986F-493F-80F7-980960D4D0E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12" name="Text Box 46">
          <a:extLst>
            <a:ext uri="{FF2B5EF4-FFF2-40B4-BE49-F238E27FC236}">
              <a16:creationId xmlns:a16="http://schemas.microsoft.com/office/drawing/2014/main" id="{461E5C03-8FCE-4705-8809-B1A2A027430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13" name="Text Box 43">
          <a:extLst>
            <a:ext uri="{FF2B5EF4-FFF2-40B4-BE49-F238E27FC236}">
              <a16:creationId xmlns:a16="http://schemas.microsoft.com/office/drawing/2014/main" id="{B91A6BEC-02AA-4DDD-93D9-55D07499405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4" name="Text Box 68">
          <a:extLst>
            <a:ext uri="{FF2B5EF4-FFF2-40B4-BE49-F238E27FC236}">
              <a16:creationId xmlns:a16="http://schemas.microsoft.com/office/drawing/2014/main" id="{1FCCAE37-EDE6-4F18-AEA8-0A2C3457C0D4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5" name="Text Box 69">
          <a:extLst>
            <a:ext uri="{FF2B5EF4-FFF2-40B4-BE49-F238E27FC236}">
              <a16:creationId xmlns:a16="http://schemas.microsoft.com/office/drawing/2014/main" id="{1702F4B0-CA20-472B-A4FE-6635E67BA5F1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6" name="Text Box 70">
          <a:extLst>
            <a:ext uri="{FF2B5EF4-FFF2-40B4-BE49-F238E27FC236}">
              <a16:creationId xmlns:a16="http://schemas.microsoft.com/office/drawing/2014/main" id="{11564EB4-74C8-4F69-91E8-0A42FA72BE40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7" name="Text Box 71">
          <a:extLst>
            <a:ext uri="{FF2B5EF4-FFF2-40B4-BE49-F238E27FC236}">
              <a16:creationId xmlns:a16="http://schemas.microsoft.com/office/drawing/2014/main" id="{9A0D9ADB-C6F0-4775-93B1-161A5A878218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8" name="Text Box 72">
          <a:extLst>
            <a:ext uri="{FF2B5EF4-FFF2-40B4-BE49-F238E27FC236}">
              <a16:creationId xmlns:a16="http://schemas.microsoft.com/office/drawing/2014/main" id="{A02547CA-38C7-4EEA-91EF-34D0156D88A7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66675"/>
    <xdr:sp macro="" textlink="">
      <xdr:nvSpPr>
        <xdr:cNvPr id="3519" name="Text Box 73">
          <a:extLst>
            <a:ext uri="{FF2B5EF4-FFF2-40B4-BE49-F238E27FC236}">
              <a16:creationId xmlns:a16="http://schemas.microsoft.com/office/drawing/2014/main" id="{90B56B45-EDA3-489D-8BC1-40F0BA78933D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20" name="Text Box 46">
          <a:extLst>
            <a:ext uri="{FF2B5EF4-FFF2-40B4-BE49-F238E27FC236}">
              <a16:creationId xmlns:a16="http://schemas.microsoft.com/office/drawing/2014/main" id="{CCE9530C-B88E-48DA-9027-5360F016776C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21" name="Text Box 43">
          <a:extLst>
            <a:ext uri="{FF2B5EF4-FFF2-40B4-BE49-F238E27FC236}">
              <a16:creationId xmlns:a16="http://schemas.microsoft.com/office/drawing/2014/main" id="{D7C45886-7D6A-4F4A-A6A4-FC775B75BE3F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8575"/>
    <xdr:sp macro="" textlink="">
      <xdr:nvSpPr>
        <xdr:cNvPr id="3522" name="Text Box 46">
          <a:extLst>
            <a:ext uri="{FF2B5EF4-FFF2-40B4-BE49-F238E27FC236}">
              <a16:creationId xmlns:a16="http://schemas.microsoft.com/office/drawing/2014/main" id="{97D3AD0A-8F1E-4597-BEE2-618A9563AF45}"/>
            </a:ext>
          </a:extLst>
        </xdr:cNvPr>
        <xdr:cNvSpPr txBox="1">
          <a:spLocks noChangeArrowheads="1"/>
        </xdr:cNvSpPr>
      </xdr:nvSpPr>
      <xdr:spPr bwMode="auto">
        <a:xfrm>
          <a:off x="3933825" y="1927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93</xdr:row>
      <xdr:rowOff>85725</xdr:rowOff>
    </xdr:from>
    <xdr:ext cx="76200" cy="28575"/>
    <xdr:sp macro="" textlink="">
      <xdr:nvSpPr>
        <xdr:cNvPr id="3523" name="Text Box 43">
          <a:extLst>
            <a:ext uri="{FF2B5EF4-FFF2-40B4-BE49-F238E27FC236}">
              <a16:creationId xmlns:a16="http://schemas.microsoft.com/office/drawing/2014/main" id="{B98E14CA-510F-4301-BEF8-180A288D0F62}"/>
            </a:ext>
          </a:extLst>
        </xdr:cNvPr>
        <xdr:cNvSpPr txBox="1">
          <a:spLocks noChangeArrowheads="1"/>
        </xdr:cNvSpPr>
      </xdr:nvSpPr>
      <xdr:spPr bwMode="auto">
        <a:xfrm>
          <a:off x="16268700" y="2664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4" name="Text Box 68">
          <a:extLst>
            <a:ext uri="{FF2B5EF4-FFF2-40B4-BE49-F238E27FC236}">
              <a16:creationId xmlns:a16="http://schemas.microsoft.com/office/drawing/2014/main" id="{FB807B5A-397E-40D2-B11E-1C5C06A5440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5" name="Text Box 69">
          <a:extLst>
            <a:ext uri="{FF2B5EF4-FFF2-40B4-BE49-F238E27FC236}">
              <a16:creationId xmlns:a16="http://schemas.microsoft.com/office/drawing/2014/main" id="{CE0C243D-4FF6-415A-8AA0-B7D8A894EAC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6" name="Text Box 70">
          <a:extLst>
            <a:ext uri="{FF2B5EF4-FFF2-40B4-BE49-F238E27FC236}">
              <a16:creationId xmlns:a16="http://schemas.microsoft.com/office/drawing/2014/main" id="{935CB623-AF88-4294-A518-8200FC9A73B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7" name="Text Box 71">
          <a:extLst>
            <a:ext uri="{FF2B5EF4-FFF2-40B4-BE49-F238E27FC236}">
              <a16:creationId xmlns:a16="http://schemas.microsoft.com/office/drawing/2014/main" id="{4B0304BA-A010-4116-ACA1-B4730C36E22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8" name="Text Box 72">
          <a:extLst>
            <a:ext uri="{FF2B5EF4-FFF2-40B4-BE49-F238E27FC236}">
              <a16:creationId xmlns:a16="http://schemas.microsoft.com/office/drawing/2014/main" id="{E8A75267-45A6-4DFD-872D-3544D9B12B8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29" name="Text Box 73">
          <a:extLst>
            <a:ext uri="{FF2B5EF4-FFF2-40B4-BE49-F238E27FC236}">
              <a16:creationId xmlns:a16="http://schemas.microsoft.com/office/drawing/2014/main" id="{26A8A5D5-2E83-46CE-B94A-E6E87DC2F77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30" name="Text Box 46">
          <a:extLst>
            <a:ext uri="{FF2B5EF4-FFF2-40B4-BE49-F238E27FC236}">
              <a16:creationId xmlns:a16="http://schemas.microsoft.com/office/drawing/2014/main" id="{F85E5FA4-DC70-4B6F-A3BE-357CEDB5663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44AEE614-9FC2-42A6-8009-2E0605D4487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32" name="Text Box 46">
          <a:extLst>
            <a:ext uri="{FF2B5EF4-FFF2-40B4-BE49-F238E27FC236}">
              <a16:creationId xmlns:a16="http://schemas.microsoft.com/office/drawing/2014/main" id="{F93B949A-5B17-4D30-BCD4-63067FB1F46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33" name="Text Box 43">
          <a:extLst>
            <a:ext uri="{FF2B5EF4-FFF2-40B4-BE49-F238E27FC236}">
              <a16:creationId xmlns:a16="http://schemas.microsoft.com/office/drawing/2014/main" id="{C26961B1-10A0-4300-B131-E76EDAE1C3E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6553A63E-2431-4442-BDA5-1EF4556824B1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535" name="Text Box 11">
          <a:extLst>
            <a:ext uri="{FF2B5EF4-FFF2-40B4-BE49-F238E27FC236}">
              <a16:creationId xmlns:a16="http://schemas.microsoft.com/office/drawing/2014/main" id="{28CADFD8-E484-4E00-8ED6-36B447BDB28C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36" name="Text Box 65">
          <a:extLst>
            <a:ext uri="{FF2B5EF4-FFF2-40B4-BE49-F238E27FC236}">
              <a16:creationId xmlns:a16="http://schemas.microsoft.com/office/drawing/2014/main" id="{23DC0C67-558B-4744-85EA-2125C5F1C39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37" name="Text Box 91">
          <a:extLst>
            <a:ext uri="{FF2B5EF4-FFF2-40B4-BE49-F238E27FC236}">
              <a16:creationId xmlns:a16="http://schemas.microsoft.com/office/drawing/2014/main" id="{FA4FD577-A6DC-4BC5-A12A-85D80959A21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38" name="Text Box 65">
          <a:extLst>
            <a:ext uri="{FF2B5EF4-FFF2-40B4-BE49-F238E27FC236}">
              <a16:creationId xmlns:a16="http://schemas.microsoft.com/office/drawing/2014/main" id="{EF1516B0-3BA0-4575-BC90-954E02DD9DC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39" name="Text Box 91">
          <a:extLst>
            <a:ext uri="{FF2B5EF4-FFF2-40B4-BE49-F238E27FC236}">
              <a16:creationId xmlns:a16="http://schemas.microsoft.com/office/drawing/2014/main" id="{94AF5150-4775-4203-9CA5-7112E928C37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540" name="Text Box 46">
          <a:extLst>
            <a:ext uri="{FF2B5EF4-FFF2-40B4-BE49-F238E27FC236}">
              <a16:creationId xmlns:a16="http://schemas.microsoft.com/office/drawing/2014/main" id="{40A72005-4144-4013-8E9B-AA66C4E1AF4C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541" name="Text Box 43">
          <a:extLst>
            <a:ext uri="{FF2B5EF4-FFF2-40B4-BE49-F238E27FC236}">
              <a16:creationId xmlns:a16="http://schemas.microsoft.com/office/drawing/2014/main" id="{3B86DCFD-FC05-4F0D-BA7C-05A0570F84CE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2" name="Text Box 68">
          <a:extLst>
            <a:ext uri="{FF2B5EF4-FFF2-40B4-BE49-F238E27FC236}">
              <a16:creationId xmlns:a16="http://schemas.microsoft.com/office/drawing/2014/main" id="{6F67D381-35C6-40A4-AFAC-53CE24AA558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3" name="Text Box 69">
          <a:extLst>
            <a:ext uri="{FF2B5EF4-FFF2-40B4-BE49-F238E27FC236}">
              <a16:creationId xmlns:a16="http://schemas.microsoft.com/office/drawing/2014/main" id="{456FB60F-A628-4C10-9A00-255B5B1ACBE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4" name="Text Box 70">
          <a:extLst>
            <a:ext uri="{FF2B5EF4-FFF2-40B4-BE49-F238E27FC236}">
              <a16:creationId xmlns:a16="http://schemas.microsoft.com/office/drawing/2014/main" id="{4A5908FC-0778-4E90-B587-01EA51F1BF2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5" name="Text Box 71">
          <a:extLst>
            <a:ext uri="{FF2B5EF4-FFF2-40B4-BE49-F238E27FC236}">
              <a16:creationId xmlns:a16="http://schemas.microsoft.com/office/drawing/2014/main" id="{376DD23E-030D-44C5-9344-45CF08E31E5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6" name="Text Box 72">
          <a:extLst>
            <a:ext uri="{FF2B5EF4-FFF2-40B4-BE49-F238E27FC236}">
              <a16:creationId xmlns:a16="http://schemas.microsoft.com/office/drawing/2014/main" id="{D44936DE-56E0-47DF-B418-01A77EC3D17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47" name="Text Box 73">
          <a:extLst>
            <a:ext uri="{FF2B5EF4-FFF2-40B4-BE49-F238E27FC236}">
              <a16:creationId xmlns:a16="http://schemas.microsoft.com/office/drawing/2014/main" id="{EDBC5790-38B0-40CD-8722-93F105404B5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48" name="Text Box 46">
          <a:extLst>
            <a:ext uri="{FF2B5EF4-FFF2-40B4-BE49-F238E27FC236}">
              <a16:creationId xmlns:a16="http://schemas.microsoft.com/office/drawing/2014/main" id="{EC4B55FF-658D-4ADA-AFB7-9739E88C88A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49" name="Text Box 43">
          <a:extLst>
            <a:ext uri="{FF2B5EF4-FFF2-40B4-BE49-F238E27FC236}">
              <a16:creationId xmlns:a16="http://schemas.microsoft.com/office/drawing/2014/main" id="{311E60B3-1701-4E06-B3C7-A77CCA12059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50" name="Text Box 46">
          <a:extLst>
            <a:ext uri="{FF2B5EF4-FFF2-40B4-BE49-F238E27FC236}">
              <a16:creationId xmlns:a16="http://schemas.microsoft.com/office/drawing/2014/main" id="{3205F54C-EFD0-41E0-AD36-7BCCC446C74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51" name="Text Box 43">
          <a:extLst>
            <a:ext uri="{FF2B5EF4-FFF2-40B4-BE49-F238E27FC236}">
              <a16:creationId xmlns:a16="http://schemas.microsoft.com/office/drawing/2014/main" id="{9C18676A-484F-41F6-B476-CF306CA76AF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2" name="Text Box 68">
          <a:extLst>
            <a:ext uri="{FF2B5EF4-FFF2-40B4-BE49-F238E27FC236}">
              <a16:creationId xmlns:a16="http://schemas.microsoft.com/office/drawing/2014/main" id="{D641298F-73FC-45DD-B127-2B0CED00BB0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3" name="Text Box 69">
          <a:extLst>
            <a:ext uri="{FF2B5EF4-FFF2-40B4-BE49-F238E27FC236}">
              <a16:creationId xmlns:a16="http://schemas.microsoft.com/office/drawing/2014/main" id="{469FF35F-EF91-4DC4-B043-07FAF479B8F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4" name="Text Box 70">
          <a:extLst>
            <a:ext uri="{FF2B5EF4-FFF2-40B4-BE49-F238E27FC236}">
              <a16:creationId xmlns:a16="http://schemas.microsoft.com/office/drawing/2014/main" id="{9B715C78-D4FF-4392-912A-2B7750A8B92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5" name="Text Box 71">
          <a:extLst>
            <a:ext uri="{FF2B5EF4-FFF2-40B4-BE49-F238E27FC236}">
              <a16:creationId xmlns:a16="http://schemas.microsoft.com/office/drawing/2014/main" id="{1AAAEA77-2948-4530-B3B8-0B2BC78CF91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6" name="Text Box 72">
          <a:extLst>
            <a:ext uri="{FF2B5EF4-FFF2-40B4-BE49-F238E27FC236}">
              <a16:creationId xmlns:a16="http://schemas.microsoft.com/office/drawing/2014/main" id="{A3CB6006-398F-482B-B3C4-6EA936DC56E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57" name="Text Box 73">
          <a:extLst>
            <a:ext uri="{FF2B5EF4-FFF2-40B4-BE49-F238E27FC236}">
              <a16:creationId xmlns:a16="http://schemas.microsoft.com/office/drawing/2014/main" id="{B635D0AD-5006-4ADC-847E-1CE825C91C9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58" name="Text Box 46">
          <a:extLst>
            <a:ext uri="{FF2B5EF4-FFF2-40B4-BE49-F238E27FC236}">
              <a16:creationId xmlns:a16="http://schemas.microsoft.com/office/drawing/2014/main" id="{7550EED9-361B-412D-8476-DA87BFBA24F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59" name="Text Box 43">
          <a:extLst>
            <a:ext uri="{FF2B5EF4-FFF2-40B4-BE49-F238E27FC236}">
              <a16:creationId xmlns:a16="http://schemas.microsoft.com/office/drawing/2014/main" id="{32183C15-E20C-44C6-BBD5-ECF63916F37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60" name="Text Box 46">
          <a:extLst>
            <a:ext uri="{FF2B5EF4-FFF2-40B4-BE49-F238E27FC236}">
              <a16:creationId xmlns:a16="http://schemas.microsoft.com/office/drawing/2014/main" id="{60D40DFD-1FEE-4504-A105-2303BEAB358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61" name="Text Box 43">
          <a:extLst>
            <a:ext uri="{FF2B5EF4-FFF2-40B4-BE49-F238E27FC236}">
              <a16:creationId xmlns:a16="http://schemas.microsoft.com/office/drawing/2014/main" id="{0FAF6D53-A892-462C-A662-5603CF4755D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2" name="Text Box 68">
          <a:extLst>
            <a:ext uri="{FF2B5EF4-FFF2-40B4-BE49-F238E27FC236}">
              <a16:creationId xmlns:a16="http://schemas.microsoft.com/office/drawing/2014/main" id="{146E3A75-38E0-4B49-BAE8-DEDADE3EB32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3" name="Text Box 69">
          <a:extLst>
            <a:ext uri="{FF2B5EF4-FFF2-40B4-BE49-F238E27FC236}">
              <a16:creationId xmlns:a16="http://schemas.microsoft.com/office/drawing/2014/main" id="{3C6A8626-4AD9-43FC-BABA-193E9625D0D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4" name="Text Box 70">
          <a:extLst>
            <a:ext uri="{FF2B5EF4-FFF2-40B4-BE49-F238E27FC236}">
              <a16:creationId xmlns:a16="http://schemas.microsoft.com/office/drawing/2014/main" id="{9C63CE51-ECA3-4FC6-9A7F-5AA13F8288B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5" name="Text Box 71">
          <a:extLst>
            <a:ext uri="{FF2B5EF4-FFF2-40B4-BE49-F238E27FC236}">
              <a16:creationId xmlns:a16="http://schemas.microsoft.com/office/drawing/2014/main" id="{C9C0C574-6F23-46DA-AA96-F056746673F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6" name="Text Box 72">
          <a:extLst>
            <a:ext uri="{FF2B5EF4-FFF2-40B4-BE49-F238E27FC236}">
              <a16:creationId xmlns:a16="http://schemas.microsoft.com/office/drawing/2014/main" id="{18E02B7C-5242-47C3-A61F-5DA3DE731E8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567" name="Text Box 73">
          <a:extLst>
            <a:ext uri="{FF2B5EF4-FFF2-40B4-BE49-F238E27FC236}">
              <a16:creationId xmlns:a16="http://schemas.microsoft.com/office/drawing/2014/main" id="{FF7EFDA4-CCFE-4D6A-9AD5-C54A54AE0CF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443657EA-4A88-4156-BD5B-984DDCCE83C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69" name="Text Box 43">
          <a:extLst>
            <a:ext uri="{FF2B5EF4-FFF2-40B4-BE49-F238E27FC236}">
              <a16:creationId xmlns:a16="http://schemas.microsoft.com/office/drawing/2014/main" id="{843FEAB0-6BE6-4FEC-8197-F8439737415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70" name="Text Box 46">
          <a:extLst>
            <a:ext uri="{FF2B5EF4-FFF2-40B4-BE49-F238E27FC236}">
              <a16:creationId xmlns:a16="http://schemas.microsoft.com/office/drawing/2014/main" id="{82203D7A-5DA3-45F6-B4FA-09DA41FE4B9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71" name="Text Box 43">
          <a:extLst>
            <a:ext uri="{FF2B5EF4-FFF2-40B4-BE49-F238E27FC236}">
              <a16:creationId xmlns:a16="http://schemas.microsoft.com/office/drawing/2014/main" id="{FDBDBF18-B71A-4B07-A36B-0237FDB1E85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572" name="Text Box 10">
          <a:extLst>
            <a:ext uri="{FF2B5EF4-FFF2-40B4-BE49-F238E27FC236}">
              <a16:creationId xmlns:a16="http://schemas.microsoft.com/office/drawing/2014/main" id="{BD737024-27C4-46A7-AD4C-3D402B516359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573" name="Text Box 11">
          <a:extLst>
            <a:ext uri="{FF2B5EF4-FFF2-40B4-BE49-F238E27FC236}">
              <a16:creationId xmlns:a16="http://schemas.microsoft.com/office/drawing/2014/main" id="{62538088-2921-4F50-A6C4-4CE8F86AF7C1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74" name="Text Box 65">
          <a:extLst>
            <a:ext uri="{FF2B5EF4-FFF2-40B4-BE49-F238E27FC236}">
              <a16:creationId xmlns:a16="http://schemas.microsoft.com/office/drawing/2014/main" id="{91781A8E-737A-4BEE-BA7D-0AF2FFC62A0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75" name="Text Box 91">
          <a:extLst>
            <a:ext uri="{FF2B5EF4-FFF2-40B4-BE49-F238E27FC236}">
              <a16:creationId xmlns:a16="http://schemas.microsoft.com/office/drawing/2014/main" id="{24A39662-0A25-4BF5-B344-05B2527CAE2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76" name="Text Box 65">
          <a:extLst>
            <a:ext uri="{FF2B5EF4-FFF2-40B4-BE49-F238E27FC236}">
              <a16:creationId xmlns:a16="http://schemas.microsoft.com/office/drawing/2014/main" id="{4FDE4279-9B94-4437-B75F-43D1BE88265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577" name="Text Box 91">
          <a:extLst>
            <a:ext uri="{FF2B5EF4-FFF2-40B4-BE49-F238E27FC236}">
              <a16:creationId xmlns:a16="http://schemas.microsoft.com/office/drawing/2014/main" id="{40E0FCCE-D89C-42A3-A909-097A86ADD12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578" name="Text Box 46">
          <a:extLst>
            <a:ext uri="{FF2B5EF4-FFF2-40B4-BE49-F238E27FC236}">
              <a16:creationId xmlns:a16="http://schemas.microsoft.com/office/drawing/2014/main" id="{6B3A68EE-99F3-42E9-A982-49E11C6A292D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579" name="Text Box 43">
          <a:extLst>
            <a:ext uri="{FF2B5EF4-FFF2-40B4-BE49-F238E27FC236}">
              <a16:creationId xmlns:a16="http://schemas.microsoft.com/office/drawing/2014/main" id="{CBD566BA-9732-4458-B804-3CA7832C72E7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0" name="Text Box 68">
          <a:extLst>
            <a:ext uri="{FF2B5EF4-FFF2-40B4-BE49-F238E27FC236}">
              <a16:creationId xmlns:a16="http://schemas.microsoft.com/office/drawing/2014/main" id="{651034B7-952B-4C83-BC84-758BC8538C6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1" name="Text Box 69">
          <a:extLst>
            <a:ext uri="{FF2B5EF4-FFF2-40B4-BE49-F238E27FC236}">
              <a16:creationId xmlns:a16="http://schemas.microsoft.com/office/drawing/2014/main" id="{2C13FCAE-62C7-44CB-B422-BE108E7AE16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2" name="Text Box 70">
          <a:extLst>
            <a:ext uri="{FF2B5EF4-FFF2-40B4-BE49-F238E27FC236}">
              <a16:creationId xmlns:a16="http://schemas.microsoft.com/office/drawing/2014/main" id="{6716E942-35DC-4CFD-813E-F52CFACAC5F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3" name="Text Box 71">
          <a:extLst>
            <a:ext uri="{FF2B5EF4-FFF2-40B4-BE49-F238E27FC236}">
              <a16:creationId xmlns:a16="http://schemas.microsoft.com/office/drawing/2014/main" id="{0D389403-FDA5-4694-ACC7-1884EC513A1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4" name="Text Box 72">
          <a:extLst>
            <a:ext uri="{FF2B5EF4-FFF2-40B4-BE49-F238E27FC236}">
              <a16:creationId xmlns:a16="http://schemas.microsoft.com/office/drawing/2014/main" id="{2729B423-5296-4FEE-B487-E558AB2A5C9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85" name="Text Box 73">
          <a:extLst>
            <a:ext uri="{FF2B5EF4-FFF2-40B4-BE49-F238E27FC236}">
              <a16:creationId xmlns:a16="http://schemas.microsoft.com/office/drawing/2014/main" id="{5ABD43D7-F431-4A34-B8AB-15471106877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86" name="Text Box 46">
          <a:extLst>
            <a:ext uri="{FF2B5EF4-FFF2-40B4-BE49-F238E27FC236}">
              <a16:creationId xmlns:a16="http://schemas.microsoft.com/office/drawing/2014/main" id="{66C4A9F1-F835-45F6-B38F-AE1567D6E8A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425AB0AB-14E3-4379-827F-AEBF467A7D9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88" name="Text Box 46">
          <a:extLst>
            <a:ext uri="{FF2B5EF4-FFF2-40B4-BE49-F238E27FC236}">
              <a16:creationId xmlns:a16="http://schemas.microsoft.com/office/drawing/2014/main" id="{FEFBE6D6-82CE-43E2-8064-2D814725268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89" name="Text Box 43">
          <a:extLst>
            <a:ext uri="{FF2B5EF4-FFF2-40B4-BE49-F238E27FC236}">
              <a16:creationId xmlns:a16="http://schemas.microsoft.com/office/drawing/2014/main" id="{D728EF65-D89D-462E-8F48-DD76BB69EBA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0" name="Text Box 68">
          <a:extLst>
            <a:ext uri="{FF2B5EF4-FFF2-40B4-BE49-F238E27FC236}">
              <a16:creationId xmlns:a16="http://schemas.microsoft.com/office/drawing/2014/main" id="{C9CA9093-2BBF-42C6-A906-07B080E8793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1" name="Text Box 69">
          <a:extLst>
            <a:ext uri="{FF2B5EF4-FFF2-40B4-BE49-F238E27FC236}">
              <a16:creationId xmlns:a16="http://schemas.microsoft.com/office/drawing/2014/main" id="{D0A26E70-2078-417C-8BB4-22F2FE7E597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2" name="Text Box 70">
          <a:extLst>
            <a:ext uri="{FF2B5EF4-FFF2-40B4-BE49-F238E27FC236}">
              <a16:creationId xmlns:a16="http://schemas.microsoft.com/office/drawing/2014/main" id="{A40C7E7F-2A72-4DAE-9F8F-C371D9B32E0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3" name="Text Box 71">
          <a:extLst>
            <a:ext uri="{FF2B5EF4-FFF2-40B4-BE49-F238E27FC236}">
              <a16:creationId xmlns:a16="http://schemas.microsoft.com/office/drawing/2014/main" id="{1C5B2CED-522A-45D0-84E8-520D6A8F70F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4" name="Text Box 72">
          <a:extLst>
            <a:ext uri="{FF2B5EF4-FFF2-40B4-BE49-F238E27FC236}">
              <a16:creationId xmlns:a16="http://schemas.microsoft.com/office/drawing/2014/main" id="{69D8FE8E-7510-4F0C-9DDA-55B53F7985C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595" name="Text Box 73">
          <a:extLst>
            <a:ext uri="{FF2B5EF4-FFF2-40B4-BE49-F238E27FC236}">
              <a16:creationId xmlns:a16="http://schemas.microsoft.com/office/drawing/2014/main" id="{A84B5E41-1624-4D89-9A41-770D725C45B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96" name="Text Box 46">
          <a:extLst>
            <a:ext uri="{FF2B5EF4-FFF2-40B4-BE49-F238E27FC236}">
              <a16:creationId xmlns:a16="http://schemas.microsoft.com/office/drawing/2014/main" id="{4E6C0EE3-1A91-4B20-87BB-28E8DBD4D98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97" name="Text Box 43">
          <a:extLst>
            <a:ext uri="{FF2B5EF4-FFF2-40B4-BE49-F238E27FC236}">
              <a16:creationId xmlns:a16="http://schemas.microsoft.com/office/drawing/2014/main" id="{DE3A6000-2673-416E-92E6-1ACFF88E133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98" name="Text Box 46">
          <a:extLst>
            <a:ext uri="{FF2B5EF4-FFF2-40B4-BE49-F238E27FC236}">
              <a16:creationId xmlns:a16="http://schemas.microsoft.com/office/drawing/2014/main" id="{6D8764A6-C9E9-48C5-9DE7-2BB7182BF6D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D958CB8C-D34F-4425-8755-9517ADC704C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0" name="Text Box 68">
          <a:extLst>
            <a:ext uri="{FF2B5EF4-FFF2-40B4-BE49-F238E27FC236}">
              <a16:creationId xmlns:a16="http://schemas.microsoft.com/office/drawing/2014/main" id="{84812B5B-EB3C-461B-8B66-20C7B45277F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1" name="Text Box 69">
          <a:extLst>
            <a:ext uri="{FF2B5EF4-FFF2-40B4-BE49-F238E27FC236}">
              <a16:creationId xmlns:a16="http://schemas.microsoft.com/office/drawing/2014/main" id="{44B7CC28-24D3-4812-A063-12FBE49873F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2" name="Text Box 70">
          <a:extLst>
            <a:ext uri="{FF2B5EF4-FFF2-40B4-BE49-F238E27FC236}">
              <a16:creationId xmlns:a16="http://schemas.microsoft.com/office/drawing/2014/main" id="{9E1DA7CE-2140-4128-AB82-87EB1AC244C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3" name="Text Box 71">
          <a:extLst>
            <a:ext uri="{FF2B5EF4-FFF2-40B4-BE49-F238E27FC236}">
              <a16:creationId xmlns:a16="http://schemas.microsoft.com/office/drawing/2014/main" id="{8C62A69E-3EF6-40D5-BC16-A60355B9178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4" name="Text Box 72">
          <a:extLst>
            <a:ext uri="{FF2B5EF4-FFF2-40B4-BE49-F238E27FC236}">
              <a16:creationId xmlns:a16="http://schemas.microsoft.com/office/drawing/2014/main" id="{553720D6-0C35-4249-884A-0DBBAF7D0FF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05" name="Text Box 73">
          <a:extLst>
            <a:ext uri="{FF2B5EF4-FFF2-40B4-BE49-F238E27FC236}">
              <a16:creationId xmlns:a16="http://schemas.microsoft.com/office/drawing/2014/main" id="{117F151E-5F1C-4232-87E8-22629160B48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06" name="Text Box 46">
          <a:extLst>
            <a:ext uri="{FF2B5EF4-FFF2-40B4-BE49-F238E27FC236}">
              <a16:creationId xmlns:a16="http://schemas.microsoft.com/office/drawing/2014/main" id="{5BE1AA15-3B27-4148-B306-D252C316BBE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22244ED6-EA43-4CD5-B612-8E69E451609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08" name="Text Box 46">
          <a:extLst>
            <a:ext uri="{FF2B5EF4-FFF2-40B4-BE49-F238E27FC236}">
              <a16:creationId xmlns:a16="http://schemas.microsoft.com/office/drawing/2014/main" id="{2054F545-187C-43F7-9846-796724C97EE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09" name="Text Box 43">
          <a:extLst>
            <a:ext uri="{FF2B5EF4-FFF2-40B4-BE49-F238E27FC236}">
              <a16:creationId xmlns:a16="http://schemas.microsoft.com/office/drawing/2014/main" id="{3FC2673E-3ABC-4469-BDE0-45716992A82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610" name="Text Box 10">
          <a:extLst>
            <a:ext uri="{FF2B5EF4-FFF2-40B4-BE49-F238E27FC236}">
              <a16:creationId xmlns:a16="http://schemas.microsoft.com/office/drawing/2014/main" id="{3A49A914-CC6A-4910-9D31-731EB75AB828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611" name="Text Box 11">
          <a:extLst>
            <a:ext uri="{FF2B5EF4-FFF2-40B4-BE49-F238E27FC236}">
              <a16:creationId xmlns:a16="http://schemas.microsoft.com/office/drawing/2014/main" id="{5D945D46-4091-449B-8A0F-ABFA28CF27F1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12" name="Text Box 65">
          <a:extLst>
            <a:ext uri="{FF2B5EF4-FFF2-40B4-BE49-F238E27FC236}">
              <a16:creationId xmlns:a16="http://schemas.microsoft.com/office/drawing/2014/main" id="{E39DF008-1227-428D-9A28-C6E81B14618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13" name="Text Box 91">
          <a:extLst>
            <a:ext uri="{FF2B5EF4-FFF2-40B4-BE49-F238E27FC236}">
              <a16:creationId xmlns:a16="http://schemas.microsoft.com/office/drawing/2014/main" id="{B2D4C10B-D2CA-4C12-85B9-91F77D2E1B7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14" name="Text Box 65">
          <a:extLst>
            <a:ext uri="{FF2B5EF4-FFF2-40B4-BE49-F238E27FC236}">
              <a16:creationId xmlns:a16="http://schemas.microsoft.com/office/drawing/2014/main" id="{C905B60C-8BD9-4912-866B-B36662053A0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15" name="Text Box 91">
          <a:extLst>
            <a:ext uri="{FF2B5EF4-FFF2-40B4-BE49-F238E27FC236}">
              <a16:creationId xmlns:a16="http://schemas.microsoft.com/office/drawing/2014/main" id="{2E151EB9-BF84-457C-9077-9D593F4F084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16" name="Text Box 46">
          <a:extLst>
            <a:ext uri="{FF2B5EF4-FFF2-40B4-BE49-F238E27FC236}">
              <a16:creationId xmlns:a16="http://schemas.microsoft.com/office/drawing/2014/main" id="{28794A1E-F8A8-4636-AD5D-3C66AE22FF7C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17" name="Text Box 43">
          <a:extLst>
            <a:ext uri="{FF2B5EF4-FFF2-40B4-BE49-F238E27FC236}">
              <a16:creationId xmlns:a16="http://schemas.microsoft.com/office/drawing/2014/main" id="{528E06AB-855B-4F91-B626-66B48C05AFB8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18" name="Text Box 68">
          <a:extLst>
            <a:ext uri="{FF2B5EF4-FFF2-40B4-BE49-F238E27FC236}">
              <a16:creationId xmlns:a16="http://schemas.microsoft.com/office/drawing/2014/main" id="{D04042F4-5103-4615-AEDB-91E5CE71F62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19" name="Text Box 69">
          <a:extLst>
            <a:ext uri="{FF2B5EF4-FFF2-40B4-BE49-F238E27FC236}">
              <a16:creationId xmlns:a16="http://schemas.microsoft.com/office/drawing/2014/main" id="{6F3E56E9-58B6-4C71-855E-97DA9FD8266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0" name="Text Box 70">
          <a:extLst>
            <a:ext uri="{FF2B5EF4-FFF2-40B4-BE49-F238E27FC236}">
              <a16:creationId xmlns:a16="http://schemas.microsoft.com/office/drawing/2014/main" id="{C4E18818-1736-4E13-8D4B-D9A3856206E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1" name="Text Box 71">
          <a:extLst>
            <a:ext uri="{FF2B5EF4-FFF2-40B4-BE49-F238E27FC236}">
              <a16:creationId xmlns:a16="http://schemas.microsoft.com/office/drawing/2014/main" id="{859D6D80-677C-4D61-A613-EEBD6770BD3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2" name="Text Box 72">
          <a:extLst>
            <a:ext uri="{FF2B5EF4-FFF2-40B4-BE49-F238E27FC236}">
              <a16:creationId xmlns:a16="http://schemas.microsoft.com/office/drawing/2014/main" id="{982AB20F-13DD-4BF1-B51B-1071F4B135C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3" name="Text Box 73">
          <a:extLst>
            <a:ext uri="{FF2B5EF4-FFF2-40B4-BE49-F238E27FC236}">
              <a16:creationId xmlns:a16="http://schemas.microsoft.com/office/drawing/2014/main" id="{90C0387C-275B-4AC5-A654-15DD5F8EB85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8B629708-BE2E-47C3-A2CE-67CC96E0752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25" name="Text Box 43">
          <a:extLst>
            <a:ext uri="{FF2B5EF4-FFF2-40B4-BE49-F238E27FC236}">
              <a16:creationId xmlns:a16="http://schemas.microsoft.com/office/drawing/2014/main" id="{83E51C82-A563-40E8-A6DC-4BE313732E5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26" name="Text Box 46">
          <a:extLst>
            <a:ext uri="{FF2B5EF4-FFF2-40B4-BE49-F238E27FC236}">
              <a16:creationId xmlns:a16="http://schemas.microsoft.com/office/drawing/2014/main" id="{F42D8F3A-CFA8-420B-969C-8A705C18088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27" name="Text Box 43">
          <a:extLst>
            <a:ext uri="{FF2B5EF4-FFF2-40B4-BE49-F238E27FC236}">
              <a16:creationId xmlns:a16="http://schemas.microsoft.com/office/drawing/2014/main" id="{1E16B4B4-E8EC-4774-92F0-12F4C12DE60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8" name="Text Box 68">
          <a:extLst>
            <a:ext uri="{FF2B5EF4-FFF2-40B4-BE49-F238E27FC236}">
              <a16:creationId xmlns:a16="http://schemas.microsoft.com/office/drawing/2014/main" id="{DE994BF0-6E00-4F54-A6E0-17702812DD7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29" name="Text Box 69">
          <a:extLst>
            <a:ext uri="{FF2B5EF4-FFF2-40B4-BE49-F238E27FC236}">
              <a16:creationId xmlns:a16="http://schemas.microsoft.com/office/drawing/2014/main" id="{44B2705E-DAB9-40BD-A1A0-DB3DB4A2C8A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30" name="Text Box 70">
          <a:extLst>
            <a:ext uri="{FF2B5EF4-FFF2-40B4-BE49-F238E27FC236}">
              <a16:creationId xmlns:a16="http://schemas.microsoft.com/office/drawing/2014/main" id="{93C15247-3FFA-425D-AA6C-81A69075E2B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31" name="Text Box 71">
          <a:extLst>
            <a:ext uri="{FF2B5EF4-FFF2-40B4-BE49-F238E27FC236}">
              <a16:creationId xmlns:a16="http://schemas.microsoft.com/office/drawing/2014/main" id="{289CE8A7-C6FB-4111-A9DD-17409A65AF6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32" name="Text Box 72">
          <a:extLst>
            <a:ext uri="{FF2B5EF4-FFF2-40B4-BE49-F238E27FC236}">
              <a16:creationId xmlns:a16="http://schemas.microsoft.com/office/drawing/2014/main" id="{C224E119-0DB6-4491-B74E-533E537FB8E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33" name="Text Box 73">
          <a:extLst>
            <a:ext uri="{FF2B5EF4-FFF2-40B4-BE49-F238E27FC236}">
              <a16:creationId xmlns:a16="http://schemas.microsoft.com/office/drawing/2014/main" id="{5B209F18-B7D5-4AE2-9F77-CB869E74EBD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34" name="Text Box 46">
          <a:extLst>
            <a:ext uri="{FF2B5EF4-FFF2-40B4-BE49-F238E27FC236}">
              <a16:creationId xmlns:a16="http://schemas.microsoft.com/office/drawing/2014/main" id="{6A4874A3-F35D-49FA-BC3E-50D527F8CF8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35" name="Text Box 43">
          <a:extLst>
            <a:ext uri="{FF2B5EF4-FFF2-40B4-BE49-F238E27FC236}">
              <a16:creationId xmlns:a16="http://schemas.microsoft.com/office/drawing/2014/main" id="{E685E162-669D-4835-9011-6CA9E97868E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36" name="Text Box 46">
          <a:extLst>
            <a:ext uri="{FF2B5EF4-FFF2-40B4-BE49-F238E27FC236}">
              <a16:creationId xmlns:a16="http://schemas.microsoft.com/office/drawing/2014/main" id="{95436EB2-668B-41CA-B51E-90A81A5112C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37" name="Text Box 43">
          <a:extLst>
            <a:ext uri="{FF2B5EF4-FFF2-40B4-BE49-F238E27FC236}">
              <a16:creationId xmlns:a16="http://schemas.microsoft.com/office/drawing/2014/main" id="{5070ED77-8BAF-494E-819B-4BB85D8A180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38" name="Text Box 68">
          <a:extLst>
            <a:ext uri="{FF2B5EF4-FFF2-40B4-BE49-F238E27FC236}">
              <a16:creationId xmlns:a16="http://schemas.microsoft.com/office/drawing/2014/main" id="{36EA65D0-73E7-4074-A489-83B69D69C45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39" name="Text Box 69">
          <a:extLst>
            <a:ext uri="{FF2B5EF4-FFF2-40B4-BE49-F238E27FC236}">
              <a16:creationId xmlns:a16="http://schemas.microsoft.com/office/drawing/2014/main" id="{3770E284-F882-4D13-9EF8-0BFAA3C4259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40" name="Text Box 70">
          <a:extLst>
            <a:ext uri="{FF2B5EF4-FFF2-40B4-BE49-F238E27FC236}">
              <a16:creationId xmlns:a16="http://schemas.microsoft.com/office/drawing/2014/main" id="{1839C21B-D238-4341-86C5-6BC2C79BEBA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41" name="Text Box 71">
          <a:extLst>
            <a:ext uri="{FF2B5EF4-FFF2-40B4-BE49-F238E27FC236}">
              <a16:creationId xmlns:a16="http://schemas.microsoft.com/office/drawing/2014/main" id="{8DEEE658-BB55-4DDB-B6BF-8127A679090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42" name="Text Box 72">
          <a:extLst>
            <a:ext uri="{FF2B5EF4-FFF2-40B4-BE49-F238E27FC236}">
              <a16:creationId xmlns:a16="http://schemas.microsoft.com/office/drawing/2014/main" id="{3E8DA98A-6D0B-4BD9-929E-75504062AA9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43" name="Text Box 73">
          <a:extLst>
            <a:ext uri="{FF2B5EF4-FFF2-40B4-BE49-F238E27FC236}">
              <a16:creationId xmlns:a16="http://schemas.microsoft.com/office/drawing/2014/main" id="{1616B393-EC44-4B96-A70B-1B05FBA7AB3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44" name="Text Box 46">
          <a:extLst>
            <a:ext uri="{FF2B5EF4-FFF2-40B4-BE49-F238E27FC236}">
              <a16:creationId xmlns:a16="http://schemas.microsoft.com/office/drawing/2014/main" id="{4CEF4AC2-21F7-4EA0-BA29-21CA1D2AD0F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45" name="Text Box 43">
          <a:extLst>
            <a:ext uri="{FF2B5EF4-FFF2-40B4-BE49-F238E27FC236}">
              <a16:creationId xmlns:a16="http://schemas.microsoft.com/office/drawing/2014/main" id="{73931486-3C5F-40D3-9075-E4F05507066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46" name="Text Box 46">
          <a:extLst>
            <a:ext uri="{FF2B5EF4-FFF2-40B4-BE49-F238E27FC236}">
              <a16:creationId xmlns:a16="http://schemas.microsoft.com/office/drawing/2014/main" id="{0C7DD377-66A4-4A59-8B62-B9AE478F964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47" name="Text Box 43">
          <a:extLst>
            <a:ext uri="{FF2B5EF4-FFF2-40B4-BE49-F238E27FC236}">
              <a16:creationId xmlns:a16="http://schemas.microsoft.com/office/drawing/2014/main" id="{91BDA638-AA6D-4BE1-858F-E96470833D7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48" name="Text Box 65">
          <a:extLst>
            <a:ext uri="{FF2B5EF4-FFF2-40B4-BE49-F238E27FC236}">
              <a16:creationId xmlns:a16="http://schemas.microsoft.com/office/drawing/2014/main" id="{7F0DE889-C7FE-4A83-8D2C-FA8141383FE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49" name="Text Box 91">
          <a:extLst>
            <a:ext uri="{FF2B5EF4-FFF2-40B4-BE49-F238E27FC236}">
              <a16:creationId xmlns:a16="http://schemas.microsoft.com/office/drawing/2014/main" id="{091B40D2-EA32-4776-B997-A512931F8EB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50" name="Text Box 65">
          <a:extLst>
            <a:ext uri="{FF2B5EF4-FFF2-40B4-BE49-F238E27FC236}">
              <a16:creationId xmlns:a16="http://schemas.microsoft.com/office/drawing/2014/main" id="{FF960BE7-00D1-4474-83BD-B1C39DA4C20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51" name="Text Box 91">
          <a:extLst>
            <a:ext uri="{FF2B5EF4-FFF2-40B4-BE49-F238E27FC236}">
              <a16:creationId xmlns:a16="http://schemas.microsoft.com/office/drawing/2014/main" id="{DA5FD412-05C5-460E-A9AE-1BCB0BCB903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52" name="Text Box 46">
          <a:extLst>
            <a:ext uri="{FF2B5EF4-FFF2-40B4-BE49-F238E27FC236}">
              <a16:creationId xmlns:a16="http://schemas.microsoft.com/office/drawing/2014/main" id="{22DF527B-9D50-466E-8DB1-DC709E5A9E78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53" name="Text Box 43">
          <a:extLst>
            <a:ext uri="{FF2B5EF4-FFF2-40B4-BE49-F238E27FC236}">
              <a16:creationId xmlns:a16="http://schemas.microsoft.com/office/drawing/2014/main" id="{3899D27C-A389-4A58-9B5B-02E50AA57877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4" name="Text Box 68">
          <a:extLst>
            <a:ext uri="{FF2B5EF4-FFF2-40B4-BE49-F238E27FC236}">
              <a16:creationId xmlns:a16="http://schemas.microsoft.com/office/drawing/2014/main" id="{BA94063B-D2B8-40BA-B678-3E8DC9E6661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5" name="Text Box 69">
          <a:extLst>
            <a:ext uri="{FF2B5EF4-FFF2-40B4-BE49-F238E27FC236}">
              <a16:creationId xmlns:a16="http://schemas.microsoft.com/office/drawing/2014/main" id="{0C42C222-2281-4D9F-BE4D-F7D119146F3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6" name="Text Box 70">
          <a:extLst>
            <a:ext uri="{FF2B5EF4-FFF2-40B4-BE49-F238E27FC236}">
              <a16:creationId xmlns:a16="http://schemas.microsoft.com/office/drawing/2014/main" id="{C4AD2EC1-80CD-407A-82FD-9290C83BF88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7" name="Text Box 71">
          <a:extLst>
            <a:ext uri="{FF2B5EF4-FFF2-40B4-BE49-F238E27FC236}">
              <a16:creationId xmlns:a16="http://schemas.microsoft.com/office/drawing/2014/main" id="{2BFD92FE-3D70-44E7-8BCC-B61C3B04309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8" name="Text Box 72">
          <a:extLst>
            <a:ext uri="{FF2B5EF4-FFF2-40B4-BE49-F238E27FC236}">
              <a16:creationId xmlns:a16="http://schemas.microsoft.com/office/drawing/2014/main" id="{227A41F8-A65D-4575-AD19-868F2B47B91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59" name="Text Box 73">
          <a:extLst>
            <a:ext uri="{FF2B5EF4-FFF2-40B4-BE49-F238E27FC236}">
              <a16:creationId xmlns:a16="http://schemas.microsoft.com/office/drawing/2014/main" id="{4F82C344-C309-415C-AFDE-3CFAF92CE4E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F2EE1CEC-3839-448E-8C87-2FC841421F0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61" name="Text Box 43">
          <a:extLst>
            <a:ext uri="{FF2B5EF4-FFF2-40B4-BE49-F238E27FC236}">
              <a16:creationId xmlns:a16="http://schemas.microsoft.com/office/drawing/2014/main" id="{E394DAC9-0153-4376-BA43-03D086302E8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62" name="Text Box 46">
          <a:extLst>
            <a:ext uri="{FF2B5EF4-FFF2-40B4-BE49-F238E27FC236}">
              <a16:creationId xmlns:a16="http://schemas.microsoft.com/office/drawing/2014/main" id="{47AB9426-156F-4AEA-938A-10C7DC51000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63" name="Text Box 43">
          <a:extLst>
            <a:ext uri="{FF2B5EF4-FFF2-40B4-BE49-F238E27FC236}">
              <a16:creationId xmlns:a16="http://schemas.microsoft.com/office/drawing/2014/main" id="{D508B4A7-0D41-488D-BF2B-505E27C8099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4" name="Text Box 68">
          <a:extLst>
            <a:ext uri="{FF2B5EF4-FFF2-40B4-BE49-F238E27FC236}">
              <a16:creationId xmlns:a16="http://schemas.microsoft.com/office/drawing/2014/main" id="{6F8A284C-7C20-4E41-A679-DE0D5811D47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5" name="Text Box 69">
          <a:extLst>
            <a:ext uri="{FF2B5EF4-FFF2-40B4-BE49-F238E27FC236}">
              <a16:creationId xmlns:a16="http://schemas.microsoft.com/office/drawing/2014/main" id="{5A2ECB48-F0CE-47D7-AF41-4EBB9C72F6D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6" name="Text Box 70">
          <a:extLst>
            <a:ext uri="{FF2B5EF4-FFF2-40B4-BE49-F238E27FC236}">
              <a16:creationId xmlns:a16="http://schemas.microsoft.com/office/drawing/2014/main" id="{4E461E19-52E2-4C82-BB8E-C15B042497A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7" name="Text Box 71">
          <a:extLst>
            <a:ext uri="{FF2B5EF4-FFF2-40B4-BE49-F238E27FC236}">
              <a16:creationId xmlns:a16="http://schemas.microsoft.com/office/drawing/2014/main" id="{E0C3EB71-0A3A-4526-BC9F-34578F2B684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8" name="Text Box 72">
          <a:extLst>
            <a:ext uri="{FF2B5EF4-FFF2-40B4-BE49-F238E27FC236}">
              <a16:creationId xmlns:a16="http://schemas.microsoft.com/office/drawing/2014/main" id="{044CD065-8B88-4B89-BAB7-4162661A1A1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69" name="Text Box 73">
          <a:extLst>
            <a:ext uri="{FF2B5EF4-FFF2-40B4-BE49-F238E27FC236}">
              <a16:creationId xmlns:a16="http://schemas.microsoft.com/office/drawing/2014/main" id="{7568F5DB-06BB-417A-A545-ED1B44C9533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70" name="Text Box 46">
          <a:extLst>
            <a:ext uri="{FF2B5EF4-FFF2-40B4-BE49-F238E27FC236}">
              <a16:creationId xmlns:a16="http://schemas.microsoft.com/office/drawing/2014/main" id="{937368CB-C821-4F39-8AEF-2B55DD2C96B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71" name="Text Box 43">
          <a:extLst>
            <a:ext uri="{FF2B5EF4-FFF2-40B4-BE49-F238E27FC236}">
              <a16:creationId xmlns:a16="http://schemas.microsoft.com/office/drawing/2014/main" id="{801050B4-3B72-45C7-876E-18091453A74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72" name="Text Box 46">
          <a:extLst>
            <a:ext uri="{FF2B5EF4-FFF2-40B4-BE49-F238E27FC236}">
              <a16:creationId xmlns:a16="http://schemas.microsoft.com/office/drawing/2014/main" id="{7031CE07-183F-441A-A7F8-720E7A0BCB5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3" name="Text Box 68">
          <a:extLst>
            <a:ext uri="{FF2B5EF4-FFF2-40B4-BE49-F238E27FC236}">
              <a16:creationId xmlns:a16="http://schemas.microsoft.com/office/drawing/2014/main" id="{EA08BA32-C9FD-4A09-A4EF-99CF076C37E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4" name="Text Box 69">
          <a:extLst>
            <a:ext uri="{FF2B5EF4-FFF2-40B4-BE49-F238E27FC236}">
              <a16:creationId xmlns:a16="http://schemas.microsoft.com/office/drawing/2014/main" id="{6F86B43A-15DB-4366-B967-EFABDBC5A82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5" name="Text Box 70">
          <a:extLst>
            <a:ext uri="{FF2B5EF4-FFF2-40B4-BE49-F238E27FC236}">
              <a16:creationId xmlns:a16="http://schemas.microsoft.com/office/drawing/2014/main" id="{4D39C2CE-10A0-44C4-8E92-CC050A9D84B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6" name="Text Box 71">
          <a:extLst>
            <a:ext uri="{FF2B5EF4-FFF2-40B4-BE49-F238E27FC236}">
              <a16:creationId xmlns:a16="http://schemas.microsoft.com/office/drawing/2014/main" id="{E60FFEB2-5080-49B4-8B78-3CE6A6C1524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7" name="Text Box 72">
          <a:extLst>
            <a:ext uri="{FF2B5EF4-FFF2-40B4-BE49-F238E27FC236}">
              <a16:creationId xmlns:a16="http://schemas.microsoft.com/office/drawing/2014/main" id="{0752CAAD-18E0-41E3-86E4-9238F242C5E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678" name="Text Box 73">
          <a:extLst>
            <a:ext uri="{FF2B5EF4-FFF2-40B4-BE49-F238E27FC236}">
              <a16:creationId xmlns:a16="http://schemas.microsoft.com/office/drawing/2014/main" id="{E880AFAA-70AF-462C-AF92-813F7B2002E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79" name="Text Box 46">
          <a:extLst>
            <a:ext uri="{FF2B5EF4-FFF2-40B4-BE49-F238E27FC236}">
              <a16:creationId xmlns:a16="http://schemas.microsoft.com/office/drawing/2014/main" id="{02156076-D203-4FBF-A7D3-46CC993BC9E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80" name="Text Box 43">
          <a:extLst>
            <a:ext uri="{FF2B5EF4-FFF2-40B4-BE49-F238E27FC236}">
              <a16:creationId xmlns:a16="http://schemas.microsoft.com/office/drawing/2014/main" id="{60E44C6D-812E-49DC-B8FD-1C7148008FA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81" name="Text Box 46">
          <a:extLst>
            <a:ext uri="{FF2B5EF4-FFF2-40B4-BE49-F238E27FC236}">
              <a16:creationId xmlns:a16="http://schemas.microsoft.com/office/drawing/2014/main" id="{95A24D74-D508-43B3-8842-AF8021FBAD5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82" name="Text Box 43">
          <a:extLst>
            <a:ext uri="{FF2B5EF4-FFF2-40B4-BE49-F238E27FC236}">
              <a16:creationId xmlns:a16="http://schemas.microsoft.com/office/drawing/2014/main" id="{08F03928-C528-40A2-9AA1-500B1B90D55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683" name="Text Box 10">
          <a:extLst>
            <a:ext uri="{FF2B5EF4-FFF2-40B4-BE49-F238E27FC236}">
              <a16:creationId xmlns:a16="http://schemas.microsoft.com/office/drawing/2014/main" id="{9D387E30-7C98-4A2F-A61D-41650FDF4C6D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684" name="Text Box 11">
          <a:extLst>
            <a:ext uri="{FF2B5EF4-FFF2-40B4-BE49-F238E27FC236}">
              <a16:creationId xmlns:a16="http://schemas.microsoft.com/office/drawing/2014/main" id="{2D6ED484-C878-44A1-A636-C736863A9877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85" name="Text Box 65">
          <a:extLst>
            <a:ext uri="{FF2B5EF4-FFF2-40B4-BE49-F238E27FC236}">
              <a16:creationId xmlns:a16="http://schemas.microsoft.com/office/drawing/2014/main" id="{F636AB32-53B7-482A-8B47-CA99E822374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86" name="Text Box 91">
          <a:extLst>
            <a:ext uri="{FF2B5EF4-FFF2-40B4-BE49-F238E27FC236}">
              <a16:creationId xmlns:a16="http://schemas.microsoft.com/office/drawing/2014/main" id="{06D678F2-4BB6-4A60-9439-AD934BEF546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87" name="Text Box 65">
          <a:extLst>
            <a:ext uri="{FF2B5EF4-FFF2-40B4-BE49-F238E27FC236}">
              <a16:creationId xmlns:a16="http://schemas.microsoft.com/office/drawing/2014/main" id="{E63272A9-F2C3-446B-BB87-F4CF81E0BF2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688" name="Text Box 91">
          <a:extLst>
            <a:ext uri="{FF2B5EF4-FFF2-40B4-BE49-F238E27FC236}">
              <a16:creationId xmlns:a16="http://schemas.microsoft.com/office/drawing/2014/main" id="{D2F029E4-D721-4303-ADB4-323302956C2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89" name="Text Box 46">
          <a:extLst>
            <a:ext uri="{FF2B5EF4-FFF2-40B4-BE49-F238E27FC236}">
              <a16:creationId xmlns:a16="http://schemas.microsoft.com/office/drawing/2014/main" id="{9A1C9FEE-1128-4FFF-BEB4-25D479B65023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690" name="Text Box 43">
          <a:extLst>
            <a:ext uri="{FF2B5EF4-FFF2-40B4-BE49-F238E27FC236}">
              <a16:creationId xmlns:a16="http://schemas.microsoft.com/office/drawing/2014/main" id="{131C72BA-CD01-4CDD-87B2-B9AAFF0E66B0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1" name="Text Box 68">
          <a:extLst>
            <a:ext uri="{FF2B5EF4-FFF2-40B4-BE49-F238E27FC236}">
              <a16:creationId xmlns:a16="http://schemas.microsoft.com/office/drawing/2014/main" id="{3D571423-8C23-4A62-B49C-72B0505A202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2" name="Text Box 69">
          <a:extLst>
            <a:ext uri="{FF2B5EF4-FFF2-40B4-BE49-F238E27FC236}">
              <a16:creationId xmlns:a16="http://schemas.microsoft.com/office/drawing/2014/main" id="{BF482D21-D6ED-4581-BA29-7C988266986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3" name="Text Box 70">
          <a:extLst>
            <a:ext uri="{FF2B5EF4-FFF2-40B4-BE49-F238E27FC236}">
              <a16:creationId xmlns:a16="http://schemas.microsoft.com/office/drawing/2014/main" id="{05DA10C8-1D61-47D1-900F-675EA5DEA81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4" name="Text Box 71">
          <a:extLst>
            <a:ext uri="{FF2B5EF4-FFF2-40B4-BE49-F238E27FC236}">
              <a16:creationId xmlns:a16="http://schemas.microsoft.com/office/drawing/2014/main" id="{AC2DC42E-8F25-40AC-9A9A-CF618E346B1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5" name="Text Box 72">
          <a:extLst>
            <a:ext uri="{FF2B5EF4-FFF2-40B4-BE49-F238E27FC236}">
              <a16:creationId xmlns:a16="http://schemas.microsoft.com/office/drawing/2014/main" id="{452F0A52-90D7-4745-9D11-E6EBCB2A5B9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696" name="Text Box 73">
          <a:extLst>
            <a:ext uri="{FF2B5EF4-FFF2-40B4-BE49-F238E27FC236}">
              <a16:creationId xmlns:a16="http://schemas.microsoft.com/office/drawing/2014/main" id="{84DA63FC-7D26-4097-93E8-14A14D67345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97" name="Text Box 46">
          <a:extLst>
            <a:ext uri="{FF2B5EF4-FFF2-40B4-BE49-F238E27FC236}">
              <a16:creationId xmlns:a16="http://schemas.microsoft.com/office/drawing/2014/main" id="{839CC430-E36E-4083-9CAB-14C36B15670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98" name="Text Box 43">
          <a:extLst>
            <a:ext uri="{FF2B5EF4-FFF2-40B4-BE49-F238E27FC236}">
              <a16:creationId xmlns:a16="http://schemas.microsoft.com/office/drawing/2014/main" id="{35EBA190-8C7F-4632-849C-78516FB9D75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699" name="Text Box 46">
          <a:extLst>
            <a:ext uri="{FF2B5EF4-FFF2-40B4-BE49-F238E27FC236}">
              <a16:creationId xmlns:a16="http://schemas.microsoft.com/office/drawing/2014/main" id="{0F345284-D97A-4214-9B84-33846860BCE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00" name="Text Box 43">
          <a:extLst>
            <a:ext uri="{FF2B5EF4-FFF2-40B4-BE49-F238E27FC236}">
              <a16:creationId xmlns:a16="http://schemas.microsoft.com/office/drawing/2014/main" id="{2F01D4BD-6070-4FB9-9C7B-E4488059F0B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1" name="Text Box 68">
          <a:extLst>
            <a:ext uri="{FF2B5EF4-FFF2-40B4-BE49-F238E27FC236}">
              <a16:creationId xmlns:a16="http://schemas.microsoft.com/office/drawing/2014/main" id="{3DA3A1EC-EC59-4258-9608-7F8C211F64F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2" name="Text Box 69">
          <a:extLst>
            <a:ext uri="{FF2B5EF4-FFF2-40B4-BE49-F238E27FC236}">
              <a16:creationId xmlns:a16="http://schemas.microsoft.com/office/drawing/2014/main" id="{F96E612C-3064-4A65-A8D8-669F1F86747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3" name="Text Box 70">
          <a:extLst>
            <a:ext uri="{FF2B5EF4-FFF2-40B4-BE49-F238E27FC236}">
              <a16:creationId xmlns:a16="http://schemas.microsoft.com/office/drawing/2014/main" id="{7C5E6369-88BD-41FB-BFC2-11E1B1F8CCE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4" name="Text Box 71">
          <a:extLst>
            <a:ext uri="{FF2B5EF4-FFF2-40B4-BE49-F238E27FC236}">
              <a16:creationId xmlns:a16="http://schemas.microsoft.com/office/drawing/2014/main" id="{384D9752-6A87-4246-9104-8831D238189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5" name="Text Box 72">
          <a:extLst>
            <a:ext uri="{FF2B5EF4-FFF2-40B4-BE49-F238E27FC236}">
              <a16:creationId xmlns:a16="http://schemas.microsoft.com/office/drawing/2014/main" id="{1944FF37-E183-47D9-AAFD-ED99114101A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06" name="Text Box 73">
          <a:extLst>
            <a:ext uri="{FF2B5EF4-FFF2-40B4-BE49-F238E27FC236}">
              <a16:creationId xmlns:a16="http://schemas.microsoft.com/office/drawing/2014/main" id="{E94E0E5B-40B8-47F1-8903-ED968692C76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07" name="Text Box 46">
          <a:extLst>
            <a:ext uri="{FF2B5EF4-FFF2-40B4-BE49-F238E27FC236}">
              <a16:creationId xmlns:a16="http://schemas.microsoft.com/office/drawing/2014/main" id="{BBD0D4CD-A798-4C2B-9E8B-90700ED3AF4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08" name="Text Box 43">
          <a:extLst>
            <a:ext uri="{FF2B5EF4-FFF2-40B4-BE49-F238E27FC236}">
              <a16:creationId xmlns:a16="http://schemas.microsoft.com/office/drawing/2014/main" id="{9B4AA0AF-67F1-4182-AFF3-A05B186A8CB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09" name="Text Box 46">
          <a:extLst>
            <a:ext uri="{FF2B5EF4-FFF2-40B4-BE49-F238E27FC236}">
              <a16:creationId xmlns:a16="http://schemas.microsoft.com/office/drawing/2014/main" id="{3A00AEB1-4257-4F11-AFB2-9198B86C384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10" name="Text Box 43">
          <a:extLst>
            <a:ext uri="{FF2B5EF4-FFF2-40B4-BE49-F238E27FC236}">
              <a16:creationId xmlns:a16="http://schemas.microsoft.com/office/drawing/2014/main" id="{674FBE7B-A322-4415-A640-977587F56DD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1" name="Text Box 68">
          <a:extLst>
            <a:ext uri="{FF2B5EF4-FFF2-40B4-BE49-F238E27FC236}">
              <a16:creationId xmlns:a16="http://schemas.microsoft.com/office/drawing/2014/main" id="{3254F689-A3FA-401A-9BF0-45CCBBC6D45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2" name="Text Box 69">
          <a:extLst>
            <a:ext uri="{FF2B5EF4-FFF2-40B4-BE49-F238E27FC236}">
              <a16:creationId xmlns:a16="http://schemas.microsoft.com/office/drawing/2014/main" id="{9EEDAACA-4253-47D9-BC25-23762545DCC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3" name="Text Box 70">
          <a:extLst>
            <a:ext uri="{FF2B5EF4-FFF2-40B4-BE49-F238E27FC236}">
              <a16:creationId xmlns:a16="http://schemas.microsoft.com/office/drawing/2014/main" id="{494804D2-BD24-4A2E-BE21-03515633998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4" name="Text Box 71">
          <a:extLst>
            <a:ext uri="{FF2B5EF4-FFF2-40B4-BE49-F238E27FC236}">
              <a16:creationId xmlns:a16="http://schemas.microsoft.com/office/drawing/2014/main" id="{BD2555F6-4CAB-4642-B937-F7996393291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5" name="Text Box 72">
          <a:extLst>
            <a:ext uri="{FF2B5EF4-FFF2-40B4-BE49-F238E27FC236}">
              <a16:creationId xmlns:a16="http://schemas.microsoft.com/office/drawing/2014/main" id="{5144EC7B-223E-411E-837B-C9A4E51A29B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16" name="Text Box 73">
          <a:extLst>
            <a:ext uri="{FF2B5EF4-FFF2-40B4-BE49-F238E27FC236}">
              <a16:creationId xmlns:a16="http://schemas.microsoft.com/office/drawing/2014/main" id="{279BE19B-A3A6-4A16-A508-7BEC8106CCE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id="{CBBAE9C2-D5C3-4D7D-85D4-5880C24C462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18" name="Text Box 43">
          <a:extLst>
            <a:ext uri="{FF2B5EF4-FFF2-40B4-BE49-F238E27FC236}">
              <a16:creationId xmlns:a16="http://schemas.microsoft.com/office/drawing/2014/main" id="{D1130218-29DF-4F8D-96D0-22EBFFAA6C9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19" name="Text Box 46">
          <a:extLst>
            <a:ext uri="{FF2B5EF4-FFF2-40B4-BE49-F238E27FC236}">
              <a16:creationId xmlns:a16="http://schemas.microsoft.com/office/drawing/2014/main" id="{87E7231A-FA99-460C-8560-9DF04319DF7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20" name="Text Box 43">
          <a:extLst>
            <a:ext uri="{FF2B5EF4-FFF2-40B4-BE49-F238E27FC236}">
              <a16:creationId xmlns:a16="http://schemas.microsoft.com/office/drawing/2014/main" id="{E32B52D4-6414-4634-B713-8702E3923FE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721" name="Text Box 10">
          <a:extLst>
            <a:ext uri="{FF2B5EF4-FFF2-40B4-BE49-F238E27FC236}">
              <a16:creationId xmlns:a16="http://schemas.microsoft.com/office/drawing/2014/main" id="{76CF969B-A58D-4086-8850-933856B68E2E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22" name="Text Box 65">
          <a:extLst>
            <a:ext uri="{FF2B5EF4-FFF2-40B4-BE49-F238E27FC236}">
              <a16:creationId xmlns:a16="http://schemas.microsoft.com/office/drawing/2014/main" id="{4FE5C35E-F18B-42F7-B34F-184920B350E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23" name="Text Box 91">
          <a:extLst>
            <a:ext uri="{FF2B5EF4-FFF2-40B4-BE49-F238E27FC236}">
              <a16:creationId xmlns:a16="http://schemas.microsoft.com/office/drawing/2014/main" id="{E7A6F85F-1114-4055-9317-3E8AA267706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24" name="Text Box 65">
          <a:extLst>
            <a:ext uri="{FF2B5EF4-FFF2-40B4-BE49-F238E27FC236}">
              <a16:creationId xmlns:a16="http://schemas.microsoft.com/office/drawing/2014/main" id="{B52B7480-B82C-429D-BA26-A1C9EAD1D1C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725" name="Text Box 46">
          <a:extLst>
            <a:ext uri="{FF2B5EF4-FFF2-40B4-BE49-F238E27FC236}">
              <a16:creationId xmlns:a16="http://schemas.microsoft.com/office/drawing/2014/main" id="{7037C5AF-825C-4718-8BED-F57C8B2CF4F9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726" name="Text Box 43">
          <a:extLst>
            <a:ext uri="{FF2B5EF4-FFF2-40B4-BE49-F238E27FC236}">
              <a16:creationId xmlns:a16="http://schemas.microsoft.com/office/drawing/2014/main" id="{C2C225E5-480B-44A9-8C8B-24CC0FE34E18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27" name="Text Box 68">
          <a:extLst>
            <a:ext uri="{FF2B5EF4-FFF2-40B4-BE49-F238E27FC236}">
              <a16:creationId xmlns:a16="http://schemas.microsoft.com/office/drawing/2014/main" id="{DDB5DC84-F22D-4D08-AE4D-943288F8359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28" name="Text Box 69">
          <a:extLst>
            <a:ext uri="{FF2B5EF4-FFF2-40B4-BE49-F238E27FC236}">
              <a16:creationId xmlns:a16="http://schemas.microsoft.com/office/drawing/2014/main" id="{23561AA8-117F-4961-A953-C481D1C04DD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29" name="Text Box 70">
          <a:extLst>
            <a:ext uri="{FF2B5EF4-FFF2-40B4-BE49-F238E27FC236}">
              <a16:creationId xmlns:a16="http://schemas.microsoft.com/office/drawing/2014/main" id="{83E257BB-334D-4D9F-B430-24C8EC24641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0" name="Text Box 71">
          <a:extLst>
            <a:ext uri="{FF2B5EF4-FFF2-40B4-BE49-F238E27FC236}">
              <a16:creationId xmlns:a16="http://schemas.microsoft.com/office/drawing/2014/main" id="{99E79D8D-5603-4C28-8A35-BE95FE839C6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1" name="Text Box 72">
          <a:extLst>
            <a:ext uri="{FF2B5EF4-FFF2-40B4-BE49-F238E27FC236}">
              <a16:creationId xmlns:a16="http://schemas.microsoft.com/office/drawing/2014/main" id="{FD5C3413-E9C0-456E-BD61-298699A5BC6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2" name="Text Box 73">
          <a:extLst>
            <a:ext uri="{FF2B5EF4-FFF2-40B4-BE49-F238E27FC236}">
              <a16:creationId xmlns:a16="http://schemas.microsoft.com/office/drawing/2014/main" id="{6A7C80F4-21C5-44BA-9146-910435A3666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33" name="Text Box 46">
          <a:extLst>
            <a:ext uri="{FF2B5EF4-FFF2-40B4-BE49-F238E27FC236}">
              <a16:creationId xmlns:a16="http://schemas.microsoft.com/office/drawing/2014/main" id="{F7FD2333-1891-42FC-89FE-0E4DABB440E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34" name="Text Box 43">
          <a:extLst>
            <a:ext uri="{FF2B5EF4-FFF2-40B4-BE49-F238E27FC236}">
              <a16:creationId xmlns:a16="http://schemas.microsoft.com/office/drawing/2014/main" id="{F7ACBCB3-C55D-4EAB-A16C-6E82F8010ED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35" name="Text Box 46">
          <a:extLst>
            <a:ext uri="{FF2B5EF4-FFF2-40B4-BE49-F238E27FC236}">
              <a16:creationId xmlns:a16="http://schemas.microsoft.com/office/drawing/2014/main" id="{D9C8ADDC-F058-478C-8242-A8D7E9B3ACB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36" name="Text Box 43">
          <a:extLst>
            <a:ext uri="{FF2B5EF4-FFF2-40B4-BE49-F238E27FC236}">
              <a16:creationId xmlns:a16="http://schemas.microsoft.com/office/drawing/2014/main" id="{FFB81202-8815-4C5B-B47E-F5A33098D93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7" name="Text Box 68">
          <a:extLst>
            <a:ext uri="{FF2B5EF4-FFF2-40B4-BE49-F238E27FC236}">
              <a16:creationId xmlns:a16="http://schemas.microsoft.com/office/drawing/2014/main" id="{386B18FC-12E4-4E25-8C4E-D7673B3747D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8" name="Text Box 69">
          <a:extLst>
            <a:ext uri="{FF2B5EF4-FFF2-40B4-BE49-F238E27FC236}">
              <a16:creationId xmlns:a16="http://schemas.microsoft.com/office/drawing/2014/main" id="{B0042C4E-7F89-4EFB-955A-7AC01D51866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39" name="Text Box 70">
          <a:extLst>
            <a:ext uri="{FF2B5EF4-FFF2-40B4-BE49-F238E27FC236}">
              <a16:creationId xmlns:a16="http://schemas.microsoft.com/office/drawing/2014/main" id="{1540BD8C-7E36-4742-979F-2727D538E113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40" name="Text Box 71">
          <a:extLst>
            <a:ext uri="{FF2B5EF4-FFF2-40B4-BE49-F238E27FC236}">
              <a16:creationId xmlns:a16="http://schemas.microsoft.com/office/drawing/2014/main" id="{FB0F1284-08E9-4995-AF97-F5055AAF489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41" name="Text Box 72">
          <a:extLst>
            <a:ext uri="{FF2B5EF4-FFF2-40B4-BE49-F238E27FC236}">
              <a16:creationId xmlns:a16="http://schemas.microsoft.com/office/drawing/2014/main" id="{4CA532D7-06E7-46F0-8807-4E76BDCA93F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42" name="Text Box 73">
          <a:extLst>
            <a:ext uri="{FF2B5EF4-FFF2-40B4-BE49-F238E27FC236}">
              <a16:creationId xmlns:a16="http://schemas.microsoft.com/office/drawing/2014/main" id="{74906353-3B88-449C-8CCE-49F4D31746A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43" name="Text Box 46">
          <a:extLst>
            <a:ext uri="{FF2B5EF4-FFF2-40B4-BE49-F238E27FC236}">
              <a16:creationId xmlns:a16="http://schemas.microsoft.com/office/drawing/2014/main" id="{40370E7F-C317-4795-9BA1-FE8C9DDE4C4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44" name="Text Box 43">
          <a:extLst>
            <a:ext uri="{FF2B5EF4-FFF2-40B4-BE49-F238E27FC236}">
              <a16:creationId xmlns:a16="http://schemas.microsoft.com/office/drawing/2014/main" id="{14495535-0E97-4747-89B1-F929EAF0D1A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45" name="Text Box 46">
          <a:extLst>
            <a:ext uri="{FF2B5EF4-FFF2-40B4-BE49-F238E27FC236}">
              <a16:creationId xmlns:a16="http://schemas.microsoft.com/office/drawing/2014/main" id="{9F42E00B-D8FA-4E1D-899F-644282DE882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46" name="Text Box 43">
          <a:extLst>
            <a:ext uri="{FF2B5EF4-FFF2-40B4-BE49-F238E27FC236}">
              <a16:creationId xmlns:a16="http://schemas.microsoft.com/office/drawing/2014/main" id="{53660F32-7077-4D26-96AB-BE115258DFE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0EFCC6D8-A32E-47DF-AD3E-714875582B7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76FAE724-E6B5-4515-B704-02E4F3E2591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09FFA85A-93E7-443D-97B1-6F8F4EAA8EB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BF4E181C-64DB-451E-805D-55783885AFA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B5581ED8-2B25-419A-8350-A9F8C5F2D13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47625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E531CB04-3970-44AF-87FB-9D8BB48FAC55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53" name="Text Box 46">
          <a:extLst>
            <a:ext uri="{FF2B5EF4-FFF2-40B4-BE49-F238E27FC236}">
              <a16:creationId xmlns:a16="http://schemas.microsoft.com/office/drawing/2014/main" id="{5DB0F869-F375-4B2B-A983-B337151C94F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09EC2604-FE62-4127-BC0E-43A54EE4A0F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55" name="Text Box 46">
          <a:extLst>
            <a:ext uri="{FF2B5EF4-FFF2-40B4-BE49-F238E27FC236}">
              <a16:creationId xmlns:a16="http://schemas.microsoft.com/office/drawing/2014/main" id="{1784F122-6E62-41CC-B302-CAD2E4B6B3A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56" name="Text Box 43">
          <a:extLst>
            <a:ext uri="{FF2B5EF4-FFF2-40B4-BE49-F238E27FC236}">
              <a16:creationId xmlns:a16="http://schemas.microsoft.com/office/drawing/2014/main" id="{65D5368F-04AD-4925-8437-A999CDB4CA0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3757" name="Text Box 10">
          <a:extLst>
            <a:ext uri="{FF2B5EF4-FFF2-40B4-BE49-F238E27FC236}">
              <a16:creationId xmlns:a16="http://schemas.microsoft.com/office/drawing/2014/main" id="{D322EC62-B0C8-4FFA-A8DE-4F791317E9F2}"/>
            </a:ext>
          </a:extLst>
        </xdr:cNvPr>
        <xdr:cNvSpPr txBox="1">
          <a:spLocks noChangeArrowheads="1"/>
        </xdr:cNvSpPr>
      </xdr:nvSpPr>
      <xdr:spPr bwMode="auto">
        <a:xfrm>
          <a:off x="1057275" y="33804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58" name="Text Box 65">
          <a:extLst>
            <a:ext uri="{FF2B5EF4-FFF2-40B4-BE49-F238E27FC236}">
              <a16:creationId xmlns:a16="http://schemas.microsoft.com/office/drawing/2014/main" id="{2DEE4BA5-2502-49AC-9294-2D60EAF4651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59" name="Text Box 91">
          <a:extLst>
            <a:ext uri="{FF2B5EF4-FFF2-40B4-BE49-F238E27FC236}">
              <a16:creationId xmlns:a16="http://schemas.microsoft.com/office/drawing/2014/main" id="{33D44677-2007-42E7-A67B-741B4DE67A06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171450"/>
    <xdr:sp macro="" textlink="">
      <xdr:nvSpPr>
        <xdr:cNvPr id="3760" name="Text Box 65">
          <a:extLst>
            <a:ext uri="{FF2B5EF4-FFF2-40B4-BE49-F238E27FC236}">
              <a16:creationId xmlns:a16="http://schemas.microsoft.com/office/drawing/2014/main" id="{8902073C-A72F-4828-AB21-359C1CDA612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761" name="Text Box 46">
          <a:extLst>
            <a:ext uri="{FF2B5EF4-FFF2-40B4-BE49-F238E27FC236}">
              <a16:creationId xmlns:a16="http://schemas.microsoft.com/office/drawing/2014/main" id="{426EFCB1-ACE9-4082-AE1D-5E037DE30AC4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155</xdr:row>
      <xdr:rowOff>0</xdr:rowOff>
    </xdr:from>
    <xdr:ext cx="76200" cy="171450"/>
    <xdr:sp macro="" textlink="">
      <xdr:nvSpPr>
        <xdr:cNvPr id="3762" name="Text Box 43">
          <a:extLst>
            <a:ext uri="{FF2B5EF4-FFF2-40B4-BE49-F238E27FC236}">
              <a16:creationId xmlns:a16="http://schemas.microsoft.com/office/drawing/2014/main" id="{7290DC5F-3A49-49A7-876B-C510B215F32F}"/>
            </a:ext>
          </a:extLst>
        </xdr:cNvPr>
        <xdr:cNvSpPr txBox="1">
          <a:spLocks noChangeArrowheads="1"/>
        </xdr:cNvSpPr>
      </xdr:nvSpPr>
      <xdr:spPr bwMode="auto">
        <a:xfrm>
          <a:off x="4676775" y="33804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3" name="Text Box 68">
          <a:extLst>
            <a:ext uri="{FF2B5EF4-FFF2-40B4-BE49-F238E27FC236}">
              <a16:creationId xmlns:a16="http://schemas.microsoft.com/office/drawing/2014/main" id="{91F7A162-DA5B-4CA1-8ACC-68ADDDB7EF3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4" name="Text Box 69">
          <a:extLst>
            <a:ext uri="{FF2B5EF4-FFF2-40B4-BE49-F238E27FC236}">
              <a16:creationId xmlns:a16="http://schemas.microsoft.com/office/drawing/2014/main" id="{73369D0D-7237-4D14-A538-253A0278B80C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5" name="Text Box 70">
          <a:extLst>
            <a:ext uri="{FF2B5EF4-FFF2-40B4-BE49-F238E27FC236}">
              <a16:creationId xmlns:a16="http://schemas.microsoft.com/office/drawing/2014/main" id="{A4A43C31-6382-4825-9849-1C1916034821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6" name="Text Box 71">
          <a:extLst>
            <a:ext uri="{FF2B5EF4-FFF2-40B4-BE49-F238E27FC236}">
              <a16:creationId xmlns:a16="http://schemas.microsoft.com/office/drawing/2014/main" id="{E0B0FF17-9535-492A-8B08-17470040EE4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7" name="Text Box 72">
          <a:extLst>
            <a:ext uri="{FF2B5EF4-FFF2-40B4-BE49-F238E27FC236}">
              <a16:creationId xmlns:a16="http://schemas.microsoft.com/office/drawing/2014/main" id="{1103C6D8-44A8-440F-AE34-099DE3D4E6A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68" name="Text Box 73">
          <a:extLst>
            <a:ext uri="{FF2B5EF4-FFF2-40B4-BE49-F238E27FC236}">
              <a16:creationId xmlns:a16="http://schemas.microsoft.com/office/drawing/2014/main" id="{E791D9F6-A576-43E9-ABEC-C74F26A1A53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69" name="Text Box 46">
          <a:extLst>
            <a:ext uri="{FF2B5EF4-FFF2-40B4-BE49-F238E27FC236}">
              <a16:creationId xmlns:a16="http://schemas.microsoft.com/office/drawing/2014/main" id="{4CA889FC-B349-485E-9848-6A81801D134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70" name="Text Box 43">
          <a:extLst>
            <a:ext uri="{FF2B5EF4-FFF2-40B4-BE49-F238E27FC236}">
              <a16:creationId xmlns:a16="http://schemas.microsoft.com/office/drawing/2014/main" id="{59FF24E8-A32F-41A0-B01C-902CA151C86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71" name="Text Box 46">
          <a:extLst>
            <a:ext uri="{FF2B5EF4-FFF2-40B4-BE49-F238E27FC236}">
              <a16:creationId xmlns:a16="http://schemas.microsoft.com/office/drawing/2014/main" id="{E8B312AB-3E41-4492-BB8F-370FD4FC0D32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72" name="Text Box 43">
          <a:extLst>
            <a:ext uri="{FF2B5EF4-FFF2-40B4-BE49-F238E27FC236}">
              <a16:creationId xmlns:a16="http://schemas.microsoft.com/office/drawing/2014/main" id="{05834653-C2B4-4A77-8134-CB6D26E5E2A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3" name="Text Box 68">
          <a:extLst>
            <a:ext uri="{FF2B5EF4-FFF2-40B4-BE49-F238E27FC236}">
              <a16:creationId xmlns:a16="http://schemas.microsoft.com/office/drawing/2014/main" id="{62627B45-343A-44B6-B5F3-95EB3289EFCF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4" name="Text Box 69">
          <a:extLst>
            <a:ext uri="{FF2B5EF4-FFF2-40B4-BE49-F238E27FC236}">
              <a16:creationId xmlns:a16="http://schemas.microsoft.com/office/drawing/2014/main" id="{56A7AE82-8BA1-40D4-BA8D-75036C3AA8E4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5" name="Text Box 70">
          <a:extLst>
            <a:ext uri="{FF2B5EF4-FFF2-40B4-BE49-F238E27FC236}">
              <a16:creationId xmlns:a16="http://schemas.microsoft.com/office/drawing/2014/main" id="{6FC1E96E-C643-48DB-8738-95B94DF81C70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6" name="Text Box 71">
          <a:extLst>
            <a:ext uri="{FF2B5EF4-FFF2-40B4-BE49-F238E27FC236}">
              <a16:creationId xmlns:a16="http://schemas.microsoft.com/office/drawing/2014/main" id="{662C9ABC-F0F5-4D9D-AD76-D24B4DC9DCC9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7" name="Text Box 72">
          <a:extLst>
            <a:ext uri="{FF2B5EF4-FFF2-40B4-BE49-F238E27FC236}">
              <a16:creationId xmlns:a16="http://schemas.microsoft.com/office/drawing/2014/main" id="{43244ADE-AE83-4294-8A0D-3CB63EC4E66A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66675"/>
    <xdr:sp macro="" textlink="">
      <xdr:nvSpPr>
        <xdr:cNvPr id="3778" name="Text Box 73">
          <a:extLst>
            <a:ext uri="{FF2B5EF4-FFF2-40B4-BE49-F238E27FC236}">
              <a16:creationId xmlns:a16="http://schemas.microsoft.com/office/drawing/2014/main" id="{9347FD99-CE0F-4594-971E-67CFE29574AE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79" name="Text Box 46">
          <a:extLst>
            <a:ext uri="{FF2B5EF4-FFF2-40B4-BE49-F238E27FC236}">
              <a16:creationId xmlns:a16="http://schemas.microsoft.com/office/drawing/2014/main" id="{C2067692-0B40-4BEC-B53B-21895868C657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80" name="Text Box 43">
          <a:extLst>
            <a:ext uri="{FF2B5EF4-FFF2-40B4-BE49-F238E27FC236}">
              <a16:creationId xmlns:a16="http://schemas.microsoft.com/office/drawing/2014/main" id="{0CF354A9-FC18-44CD-9E14-C04DF136330D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81" name="Text Box 46">
          <a:extLst>
            <a:ext uri="{FF2B5EF4-FFF2-40B4-BE49-F238E27FC236}">
              <a16:creationId xmlns:a16="http://schemas.microsoft.com/office/drawing/2014/main" id="{CEE4FC2F-CF1D-4730-AD57-0CEA6289A948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155</xdr:row>
      <xdr:rowOff>0</xdr:rowOff>
    </xdr:from>
    <xdr:ext cx="76200" cy="28575"/>
    <xdr:sp macro="" textlink="">
      <xdr:nvSpPr>
        <xdr:cNvPr id="3782" name="Text Box 43">
          <a:extLst>
            <a:ext uri="{FF2B5EF4-FFF2-40B4-BE49-F238E27FC236}">
              <a16:creationId xmlns:a16="http://schemas.microsoft.com/office/drawing/2014/main" id="{D0AA7870-B82F-4435-85BE-1E6F6332246B}"/>
            </a:ext>
          </a:extLst>
        </xdr:cNvPr>
        <xdr:cNvSpPr txBox="1">
          <a:spLocks noChangeArrowheads="1"/>
        </xdr:cNvSpPr>
      </xdr:nvSpPr>
      <xdr:spPr bwMode="auto">
        <a:xfrm>
          <a:off x="3933825" y="33804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3" name="Text Box 68">
          <a:extLst>
            <a:ext uri="{FF2B5EF4-FFF2-40B4-BE49-F238E27FC236}">
              <a16:creationId xmlns:a16="http://schemas.microsoft.com/office/drawing/2014/main" id="{9E76F237-5794-48C4-ADB7-69CF2D6D9F1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4" name="Text Box 69">
          <a:extLst>
            <a:ext uri="{FF2B5EF4-FFF2-40B4-BE49-F238E27FC236}">
              <a16:creationId xmlns:a16="http://schemas.microsoft.com/office/drawing/2014/main" id="{2257CE0F-7D24-4411-99A8-F97A2EF4D3C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5" name="Text Box 70">
          <a:extLst>
            <a:ext uri="{FF2B5EF4-FFF2-40B4-BE49-F238E27FC236}">
              <a16:creationId xmlns:a16="http://schemas.microsoft.com/office/drawing/2014/main" id="{A012299B-7C0B-40B3-8902-7D7EC44C603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6" name="Text Box 71">
          <a:extLst>
            <a:ext uri="{FF2B5EF4-FFF2-40B4-BE49-F238E27FC236}">
              <a16:creationId xmlns:a16="http://schemas.microsoft.com/office/drawing/2014/main" id="{69B16C3A-3BBA-4A54-9EDD-0FFF9C8D8CB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7" name="Text Box 72">
          <a:extLst>
            <a:ext uri="{FF2B5EF4-FFF2-40B4-BE49-F238E27FC236}">
              <a16:creationId xmlns:a16="http://schemas.microsoft.com/office/drawing/2014/main" id="{C0855416-CCBF-48FC-A0E9-0F800E004A6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788" name="Text Box 73">
          <a:extLst>
            <a:ext uri="{FF2B5EF4-FFF2-40B4-BE49-F238E27FC236}">
              <a16:creationId xmlns:a16="http://schemas.microsoft.com/office/drawing/2014/main" id="{9426F254-B127-4595-B1F0-9CE5ACA2E34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789" name="Text Box 46">
          <a:extLst>
            <a:ext uri="{FF2B5EF4-FFF2-40B4-BE49-F238E27FC236}">
              <a16:creationId xmlns:a16="http://schemas.microsoft.com/office/drawing/2014/main" id="{4EFC7FB5-33BB-4EF8-AC79-BB04DCDEDF7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790" name="Text Box 43">
          <a:extLst>
            <a:ext uri="{FF2B5EF4-FFF2-40B4-BE49-F238E27FC236}">
              <a16:creationId xmlns:a16="http://schemas.microsoft.com/office/drawing/2014/main" id="{B375880A-2496-4FD8-BDBD-0D67D9FB89E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791" name="Text Box 46">
          <a:extLst>
            <a:ext uri="{FF2B5EF4-FFF2-40B4-BE49-F238E27FC236}">
              <a16:creationId xmlns:a16="http://schemas.microsoft.com/office/drawing/2014/main" id="{5E5EE22B-8E6A-44EE-9ED2-75D8760E08B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792" name="Text Box 43">
          <a:extLst>
            <a:ext uri="{FF2B5EF4-FFF2-40B4-BE49-F238E27FC236}">
              <a16:creationId xmlns:a16="http://schemas.microsoft.com/office/drawing/2014/main" id="{27F6342B-255E-47F0-9D2D-B7556016897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793" name="Text Box 10">
          <a:extLst>
            <a:ext uri="{FF2B5EF4-FFF2-40B4-BE49-F238E27FC236}">
              <a16:creationId xmlns:a16="http://schemas.microsoft.com/office/drawing/2014/main" id="{446E75F5-A68E-4D0D-AAA4-DE5BB7F46E03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794" name="Text Box 11">
          <a:extLst>
            <a:ext uri="{FF2B5EF4-FFF2-40B4-BE49-F238E27FC236}">
              <a16:creationId xmlns:a16="http://schemas.microsoft.com/office/drawing/2014/main" id="{14A09C07-3B14-4F3E-A76B-54843F982F3D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795" name="Text Box 65">
          <a:extLst>
            <a:ext uri="{FF2B5EF4-FFF2-40B4-BE49-F238E27FC236}">
              <a16:creationId xmlns:a16="http://schemas.microsoft.com/office/drawing/2014/main" id="{E6835111-87B5-41BF-8B15-CD46E9D470A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796" name="Text Box 91">
          <a:extLst>
            <a:ext uri="{FF2B5EF4-FFF2-40B4-BE49-F238E27FC236}">
              <a16:creationId xmlns:a16="http://schemas.microsoft.com/office/drawing/2014/main" id="{4FE1AA55-5023-4129-9CB0-992821F0677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797" name="Text Box 65">
          <a:extLst>
            <a:ext uri="{FF2B5EF4-FFF2-40B4-BE49-F238E27FC236}">
              <a16:creationId xmlns:a16="http://schemas.microsoft.com/office/drawing/2014/main" id="{748C381A-AD2F-4A8B-A8B7-F33BE39A738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798" name="Text Box 91">
          <a:extLst>
            <a:ext uri="{FF2B5EF4-FFF2-40B4-BE49-F238E27FC236}">
              <a16:creationId xmlns:a16="http://schemas.microsoft.com/office/drawing/2014/main" id="{1AF2EFB7-708C-4022-B256-3BB8DC6A7FD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799" name="Text Box 46">
          <a:extLst>
            <a:ext uri="{FF2B5EF4-FFF2-40B4-BE49-F238E27FC236}">
              <a16:creationId xmlns:a16="http://schemas.microsoft.com/office/drawing/2014/main" id="{417C1B51-6FD7-4CFD-BD00-56E804C9DFE0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800" name="Text Box 43">
          <a:extLst>
            <a:ext uri="{FF2B5EF4-FFF2-40B4-BE49-F238E27FC236}">
              <a16:creationId xmlns:a16="http://schemas.microsoft.com/office/drawing/2014/main" id="{A4C237B9-C649-484F-8051-655819A3FF33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1" name="Text Box 68">
          <a:extLst>
            <a:ext uri="{FF2B5EF4-FFF2-40B4-BE49-F238E27FC236}">
              <a16:creationId xmlns:a16="http://schemas.microsoft.com/office/drawing/2014/main" id="{E9294DFC-7B9A-4885-BC8A-CA7DDCEAA46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2" name="Text Box 69">
          <a:extLst>
            <a:ext uri="{FF2B5EF4-FFF2-40B4-BE49-F238E27FC236}">
              <a16:creationId xmlns:a16="http://schemas.microsoft.com/office/drawing/2014/main" id="{C9AAE903-7706-4C32-8BAB-55BFAACE0CA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3" name="Text Box 70">
          <a:extLst>
            <a:ext uri="{FF2B5EF4-FFF2-40B4-BE49-F238E27FC236}">
              <a16:creationId xmlns:a16="http://schemas.microsoft.com/office/drawing/2014/main" id="{F6E13BC9-32B7-4B87-8DB0-7F9FD7967D7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4" name="Text Box 71">
          <a:extLst>
            <a:ext uri="{FF2B5EF4-FFF2-40B4-BE49-F238E27FC236}">
              <a16:creationId xmlns:a16="http://schemas.microsoft.com/office/drawing/2014/main" id="{3DBABA60-F62B-4029-9A6D-DB8F30A5E63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5" name="Text Box 72">
          <a:extLst>
            <a:ext uri="{FF2B5EF4-FFF2-40B4-BE49-F238E27FC236}">
              <a16:creationId xmlns:a16="http://schemas.microsoft.com/office/drawing/2014/main" id="{585C791F-B837-456F-A798-1E68E75B2A7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06" name="Text Box 73">
          <a:extLst>
            <a:ext uri="{FF2B5EF4-FFF2-40B4-BE49-F238E27FC236}">
              <a16:creationId xmlns:a16="http://schemas.microsoft.com/office/drawing/2014/main" id="{F43054E4-A5C6-42EA-94C3-2632C17C356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07" name="Text Box 46">
          <a:extLst>
            <a:ext uri="{FF2B5EF4-FFF2-40B4-BE49-F238E27FC236}">
              <a16:creationId xmlns:a16="http://schemas.microsoft.com/office/drawing/2014/main" id="{283C5016-7ADC-4AB9-AF28-2D57E1CB2D4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08" name="Text Box 43">
          <a:extLst>
            <a:ext uri="{FF2B5EF4-FFF2-40B4-BE49-F238E27FC236}">
              <a16:creationId xmlns:a16="http://schemas.microsoft.com/office/drawing/2014/main" id="{5BEDD5D0-2F2C-45DF-9DC5-A4D2B5EFB11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09" name="Text Box 46">
          <a:extLst>
            <a:ext uri="{FF2B5EF4-FFF2-40B4-BE49-F238E27FC236}">
              <a16:creationId xmlns:a16="http://schemas.microsoft.com/office/drawing/2014/main" id="{13C4E961-A1C9-4498-AE0B-504E81C7C65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10" name="Text Box 43">
          <a:extLst>
            <a:ext uri="{FF2B5EF4-FFF2-40B4-BE49-F238E27FC236}">
              <a16:creationId xmlns:a16="http://schemas.microsoft.com/office/drawing/2014/main" id="{7A16E525-FD2B-4EE8-B82F-46F0BFC5404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1" name="Text Box 68">
          <a:extLst>
            <a:ext uri="{FF2B5EF4-FFF2-40B4-BE49-F238E27FC236}">
              <a16:creationId xmlns:a16="http://schemas.microsoft.com/office/drawing/2014/main" id="{45FD17C7-AE3E-47E7-AC51-E9025EF5AF1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2" name="Text Box 69">
          <a:extLst>
            <a:ext uri="{FF2B5EF4-FFF2-40B4-BE49-F238E27FC236}">
              <a16:creationId xmlns:a16="http://schemas.microsoft.com/office/drawing/2014/main" id="{9324DC2A-3B8D-4FBB-A181-574AF25737E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3" name="Text Box 70">
          <a:extLst>
            <a:ext uri="{FF2B5EF4-FFF2-40B4-BE49-F238E27FC236}">
              <a16:creationId xmlns:a16="http://schemas.microsoft.com/office/drawing/2014/main" id="{6B92F5B9-D497-433D-8BA2-719C4CEFE9B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4" name="Text Box 71">
          <a:extLst>
            <a:ext uri="{FF2B5EF4-FFF2-40B4-BE49-F238E27FC236}">
              <a16:creationId xmlns:a16="http://schemas.microsoft.com/office/drawing/2014/main" id="{5A703414-89C2-4223-8513-554755F8CDC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5" name="Text Box 72">
          <a:extLst>
            <a:ext uri="{FF2B5EF4-FFF2-40B4-BE49-F238E27FC236}">
              <a16:creationId xmlns:a16="http://schemas.microsoft.com/office/drawing/2014/main" id="{C0D64691-8000-4FA0-B8A5-62D495A169B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16" name="Text Box 73">
          <a:extLst>
            <a:ext uri="{FF2B5EF4-FFF2-40B4-BE49-F238E27FC236}">
              <a16:creationId xmlns:a16="http://schemas.microsoft.com/office/drawing/2014/main" id="{ADEB52E4-A9B8-4CA9-9205-18183AF0090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17" name="Text Box 46">
          <a:extLst>
            <a:ext uri="{FF2B5EF4-FFF2-40B4-BE49-F238E27FC236}">
              <a16:creationId xmlns:a16="http://schemas.microsoft.com/office/drawing/2014/main" id="{FABFBFCA-1677-4109-AFA6-D8F9B0FA349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18" name="Text Box 43">
          <a:extLst>
            <a:ext uri="{FF2B5EF4-FFF2-40B4-BE49-F238E27FC236}">
              <a16:creationId xmlns:a16="http://schemas.microsoft.com/office/drawing/2014/main" id="{B1CEDAD1-9DE0-4D1D-B63F-C7DDA95BAA4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19" name="Text Box 46">
          <a:extLst>
            <a:ext uri="{FF2B5EF4-FFF2-40B4-BE49-F238E27FC236}">
              <a16:creationId xmlns:a16="http://schemas.microsoft.com/office/drawing/2014/main" id="{A5FE7703-CA18-4AAC-BC51-9744C9D92B0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20" name="Text Box 43">
          <a:extLst>
            <a:ext uri="{FF2B5EF4-FFF2-40B4-BE49-F238E27FC236}">
              <a16:creationId xmlns:a16="http://schemas.microsoft.com/office/drawing/2014/main" id="{30605D14-B1CD-485E-901B-109C2254698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1" name="Text Box 68">
          <a:extLst>
            <a:ext uri="{FF2B5EF4-FFF2-40B4-BE49-F238E27FC236}">
              <a16:creationId xmlns:a16="http://schemas.microsoft.com/office/drawing/2014/main" id="{654AB860-A2C3-4453-B874-C82A5B6E6CE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2" name="Text Box 69">
          <a:extLst>
            <a:ext uri="{FF2B5EF4-FFF2-40B4-BE49-F238E27FC236}">
              <a16:creationId xmlns:a16="http://schemas.microsoft.com/office/drawing/2014/main" id="{BC06A2EE-E4E9-46E4-B298-2BF53AD4B67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3" name="Text Box 70">
          <a:extLst>
            <a:ext uri="{FF2B5EF4-FFF2-40B4-BE49-F238E27FC236}">
              <a16:creationId xmlns:a16="http://schemas.microsoft.com/office/drawing/2014/main" id="{1F16F8EE-1066-4CFF-A0C2-972A575225D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4" name="Text Box 71">
          <a:extLst>
            <a:ext uri="{FF2B5EF4-FFF2-40B4-BE49-F238E27FC236}">
              <a16:creationId xmlns:a16="http://schemas.microsoft.com/office/drawing/2014/main" id="{BDBD9D08-CB4D-4DAB-876C-4302B28A77E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5" name="Text Box 72">
          <a:extLst>
            <a:ext uri="{FF2B5EF4-FFF2-40B4-BE49-F238E27FC236}">
              <a16:creationId xmlns:a16="http://schemas.microsoft.com/office/drawing/2014/main" id="{51E7AAA9-7917-430C-95A3-8EC0D1C34BE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26" name="Text Box 73">
          <a:extLst>
            <a:ext uri="{FF2B5EF4-FFF2-40B4-BE49-F238E27FC236}">
              <a16:creationId xmlns:a16="http://schemas.microsoft.com/office/drawing/2014/main" id="{369C8880-5C4B-4A62-BF91-7FA9E9F1797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27" name="Text Box 46">
          <a:extLst>
            <a:ext uri="{FF2B5EF4-FFF2-40B4-BE49-F238E27FC236}">
              <a16:creationId xmlns:a16="http://schemas.microsoft.com/office/drawing/2014/main" id="{BC37F700-74CF-49BA-92D0-8C9A3FE643F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28" name="Text Box 43">
          <a:extLst>
            <a:ext uri="{FF2B5EF4-FFF2-40B4-BE49-F238E27FC236}">
              <a16:creationId xmlns:a16="http://schemas.microsoft.com/office/drawing/2014/main" id="{AD15A7CE-33A8-44C9-84D6-391408C64ED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29" name="Text Box 46">
          <a:extLst>
            <a:ext uri="{FF2B5EF4-FFF2-40B4-BE49-F238E27FC236}">
              <a16:creationId xmlns:a16="http://schemas.microsoft.com/office/drawing/2014/main" id="{AF22FA59-A049-4C6A-982C-C9B29CC0E51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30" name="Text Box 43">
          <a:extLst>
            <a:ext uri="{FF2B5EF4-FFF2-40B4-BE49-F238E27FC236}">
              <a16:creationId xmlns:a16="http://schemas.microsoft.com/office/drawing/2014/main" id="{71A9F945-C58A-4B86-82B0-374D005E1CD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831" name="Text Box 10">
          <a:extLst>
            <a:ext uri="{FF2B5EF4-FFF2-40B4-BE49-F238E27FC236}">
              <a16:creationId xmlns:a16="http://schemas.microsoft.com/office/drawing/2014/main" id="{A9681C48-BF28-4554-A3CE-6A96313C73C5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832" name="Text Box 11">
          <a:extLst>
            <a:ext uri="{FF2B5EF4-FFF2-40B4-BE49-F238E27FC236}">
              <a16:creationId xmlns:a16="http://schemas.microsoft.com/office/drawing/2014/main" id="{C7830722-DBE9-4687-8856-B41D5C1B4A9B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33" name="Text Box 65">
          <a:extLst>
            <a:ext uri="{FF2B5EF4-FFF2-40B4-BE49-F238E27FC236}">
              <a16:creationId xmlns:a16="http://schemas.microsoft.com/office/drawing/2014/main" id="{FFAAEF1F-4170-442A-A843-AAC0A689B30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34" name="Text Box 91">
          <a:extLst>
            <a:ext uri="{FF2B5EF4-FFF2-40B4-BE49-F238E27FC236}">
              <a16:creationId xmlns:a16="http://schemas.microsoft.com/office/drawing/2014/main" id="{B55F8327-5D4D-4530-B155-C97E7FD49BC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35" name="Text Box 65">
          <a:extLst>
            <a:ext uri="{FF2B5EF4-FFF2-40B4-BE49-F238E27FC236}">
              <a16:creationId xmlns:a16="http://schemas.microsoft.com/office/drawing/2014/main" id="{AF41E777-2E6F-4323-803E-26765B23B57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36" name="Text Box 91">
          <a:extLst>
            <a:ext uri="{FF2B5EF4-FFF2-40B4-BE49-F238E27FC236}">
              <a16:creationId xmlns:a16="http://schemas.microsoft.com/office/drawing/2014/main" id="{B7FCB2B1-EFDC-408F-858D-6F19F025DBC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837" name="Text Box 46">
          <a:extLst>
            <a:ext uri="{FF2B5EF4-FFF2-40B4-BE49-F238E27FC236}">
              <a16:creationId xmlns:a16="http://schemas.microsoft.com/office/drawing/2014/main" id="{176B9659-1A04-484E-89B8-D3AD6B204706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838" name="Text Box 43">
          <a:extLst>
            <a:ext uri="{FF2B5EF4-FFF2-40B4-BE49-F238E27FC236}">
              <a16:creationId xmlns:a16="http://schemas.microsoft.com/office/drawing/2014/main" id="{DA22D79F-2887-40DF-A364-B58FB7E0931C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39" name="Text Box 68">
          <a:extLst>
            <a:ext uri="{FF2B5EF4-FFF2-40B4-BE49-F238E27FC236}">
              <a16:creationId xmlns:a16="http://schemas.microsoft.com/office/drawing/2014/main" id="{4DD61809-611F-451E-AF8D-19DF8786551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0" name="Text Box 69">
          <a:extLst>
            <a:ext uri="{FF2B5EF4-FFF2-40B4-BE49-F238E27FC236}">
              <a16:creationId xmlns:a16="http://schemas.microsoft.com/office/drawing/2014/main" id="{F39340BC-5B31-41C5-AAD9-7027A423694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1" name="Text Box 70">
          <a:extLst>
            <a:ext uri="{FF2B5EF4-FFF2-40B4-BE49-F238E27FC236}">
              <a16:creationId xmlns:a16="http://schemas.microsoft.com/office/drawing/2014/main" id="{3AD7B459-4445-41F6-B120-9274071144B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2" name="Text Box 71">
          <a:extLst>
            <a:ext uri="{FF2B5EF4-FFF2-40B4-BE49-F238E27FC236}">
              <a16:creationId xmlns:a16="http://schemas.microsoft.com/office/drawing/2014/main" id="{2D011096-0C8C-48BD-9678-568ACB891BE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3" name="Text Box 72">
          <a:extLst>
            <a:ext uri="{FF2B5EF4-FFF2-40B4-BE49-F238E27FC236}">
              <a16:creationId xmlns:a16="http://schemas.microsoft.com/office/drawing/2014/main" id="{8FC141EE-461F-4E95-A6E2-AE61B7930AA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4" name="Text Box 73">
          <a:extLst>
            <a:ext uri="{FF2B5EF4-FFF2-40B4-BE49-F238E27FC236}">
              <a16:creationId xmlns:a16="http://schemas.microsoft.com/office/drawing/2014/main" id="{E77B4CA1-B927-4441-9744-557639A8FBD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45" name="Text Box 46">
          <a:extLst>
            <a:ext uri="{FF2B5EF4-FFF2-40B4-BE49-F238E27FC236}">
              <a16:creationId xmlns:a16="http://schemas.microsoft.com/office/drawing/2014/main" id="{5B42733A-F418-46F9-9C03-A5D62F13970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46" name="Text Box 43">
          <a:extLst>
            <a:ext uri="{FF2B5EF4-FFF2-40B4-BE49-F238E27FC236}">
              <a16:creationId xmlns:a16="http://schemas.microsoft.com/office/drawing/2014/main" id="{F4B05AD8-5F36-4BBA-8C34-7A334D3C8C8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47" name="Text Box 46">
          <a:extLst>
            <a:ext uri="{FF2B5EF4-FFF2-40B4-BE49-F238E27FC236}">
              <a16:creationId xmlns:a16="http://schemas.microsoft.com/office/drawing/2014/main" id="{565CE600-A8DD-455C-8733-50F73BA1C0B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48" name="Text Box 43">
          <a:extLst>
            <a:ext uri="{FF2B5EF4-FFF2-40B4-BE49-F238E27FC236}">
              <a16:creationId xmlns:a16="http://schemas.microsoft.com/office/drawing/2014/main" id="{45BD59AE-8C1B-4261-A8EE-B48F1F2663D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49" name="Text Box 68">
          <a:extLst>
            <a:ext uri="{FF2B5EF4-FFF2-40B4-BE49-F238E27FC236}">
              <a16:creationId xmlns:a16="http://schemas.microsoft.com/office/drawing/2014/main" id="{B88F30AC-97FA-4370-9375-D5EFBE83E7D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50" name="Text Box 69">
          <a:extLst>
            <a:ext uri="{FF2B5EF4-FFF2-40B4-BE49-F238E27FC236}">
              <a16:creationId xmlns:a16="http://schemas.microsoft.com/office/drawing/2014/main" id="{E3F46460-3B3B-4512-AE7D-18F5115589A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51" name="Text Box 70">
          <a:extLst>
            <a:ext uri="{FF2B5EF4-FFF2-40B4-BE49-F238E27FC236}">
              <a16:creationId xmlns:a16="http://schemas.microsoft.com/office/drawing/2014/main" id="{6EC393A1-AB0C-4077-BDCA-D574C28CFF9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52" name="Text Box 71">
          <a:extLst>
            <a:ext uri="{FF2B5EF4-FFF2-40B4-BE49-F238E27FC236}">
              <a16:creationId xmlns:a16="http://schemas.microsoft.com/office/drawing/2014/main" id="{D020A460-74A8-454B-8FFC-2039ABDE1AF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53" name="Text Box 72">
          <a:extLst>
            <a:ext uri="{FF2B5EF4-FFF2-40B4-BE49-F238E27FC236}">
              <a16:creationId xmlns:a16="http://schemas.microsoft.com/office/drawing/2014/main" id="{E3403372-B0C2-4E9F-B541-16A0D88C566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54" name="Text Box 73">
          <a:extLst>
            <a:ext uri="{FF2B5EF4-FFF2-40B4-BE49-F238E27FC236}">
              <a16:creationId xmlns:a16="http://schemas.microsoft.com/office/drawing/2014/main" id="{CA6F3E24-99D2-43A4-AD8E-ECA6DF6FC4B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55" name="Text Box 46">
          <a:extLst>
            <a:ext uri="{FF2B5EF4-FFF2-40B4-BE49-F238E27FC236}">
              <a16:creationId xmlns:a16="http://schemas.microsoft.com/office/drawing/2014/main" id="{61E08201-9418-4FC0-9F1B-AB8EA67C534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56" name="Text Box 43">
          <a:extLst>
            <a:ext uri="{FF2B5EF4-FFF2-40B4-BE49-F238E27FC236}">
              <a16:creationId xmlns:a16="http://schemas.microsoft.com/office/drawing/2014/main" id="{365C5C28-39DC-4F18-9418-F460373C024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57" name="Text Box 46">
          <a:extLst>
            <a:ext uri="{FF2B5EF4-FFF2-40B4-BE49-F238E27FC236}">
              <a16:creationId xmlns:a16="http://schemas.microsoft.com/office/drawing/2014/main" id="{6EE527C0-1752-41A4-815B-558574277D8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58" name="Text Box 43">
          <a:extLst>
            <a:ext uri="{FF2B5EF4-FFF2-40B4-BE49-F238E27FC236}">
              <a16:creationId xmlns:a16="http://schemas.microsoft.com/office/drawing/2014/main" id="{AD6C7202-D649-49F5-AACD-0447D95FDEE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59" name="Text Box 68">
          <a:extLst>
            <a:ext uri="{FF2B5EF4-FFF2-40B4-BE49-F238E27FC236}">
              <a16:creationId xmlns:a16="http://schemas.microsoft.com/office/drawing/2014/main" id="{796828C3-AC0B-4B5D-9772-8396561FB4A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60" name="Text Box 69">
          <a:extLst>
            <a:ext uri="{FF2B5EF4-FFF2-40B4-BE49-F238E27FC236}">
              <a16:creationId xmlns:a16="http://schemas.microsoft.com/office/drawing/2014/main" id="{F6CDA2E9-40F4-4E06-8EDA-3DB9296DFE2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61" name="Text Box 70">
          <a:extLst>
            <a:ext uri="{FF2B5EF4-FFF2-40B4-BE49-F238E27FC236}">
              <a16:creationId xmlns:a16="http://schemas.microsoft.com/office/drawing/2014/main" id="{CB6C682D-4B10-4E9F-AC95-B6289458E74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62" name="Text Box 71">
          <a:extLst>
            <a:ext uri="{FF2B5EF4-FFF2-40B4-BE49-F238E27FC236}">
              <a16:creationId xmlns:a16="http://schemas.microsoft.com/office/drawing/2014/main" id="{D6EDC38F-B3D5-4422-BB4F-888EB66106C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63" name="Text Box 72">
          <a:extLst>
            <a:ext uri="{FF2B5EF4-FFF2-40B4-BE49-F238E27FC236}">
              <a16:creationId xmlns:a16="http://schemas.microsoft.com/office/drawing/2014/main" id="{A1018962-DF4A-400C-8B93-F92703F16FA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64" name="Text Box 73">
          <a:extLst>
            <a:ext uri="{FF2B5EF4-FFF2-40B4-BE49-F238E27FC236}">
              <a16:creationId xmlns:a16="http://schemas.microsoft.com/office/drawing/2014/main" id="{BEB80DAE-3D0D-49AE-BB9F-4209C11771D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65" name="Text Box 46">
          <a:extLst>
            <a:ext uri="{FF2B5EF4-FFF2-40B4-BE49-F238E27FC236}">
              <a16:creationId xmlns:a16="http://schemas.microsoft.com/office/drawing/2014/main" id="{0DF4182E-8232-49EA-BF42-699B27CFF56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66" name="Text Box 43">
          <a:extLst>
            <a:ext uri="{FF2B5EF4-FFF2-40B4-BE49-F238E27FC236}">
              <a16:creationId xmlns:a16="http://schemas.microsoft.com/office/drawing/2014/main" id="{76F0C68A-7075-48DC-84C6-033F30DA2F6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67" name="Text Box 46">
          <a:extLst>
            <a:ext uri="{FF2B5EF4-FFF2-40B4-BE49-F238E27FC236}">
              <a16:creationId xmlns:a16="http://schemas.microsoft.com/office/drawing/2014/main" id="{5519083F-3F48-427C-BF98-242E6B67F17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68" name="Text Box 43">
          <a:extLst>
            <a:ext uri="{FF2B5EF4-FFF2-40B4-BE49-F238E27FC236}">
              <a16:creationId xmlns:a16="http://schemas.microsoft.com/office/drawing/2014/main" id="{C432944C-E5F4-4A3E-9437-EA8A3E5C2EF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869" name="Text Box 10">
          <a:extLst>
            <a:ext uri="{FF2B5EF4-FFF2-40B4-BE49-F238E27FC236}">
              <a16:creationId xmlns:a16="http://schemas.microsoft.com/office/drawing/2014/main" id="{A03049CD-80AB-4EE2-93D5-4F75122F08B2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870" name="Text Box 11">
          <a:extLst>
            <a:ext uri="{FF2B5EF4-FFF2-40B4-BE49-F238E27FC236}">
              <a16:creationId xmlns:a16="http://schemas.microsoft.com/office/drawing/2014/main" id="{5B986292-FD95-4F59-85DB-3D8C08AF0527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71" name="Text Box 65">
          <a:extLst>
            <a:ext uri="{FF2B5EF4-FFF2-40B4-BE49-F238E27FC236}">
              <a16:creationId xmlns:a16="http://schemas.microsoft.com/office/drawing/2014/main" id="{CCAB721C-A7A1-4E88-B25A-3EFDA191AB8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72" name="Text Box 91">
          <a:extLst>
            <a:ext uri="{FF2B5EF4-FFF2-40B4-BE49-F238E27FC236}">
              <a16:creationId xmlns:a16="http://schemas.microsoft.com/office/drawing/2014/main" id="{E6287637-C989-44F4-9FEE-1923A65D2C2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73" name="Text Box 65">
          <a:extLst>
            <a:ext uri="{FF2B5EF4-FFF2-40B4-BE49-F238E27FC236}">
              <a16:creationId xmlns:a16="http://schemas.microsoft.com/office/drawing/2014/main" id="{D084BD9C-7A5B-498B-97C6-27468CA7972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874" name="Text Box 91">
          <a:extLst>
            <a:ext uri="{FF2B5EF4-FFF2-40B4-BE49-F238E27FC236}">
              <a16:creationId xmlns:a16="http://schemas.microsoft.com/office/drawing/2014/main" id="{AF149895-00BB-4151-9F22-A9DBC8839B6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875" name="Text Box 46">
          <a:extLst>
            <a:ext uri="{FF2B5EF4-FFF2-40B4-BE49-F238E27FC236}">
              <a16:creationId xmlns:a16="http://schemas.microsoft.com/office/drawing/2014/main" id="{F8FF2B5F-6331-41EE-A454-72B029F1B558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876" name="Text Box 43">
          <a:extLst>
            <a:ext uri="{FF2B5EF4-FFF2-40B4-BE49-F238E27FC236}">
              <a16:creationId xmlns:a16="http://schemas.microsoft.com/office/drawing/2014/main" id="{86444074-3D57-4A7D-ACEC-EA7826F84B17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77" name="Text Box 68">
          <a:extLst>
            <a:ext uri="{FF2B5EF4-FFF2-40B4-BE49-F238E27FC236}">
              <a16:creationId xmlns:a16="http://schemas.microsoft.com/office/drawing/2014/main" id="{FAC22F5A-C8DF-4C6B-94B1-04C57B47B5E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78" name="Text Box 69">
          <a:extLst>
            <a:ext uri="{FF2B5EF4-FFF2-40B4-BE49-F238E27FC236}">
              <a16:creationId xmlns:a16="http://schemas.microsoft.com/office/drawing/2014/main" id="{DE23A02E-EC63-40D8-9925-0043E3643D1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79" name="Text Box 70">
          <a:extLst>
            <a:ext uri="{FF2B5EF4-FFF2-40B4-BE49-F238E27FC236}">
              <a16:creationId xmlns:a16="http://schemas.microsoft.com/office/drawing/2014/main" id="{EE00EADD-B344-41C4-8E42-9135B25FD32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0" name="Text Box 71">
          <a:extLst>
            <a:ext uri="{FF2B5EF4-FFF2-40B4-BE49-F238E27FC236}">
              <a16:creationId xmlns:a16="http://schemas.microsoft.com/office/drawing/2014/main" id="{11ACB93D-DB4C-404B-9D80-4825F53AEEA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1" name="Text Box 72">
          <a:extLst>
            <a:ext uri="{FF2B5EF4-FFF2-40B4-BE49-F238E27FC236}">
              <a16:creationId xmlns:a16="http://schemas.microsoft.com/office/drawing/2014/main" id="{B98066E2-9030-4CB4-9DC0-9B68950D2C5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2" name="Text Box 73">
          <a:extLst>
            <a:ext uri="{FF2B5EF4-FFF2-40B4-BE49-F238E27FC236}">
              <a16:creationId xmlns:a16="http://schemas.microsoft.com/office/drawing/2014/main" id="{8A5092E9-7D74-4096-87F5-E76214DF91D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83" name="Text Box 46">
          <a:extLst>
            <a:ext uri="{FF2B5EF4-FFF2-40B4-BE49-F238E27FC236}">
              <a16:creationId xmlns:a16="http://schemas.microsoft.com/office/drawing/2014/main" id="{56610FC8-4756-4832-8F7C-273FA8F1413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84" name="Text Box 43">
          <a:extLst>
            <a:ext uri="{FF2B5EF4-FFF2-40B4-BE49-F238E27FC236}">
              <a16:creationId xmlns:a16="http://schemas.microsoft.com/office/drawing/2014/main" id="{F7F46631-E981-41AB-A4A5-073794059CC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85" name="Text Box 46">
          <a:extLst>
            <a:ext uri="{FF2B5EF4-FFF2-40B4-BE49-F238E27FC236}">
              <a16:creationId xmlns:a16="http://schemas.microsoft.com/office/drawing/2014/main" id="{4ADCFEA3-76DF-4104-98B4-51E270CE73C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86" name="Text Box 43">
          <a:extLst>
            <a:ext uri="{FF2B5EF4-FFF2-40B4-BE49-F238E27FC236}">
              <a16:creationId xmlns:a16="http://schemas.microsoft.com/office/drawing/2014/main" id="{A62C86D8-07A1-494C-BAF4-2BD78E927F8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7" name="Text Box 68">
          <a:extLst>
            <a:ext uri="{FF2B5EF4-FFF2-40B4-BE49-F238E27FC236}">
              <a16:creationId xmlns:a16="http://schemas.microsoft.com/office/drawing/2014/main" id="{4D5E8047-4A10-4F5F-9E4C-677673266D5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8" name="Text Box 69">
          <a:extLst>
            <a:ext uri="{FF2B5EF4-FFF2-40B4-BE49-F238E27FC236}">
              <a16:creationId xmlns:a16="http://schemas.microsoft.com/office/drawing/2014/main" id="{F6A7CF00-C4A6-4F65-997B-5A070DE15F9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89" name="Text Box 70">
          <a:extLst>
            <a:ext uri="{FF2B5EF4-FFF2-40B4-BE49-F238E27FC236}">
              <a16:creationId xmlns:a16="http://schemas.microsoft.com/office/drawing/2014/main" id="{40F61988-2120-40A2-8BF2-BD5F6BD631C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90" name="Text Box 71">
          <a:extLst>
            <a:ext uri="{FF2B5EF4-FFF2-40B4-BE49-F238E27FC236}">
              <a16:creationId xmlns:a16="http://schemas.microsoft.com/office/drawing/2014/main" id="{7D3E1F00-FD47-428E-A9F7-8ED5B7F7C25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91" name="Text Box 72">
          <a:extLst>
            <a:ext uri="{FF2B5EF4-FFF2-40B4-BE49-F238E27FC236}">
              <a16:creationId xmlns:a16="http://schemas.microsoft.com/office/drawing/2014/main" id="{E4BA79F3-3A05-4225-BA8C-614DA6AAB45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892" name="Text Box 73">
          <a:extLst>
            <a:ext uri="{FF2B5EF4-FFF2-40B4-BE49-F238E27FC236}">
              <a16:creationId xmlns:a16="http://schemas.microsoft.com/office/drawing/2014/main" id="{7F260799-9EA6-4144-83C5-0DB6802062C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93" name="Text Box 46">
          <a:extLst>
            <a:ext uri="{FF2B5EF4-FFF2-40B4-BE49-F238E27FC236}">
              <a16:creationId xmlns:a16="http://schemas.microsoft.com/office/drawing/2014/main" id="{8B1B3BC4-89F5-4F14-B556-95AF92EBCD1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94" name="Text Box 43">
          <a:extLst>
            <a:ext uri="{FF2B5EF4-FFF2-40B4-BE49-F238E27FC236}">
              <a16:creationId xmlns:a16="http://schemas.microsoft.com/office/drawing/2014/main" id="{6DCEAF9A-F949-4029-BDC7-7CDD4D3E576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95" name="Text Box 46">
          <a:extLst>
            <a:ext uri="{FF2B5EF4-FFF2-40B4-BE49-F238E27FC236}">
              <a16:creationId xmlns:a16="http://schemas.microsoft.com/office/drawing/2014/main" id="{8BDD42D7-AC67-4A44-A249-F2B1FFD2CBA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896" name="Text Box 43">
          <a:extLst>
            <a:ext uri="{FF2B5EF4-FFF2-40B4-BE49-F238E27FC236}">
              <a16:creationId xmlns:a16="http://schemas.microsoft.com/office/drawing/2014/main" id="{5752586A-1181-40E0-8DD4-21088D48D9B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97" name="Text Box 68">
          <a:extLst>
            <a:ext uri="{FF2B5EF4-FFF2-40B4-BE49-F238E27FC236}">
              <a16:creationId xmlns:a16="http://schemas.microsoft.com/office/drawing/2014/main" id="{AE2E9508-1081-4196-B002-7BF74A1857F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98" name="Text Box 69">
          <a:extLst>
            <a:ext uri="{FF2B5EF4-FFF2-40B4-BE49-F238E27FC236}">
              <a16:creationId xmlns:a16="http://schemas.microsoft.com/office/drawing/2014/main" id="{C743224A-F45A-48D9-899C-0B2B95F9C60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899" name="Text Box 70">
          <a:extLst>
            <a:ext uri="{FF2B5EF4-FFF2-40B4-BE49-F238E27FC236}">
              <a16:creationId xmlns:a16="http://schemas.microsoft.com/office/drawing/2014/main" id="{67AE227A-8EE7-4575-B4A5-4D6D10512E4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00" name="Text Box 71">
          <a:extLst>
            <a:ext uri="{FF2B5EF4-FFF2-40B4-BE49-F238E27FC236}">
              <a16:creationId xmlns:a16="http://schemas.microsoft.com/office/drawing/2014/main" id="{E2DD3AE6-3D7E-4C73-B535-C73C49E6CA8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01" name="Text Box 72">
          <a:extLst>
            <a:ext uri="{FF2B5EF4-FFF2-40B4-BE49-F238E27FC236}">
              <a16:creationId xmlns:a16="http://schemas.microsoft.com/office/drawing/2014/main" id="{F0BAE5F6-514F-4BA9-B61F-B31E0C19978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02" name="Text Box 73">
          <a:extLst>
            <a:ext uri="{FF2B5EF4-FFF2-40B4-BE49-F238E27FC236}">
              <a16:creationId xmlns:a16="http://schemas.microsoft.com/office/drawing/2014/main" id="{F99CA95E-8277-4862-9380-C6A6C9F79AB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03" name="Text Box 46">
          <a:extLst>
            <a:ext uri="{FF2B5EF4-FFF2-40B4-BE49-F238E27FC236}">
              <a16:creationId xmlns:a16="http://schemas.microsoft.com/office/drawing/2014/main" id="{5B4726D9-D752-45FC-9631-D51924DD0FA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04" name="Text Box 43">
          <a:extLst>
            <a:ext uri="{FF2B5EF4-FFF2-40B4-BE49-F238E27FC236}">
              <a16:creationId xmlns:a16="http://schemas.microsoft.com/office/drawing/2014/main" id="{D593E806-84E6-4B1D-A7AF-DE90BF3F819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05" name="Text Box 46">
          <a:extLst>
            <a:ext uri="{FF2B5EF4-FFF2-40B4-BE49-F238E27FC236}">
              <a16:creationId xmlns:a16="http://schemas.microsoft.com/office/drawing/2014/main" id="{62C8096C-C67C-4CD1-9EED-19E523948A1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06" name="Text Box 43">
          <a:extLst>
            <a:ext uri="{FF2B5EF4-FFF2-40B4-BE49-F238E27FC236}">
              <a16:creationId xmlns:a16="http://schemas.microsoft.com/office/drawing/2014/main" id="{3528DCC0-2788-40AA-B564-6124F1A667D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07" name="Text Box 65">
          <a:extLst>
            <a:ext uri="{FF2B5EF4-FFF2-40B4-BE49-F238E27FC236}">
              <a16:creationId xmlns:a16="http://schemas.microsoft.com/office/drawing/2014/main" id="{6475E8CD-CAA0-454F-836E-B8EFF4DA910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08" name="Text Box 91">
          <a:extLst>
            <a:ext uri="{FF2B5EF4-FFF2-40B4-BE49-F238E27FC236}">
              <a16:creationId xmlns:a16="http://schemas.microsoft.com/office/drawing/2014/main" id="{03536D7B-ACE4-4104-8B67-F721A73D96A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09" name="Text Box 65">
          <a:extLst>
            <a:ext uri="{FF2B5EF4-FFF2-40B4-BE49-F238E27FC236}">
              <a16:creationId xmlns:a16="http://schemas.microsoft.com/office/drawing/2014/main" id="{0D3315E5-0A80-4AC5-A001-B63DF3116D0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10" name="Text Box 91">
          <a:extLst>
            <a:ext uri="{FF2B5EF4-FFF2-40B4-BE49-F238E27FC236}">
              <a16:creationId xmlns:a16="http://schemas.microsoft.com/office/drawing/2014/main" id="{B88ED256-50D6-4427-BBC9-86C7BF664FB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11" name="Text Box 46">
          <a:extLst>
            <a:ext uri="{FF2B5EF4-FFF2-40B4-BE49-F238E27FC236}">
              <a16:creationId xmlns:a16="http://schemas.microsoft.com/office/drawing/2014/main" id="{E167178C-CF92-4C99-94E3-40C9DE3B9168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12" name="Text Box 43">
          <a:extLst>
            <a:ext uri="{FF2B5EF4-FFF2-40B4-BE49-F238E27FC236}">
              <a16:creationId xmlns:a16="http://schemas.microsoft.com/office/drawing/2014/main" id="{36DB60F3-8253-48AF-A07A-34B5C897194C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3" name="Text Box 68">
          <a:extLst>
            <a:ext uri="{FF2B5EF4-FFF2-40B4-BE49-F238E27FC236}">
              <a16:creationId xmlns:a16="http://schemas.microsoft.com/office/drawing/2014/main" id="{F79B9259-ADF1-4563-8E01-8805153D48E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4" name="Text Box 69">
          <a:extLst>
            <a:ext uri="{FF2B5EF4-FFF2-40B4-BE49-F238E27FC236}">
              <a16:creationId xmlns:a16="http://schemas.microsoft.com/office/drawing/2014/main" id="{9EA016DB-F6AE-490D-A04D-4C34A6C3C0D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5" name="Text Box 70">
          <a:extLst>
            <a:ext uri="{FF2B5EF4-FFF2-40B4-BE49-F238E27FC236}">
              <a16:creationId xmlns:a16="http://schemas.microsoft.com/office/drawing/2014/main" id="{A9DC247B-7DD3-4AF3-AC78-92F80A8819D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6" name="Text Box 71">
          <a:extLst>
            <a:ext uri="{FF2B5EF4-FFF2-40B4-BE49-F238E27FC236}">
              <a16:creationId xmlns:a16="http://schemas.microsoft.com/office/drawing/2014/main" id="{291A4ADC-5699-40F2-80CC-409DECCDF33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7" name="Text Box 72">
          <a:extLst>
            <a:ext uri="{FF2B5EF4-FFF2-40B4-BE49-F238E27FC236}">
              <a16:creationId xmlns:a16="http://schemas.microsoft.com/office/drawing/2014/main" id="{BBD4851A-C5D7-438A-B658-00153FD33FA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18" name="Text Box 73">
          <a:extLst>
            <a:ext uri="{FF2B5EF4-FFF2-40B4-BE49-F238E27FC236}">
              <a16:creationId xmlns:a16="http://schemas.microsoft.com/office/drawing/2014/main" id="{32B77E8D-CA19-4632-BB50-8D1165B7C76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19" name="Text Box 46">
          <a:extLst>
            <a:ext uri="{FF2B5EF4-FFF2-40B4-BE49-F238E27FC236}">
              <a16:creationId xmlns:a16="http://schemas.microsoft.com/office/drawing/2014/main" id="{43CFCDD3-4E47-44E2-AB4F-027C02E56E2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20" name="Text Box 43">
          <a:extLst>
            <a:ext uri="{FF2B5EF4-FFF2-40B4-BE49-F238E27FC236}">
              <a16:creationId xmlns:a16="http://schemas.microsoft.com/office/drawing/2014/main" id="{D67BDDFF-2BA0-45E2-97BB-5613A3D81A8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21" name="Text Box 46">
          <a:extLst>
            <a:ext uri="{FF2B5EF4-FFF2-40B4-BE49-F238E27FC236}">
              <a16:creationId xmlns:a16="http://schemas.microsoft.com/office/drawing/2014/main" id="{A1D126D3-8FDE-4294-B4BB-A42006496BC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22" name="Text Box 43">
          <a:extLst>
            <a:ext uri="{FF2B5EF4-FFF2-40B4-BE49-F238E27FC236}">
              <a16:creationId xmlns:a16="http://schemas.microsoft.com/office/drawing/2014/main" id="{41D89EB1-225A-4152-A851-9900BED3FA5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3" name="Text Box 68">
          <a:extLst>
            <a:ext uri="{FF2B5EF4-FFF2-40B4-BE49-F238E27FC236}">
              <a16:creationId xmlns:a16="http://schemas.microsoft.com/office/drawing/2014/main" id="{06F6B5DE-03AD-434F-BDF9-A7D5F3D94BD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4" name="Text Box 69">
          <a:extLst>
            <a:ext uri="{FF2B5EF4-FFF2-40B4-BE49-F238E27FC236}">
              <a16:creationId xmlns:a16="http://schemas.microsoft.com/office/drawing/2014/main" id="{2E7012A1-743E-44CD-972F-5E48618132B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5" name="Text Box 70">
          <a:extLst>
            <a:ext uri="{FF2B5EF4-FFF2-40B4-BE49-F238E27FC236}">
              <a16:creationId xmlns:a16="http://schemas.microsoft.com/office/drawing/2014/main" id="{98784DD5-A2E0-4515-96EC-6D98D1AE87E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6" name="Text Box 71">
          <a:extLst>
            <a:ext uri="{FF2B5EF4-FFF2-40B4-BE49-F238E27FC236}">
              <a16:creationId xmlns:a16="http://schemas.microsoft.com/office/drawing/2014/main" id="{1BF0D27E-AA47-431D-84BD-0EEAA0F2022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7" name="Text Box 72">
          <a:extLst>
            <a:ext uri="{FF2B5EF4-FFF2-40B4-BE49-F238E27FC236}">
              <a16:creationId xmlns:a16="http://schemas.microsoft.com/office/drawing/2014/main" id="{A209D1FF-BA82-47F8-B9E4-586B3C6CA41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28" name="Text Box 73">
          <a:extLst>
            <a:ext uri="{FF2B5EF4-FFF2-40B4-BE49-F238E27FC236}">
              <a16:creationId xmlns:a16="http://schemas.microsoft.com/office/drawing/2014/main" id="{5D3F2545-11F8-4112-8DF7-D1E91EA0EBB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29" name="Text Box 46">
          <a:extLst>
            <a:ext uri="{FF2B5EF4-FFF2-40B4-BE49-F238E27FC236}">
              <a16:creationId xmlns:a16="http://schemas.microsoft.com/office/drawing/2014/main" id="{426DCF82-9CB9-4888-972B-FB81507790F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30" name="Text Box 43">
          <a:extLst>
            <a:ext uri="{FF2B5EF4-FFF2-40B4-BE49-F238E27FC236}">
              <a16:creationId xmlns:a16="http://schemas.microsoft.com/office/drawing/2014/main" id="{B7A4FFBE-BDC8-4503-8786-3A212D6D484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31" name="Text Box 46">
          <a:extLst>
            <a:ext uri="{FF2B5EF4-FFF2-40B4-BE49-F238E27FC236}">
              <a16:creationId xmlns:a16="http://schemas.microsoft.com/office/drawing/2014/main" id="{BA82BC28-90E4-4EF6-99AB-4A829868215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2" name="Text Box 68">
          <a:extLst>
            <a:ext uri="{FF2B5EF4-FFF2-40B4-BE49-F238E27FC236}">
              <a16:creationId xmlns:a16="http://schemas.microsoft.com/office/drawing/2014/main" id="{17FA9B96-E0D4-4FB5-AD0F-14FC9A8F92E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3" name="Text Box 69">
          <a:extLst>
            <a:ext uri="{FF2B5EF4-FFF2-40B4-BE49-F238E27FC236}">
              <a16:creationId xmlns:a16="http://schemas.microsoft.com/office/drawing/2014/main" id="{B3921065-9855-4990-9CEF-C1C3DBF6411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4" name="Text Box 70">
          <a:extLst>
            <a:ext uri="{FF2B5EF4-FFF2-40B4-BE49-F238E27FC236}">
              <a16:creationId xmlns:a16="http://schemas.microsoft.com/office/drawing/2014/main" id="{9C7FF6E6-7377-4BC5-8B62-F43C5AB4505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5" name="Text Box 71">
          <a:extLst>
            <a:ext uri="{FF2B5EF4-FFF2-40B4-BE49-F238E27FC236}">
              <a16:creationId xmlns:a16="http://schemas.microsoft.com/office/drawing/2014/main" id="{A8B14942-70C5-4A4A-A744-2F83A13C746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6" name="Text Box 72">
          <a:extLst>
            <a:ext uri="{FF2B5EF4-FFF2-40B4-BE49-F238E27FC236}">
              <a16:creationId xmlns:a16="http://schemas.microsoft.com/office/drawing/2014/main" id="{44C5B4D6-E927-4A9D-8C75-3F83946A44A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37" name="Text Box 73">
          <a:extLst>
            <a:ext uri="{FF2B5EF4-FFF2-40B4-BE49-F238E27FC236}">
              <a16:creationId xmlns:a16="http://schemas.microsoft.com/office/drawing/2014/main" id="{BDFAA830-F4CE-4DC9-ADB2-12116254D13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38" name="Text Box 46">
          <a:extLst>
            <a:ext uri="{FF2B5EF4-FFF2-40B4-BE49-F238E27FC236}">
              <a16:creationId xmlns:a16="http://schemas.microsoft.com/office/drawing/2014/main" id="{2659374E-FBA1-4F3C-BE37-B6A5602A295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39" name="Text Box 43">
          <a:extLst>
            <a:ext uri="{FF2B5EF4-FFF2-40B4-BE49-F238E27FC236}">
              <a16:creationId xmlns:a16="http://schemas.microsoft.com/office/drawing/2014/main" id="{E885A1E2-FECC-40B8-B6D2-F8B868B2B51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66FE95BD-FF18-4E7A-90AE-0271BA2DF5C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41" name="Text Box 43">
          <a:extLst>
            <a:ext uri="{FF2B5EF4-FFF2-40B4-BE49-F238E27FC236}">
              <a16:creationId xmlns:a16="http://schemas.microsoft.com/office/drawing/2014/main" id="{D1139D5F-27AA-43E0-BD4A-B04607B98F3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942" name="Text Box 10">
          <a:extLst>
            <a:ext uri="{FF2B5EF4-FFF2-40B4-BE49-F238E27FC236}">
              <a16:creationId xmlns:a16="http://schemas.microsoft.com/office/drawing/2014/main" id="{428DD3EB-D08C-424C-B19C-B22B2B523665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943" name="Text Box 11">
          <a:extLst>
            <a:ext uri="{FF2B5EF4-FFF2-40B4-BE49-F238E27FC236}">
              <a16:creationId xmlns:a16="http://schemas.microsoft.com/office/drawing/2014/main" id="{A9B05BA8-BB34-4FB0-BD13-E5746AB79700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44" name="Text Box 65">
          <a:extLst>
            <a:ext uri="{FF2B5EF4-FFF2-40B4-BE49-F238E27FC236}">
              <a16:creationId xmlns:a16="http://schemas.microsoft.com/office/drawing/2014/main" id="{38687CF8-9CF2-4C22-B9B8-8C520FD3618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45" name="Text Box 91">
          <a:extLst>
            <a:ext uri="{FF2B5EF4-FFF2-40B4-BE49-F238E27FC236}">
              <a16:creationId xmlns:a16="http://schemas.microsoft.com/office/drawing/2014/main" id="{FD616465-FE40-4231-AC42-30E8E685A59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46" name="Text Box 65">
          <a:extLst>
            <a:ext uri="{FF2B5EF4-FFF2-40B4-BE49-F238E27FC236}">
              <a16:creationId xmlns:a16="http://schemas.microsoft.com/office/drawing/2014/main" id="{093F8626-89CE-4057-8FAF-AEF51155E21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47" name="Text Box 91">
          <a:extLst>
            <a:ext uri="{FF2B5EF4-FFF2-40B4-BE49-F238E27FC236}">
              <a16:creationId xmlns:a16="http://schemas.microsoft.com/office/drawing/2014/main" id="{01B9334A-5CC3-4012-B3D3-51A5355CB21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A75B92D9-0C11-4A86-B594-BBDBB7D9A7D6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49" name="Text Box 43">
          <a:extLst>
            <a:ext uri="{FF2B5EF4-FFF2-40B4-BE49-F238E27FC236}">
              <a16:creationId xmlns:a16="http://schemas.microsoft.com/office/drawing/2014/main" id="{670F3980-7348-49DE-A725-4CA82F7A2DCD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0" name="Text Box 68">
          <a:extLst>
            <a:ext uri="{FF2B5EF4-FFF2-40B4-BE49-F238E27FC236}">
              <a16:creationId xmlns:a16="http://schemas.microsoft.com/office/drawing/2014/main" id="{5DEED9C2-48C5-4A9A-8F76-351F78C90B3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1" name="Text Box 69">
          <a:extLst>
            <a:ext uri="{FF2B5EF4-FFF2-40B4-BE49-F238E27FC236}">
              <a16:creationId xmlns:a16="http://schemas.microsoft.com/office/drawing/2014/main" id="{A2E17C88-1A62-473E-8D64-CFF67F658E4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2" name="Text Box 70">
          <a:extLst>
            <a:ext uri="{FF2B5EF4-FFF2-40B4-BE49-F238E27FC236}">
              <a16:creationId xmlns:a16="http://schemas.microsoft.com/office/drawing/2014/main" id="{9AA50AD7-0498-4E09-9822-58CCB576D0B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3" name="Text Box 71">
          <a:extLst>
            <a:ext uri="{FF2B5EF4-FFF2-40B4-BE49-F238E27FC236}">
              <a16:creationId xmlns:a16="http://schemas.microsoft.com/office/drawing/2014/main" id="{BCB1E5DB-8945-495D-B435-18D6F06F43B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4" name="Text Box 72">
          <a:extLst>
            <a:ext uri="{FF2B5EF4-FFF2-40B4-BE49-F238E27FC236}">
              <a16:creationId xmlns:a16="http://schemas.microsoft.com/office/drawing/2014/main" id="{829C1C11-7526-46E0-9DAC-E470DDA6609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55" name="Text Box 73">
          <a:extLst>
            <a:ext uri="{FF2B5EF4-FFF2-40B4-BE49-F238E27FC236}">
              <a16:creationId xmlns:a16="http://schemas.microsoft.com/office/drawing/2014/main" id="{8E40995E-A115-4D87-96CA-039825491D2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CA2D34A3-54E4-4599-A479-E373913E74C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57" name="Text Box 43">
          <a:extLst>
            <a:ext uri="{FF2B5EF4-FFF2-40B4-BE49-F238E27FC236}">
              <a16:creationId xmlns:a16="http://schemas.microsoft.com/office/drawing/2014/main" id="{C726877C-ECC8-42EA-89AF-EA8B19542B5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58" name="Text Box 46">
          <a:extLst>
            <a:ext uri="{FF2B5EF4-FFF2-40B4-BE49-F238E27FC236}">
              <a16:creationId xmlns:a16="http://schemas.microsoft.com/office/drawing/2014/main" id="{600D792E-A7B2-4FD5-BD88-3D388F27C0F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59" name="Text Box 43">
          <a:extLst>
            <a:ext uri="{FF2B5EF4-FFF2-40B4-BE49-F238E27FC236}">
              <a16:creationId xmlns:a16="http://schemas.microsoft.com/office/drawing/2014/main" id="{F0C434FD-B262-4C4B-888C-01ED7E0580D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0" name="Text Box 68">
          <a:extLst>
            <a:ext uri="{FF2B5EF4-FFF2-40B4-BE49-F238E27FC236}">
              <a16:creationId xmlns:a16="http://schemas.microsoft.com/office/drawing/2014/main" id="{354BF964-7E5E-4DD3-BB60-86ADC19357E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1" name="Text Box 69">
          <a:extLst>
            <a:ext uri="{FF2B5EF4-FFF2-40B4-BE49-F238E27FC236}">
              <a16:creationId xmlns:a16="http://schemas.microsoft.com/office/drawing/2014/main" id="{32D9B256-C3D2-4DBB-AB7F-CF0E874808A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2" name="Text Box 70">
          <a:extLst>
            <a:ext uri="{FF2B5EF4-FFF2-40B4-BE49-F238E27FC236}">
              <a16:creationId xmlns:a16="http://schemas.microsoft.com/office/drawing/2014/main" id="{BDE3F3CF-74CC-4EB8-B237-633B7FF1805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3" name="Text Box 71">
          <a:extLst>
            <a:ext uri="{FF2B5EF4-FFF2-40B4-BE49-F238E27FC236}">
              <a16:creationId xmlns:a16="http://schemas.microsoft.com/office/drawing/2014/main" id="{77A2534F-D068-4384-AF67-A66B9A8A707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4" name="Text Box 72">
          <a:extLst>
            <a:ext uri="{FF2B5EF4-FFF2-40B4-BE49-F238E27FC236}">
              <a16:creationId xmlns:a16="http://schemas.microsoft.com/office/drawing/2014/main" id="{4CC78F3B-6B66-4A13-939B-C67E60C4B88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65" name="Text Box 73">
          <a:extLst>
            <a:ext uri="{FF2B5EF4-FFF2-40B4-BE49-F238E27FC236}">
              <a16:creationId xmlns:a16="http://schemas.microsoft.com/office/drawing/2014/main" id="{37B68CC9-705F-4ACE-B3E8-4C67126A4C2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66" name="Text Box 46">
          <a:extLst>
            <a:ext uri="{FF2B5EF4-FFF2-40B4-BE49-F238E27FC236}">
              <a16:creationId xmlns:a16="http://schemas.microsoft.com/office/drawing/2014/main" id="{AB493F43-1241-4E5F-A790-F7DA7227321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67" name="Text Box 43">
          <a:extLst>
            <a:ext uri="{FF2B5EF4-FFF2-40B4-BE49-F238E27FC236}">
              <a16:creationId xmlns:a16="http://schemas.microsoft.com/office/drawing/2014/main" id="{0C8C8266-486D-4823-81ED-4F46C24A275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B4E538C0-F70D-4E1A-A12B-FF768B096BC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8B9A1C6B-5A61-4C3F-B095-C931B0B7325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0" name="Text Box 68">
          <a:extLst>
            <a:ext uri="{FF2B5EF4-FFF2-40B4-BE49-F238E27FC236}">
              <a16:creationId xmlns:a16="http://schemas.microsoft.com/office/drawing/2014/main" id="{66382806-7B7F-4152-B329-FA058CC89BD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1" name="Text Box 69">
          <a:extLst>
            <a:ext uri="{FF2B5EF4-FFF2-40B4-BE49-F238E27FC236}">
              <a16:creationId xmlns:a16="http://schemas.microsoft.com/office/drawing/2014/main" id="{89E6AC5D-5A4E-4659-8BA1-1EFBFB2325D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2" name="Text Box 70">
          <a:extLst>
            <a:ext uri="{FF2B5EF4-FFF2-40B4-BE49-F238E27FC236}">
              <a16:creationId xmlns:a16="http://schemas.microsoft.com/office/drawing/2014/main" id="{7C62D3C2-84F7-47AD-AD6D-91D25CDF770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3" name="Text Box 71">
          <a:extLst>
            <a:ext uri="{FF2B5EF4-FFF2-40B4-BE49-F238E27FC236}">
              <a16:creationId xmlns:a16="http://schemas.microsoft.com/office/drawing/2014/main" id="{FA0E2AAB-89F0-4B78-A9B0-717BF93DE95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4" name="Text Box 72">
          <a:extLst>
            <a:ext uri="{FF2B5EF4-FFF2-40B4-BE49-F238E27FC236}">
              <a16:creationId xmlns:a16="http://schemas.microsoft.com/office/drawing/2014/main" id="{7149298F-067F-4E2F-AA2A-A6E869ED4E2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3975" name="Text Box 73">
          <a:extLst>
            <a:ext uri="{FF2B5EF4-FFF2-40B4-BE49-F238E27FC236}">
              <a16:creationId xmlns:a16="http://schemas.microsoft.com/office/drawing/2014/main" id="{71696497-0355-417E-9427-DD2625B425C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76" name="Text Box 46">
          <a:extLst>
            <a:ext uri="{FF2B5EF4-FFF2-40B4-BE49-F238E27FC236}">
              <a16:creationId xmlns:a16="http://schemas.microsoft.com/office/drawing/2014/main" id="{3B7BD6F5-741F-45FB-AF53-7565FC70F79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77" name="Text Box 43">
          <a:extLst>
            <a:ext uri="{FF2B5EF4-FFF2-40B4-BE49-F238E27FC236}">
              <a16:creationId xmlns:a16="http://schemas.microsoft.com/office/drawing/2014/main" id="{C684CC81-726F-460A-AE05-186068C1DFD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78" name="Text Box 46">
          <a:extLst>
            <a:ext uri="{FF2B5EF4-FFF2-40B4-BE49-F238E27FC236}">
              <a16:creationId xmlns:a16="http://schemas.microsoft.com/office/drawing/2014/main" id="{CE42D93B-B5F6-4D38-9761-04CC9DF366D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79" name="Text Box 43">
          <a:extLst>
            <a:ext uri="{FF2B5EF4-FFF2-40B4-BE49-F238E27FC236}">
              <a16:creationId xmlns:a16="http://schemas.microsoft.com/office/drawing/2014/main" id="{BB0B7A46-A1A1-45A5-8BD9-5E60BB4D61E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3980" name="Text Box 10">
          <a:extLst>
            <a:ext uri="{FF2B5EF4-FFF2-40B4-BE49-F238E27FC236}">
              <a16:creationId xmlns:a16="http://schemas.microsoft.com/office/drawing/2014/main" id="{00894BB4-FA14-4E3A-8F54-CF1B2045A825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81" name="Text Box 65">
          <a:extLst>
            <a:ext uri="{FF2B5EF4-FFF2-40B4-BE49-F238E27FC236}">
              <a16:creationId xmlns:a16="http://schemas.microsoft.com/office/drawing/2014/main" id="{9583703C-02B7-4A01-A205-B82B89CC41D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82" name="Text Box 91">
          <a:extLst>
            <a:ext uri="{FF2B5EF4-FFF2-40B4-BE49-F238E27FC236}">
              <a16:creationId xmlns:a16="http://schemas.microsoft.com/office/drawing/2014/main" id="{4D33C636-DF66-4463-AF4A-1A1871CDA245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3983" name="Text Box 65">
          <a:extLst>
            <a:ext uri="{FF2B5EF4-FFF2-40B4-BE49-F238E27FC236}">
              <a16:creationId xmlns:a16="http://schemas.microsoft.com/office/drawing/2014/main" id="{657BA22A-FCA0-4512-B760-9FC2825E4D1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84" name="Text Box 46">
          <a:extLst>
            <a:ext uri="{FF2B5EF4-FFF2-40B4-BE49-F238E27FC236}">
              <a16:creationId xmlns:a16="http://schemas.microsoft.com/office/drawing/2014/main" id="{9B33E30D-C726-4C6B-9A6B-30DC1209DDF6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3985" name="Text Box 43">
          <a:extLst>
            <a:ext uri="{FF2B5EF4-FFF2-40B4-BE49-F238E27FC236}">
              <a16:creationId xmlns:a16="http://schemas.microsoft.com/office/drawing/2014/main" id="{C6DA2DBD-387E-4E79-BAB9-117CA58802BD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86" name="Text Box 68">
          <a:extLst>
            <a:ext uri="{FF2B5EF4-FFF2-40B4-BE49-F238E27FC236}">
              <a16:creationId xmlns:a16="http://schemas.microsoft.com/office/drawing/2014/main" id="{735AD792-501E-4AE1-AFA6-60BC951794E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87" name="Text Box 69">
          <a:extLst>
            <a:ext uri="{FF2B5EF4-FFF2-40B4-BE49-F238E27FC236}">
              <a16:creationId xmlns:a16="http://schemas.microsoft.com/office/drawing/2014/main" id="{09FC2546-34E7-4D36-BDB4-3D0C773E661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88" name="Text Box 70">
          <a:extLst>
            <a:ext uri="{FF2B5EF4-FFF2-40B4-BE49-F238E27FC236}">
              <a16:creationId xmlns:a16="http://schemas.microsoft.com/office/drawing/2014/main" id="{6BF83E21-082D-4D05-9BF6-0A829D3C67E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89" name="Text Box 71">
          <a:extLst>
            <a:ext uri="{FF2B5EF4-FFF2-40B4-BE49-F238E27FC236}">
              <a16:creationId xmlns:a16="http://schemas.microsoft.com/office/drawing/2014/main" id="{FDF40E5A-C311-49A6-B5D1-11EC2382D72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0" name="Text Box 72">
          <a:extLst>
            <a:ext uri="{FF2B5EF4-FFF2-40B4-BE49-F238E27FC236}">
              <a16:creationId xmlns:a16="http://schemas.microsoft.com/office/drawing/2014/main" id="{C2F6C7EF-A862-491E-A801-2B93A4A7647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1" name="Text Box 73">
          <a:extLst>
            <a:ext uri="{FF2B5EF4-FFF2-40B4-BE49-F238E27FC236}">
              <a16:creationId xmlns:a16="http://schemas.microsoft.com/office/drawing/2014/main" id="{88FD83B3-6910-46AD-9C20-6C405EB00F6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66F05F75-087F-4303-88A6-089B326B3D0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93" name="Text Box 43">
          <a:extLst>
            <a:ext uri="{FF2B5EF4-FFF2-40B4-BE49-F238E27FC236}">
              <a16:creationId xmlns:a16="http://schemas.microsoft.com/office/drawing/2014/main" id="{BF035AAC-BA8F-4F9B-A6C1-56E4190F00F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94" name="Text Box 46">
          <a:extLst>
            <a:ext uri="{FF2B5EF4-FFF2-40B4-BE49-F238E27FC236}">
              <a16:creationId xmlns:a16="http://schemas.microsoft.com/office/drawing/2014/main" id="{3B7F435A-8F61-4E53-B4F0-413103B3BBB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3995" name="Text Box 43">
          <a:extLst>
            <a:ext uri="{FF2B5EF4-FFF2-40B4-BE49-F238E27FC236}">
              <a16:creationId xmlns:a16="http://schemas.microsoft.com/office/drawing/2014/main" id="{24AC8FB8-D2BD-4338-9BE8-EA600212280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6" name="Text Box 68">
          <a:extLst>
            <a:ext uri="{FF2B5EF4-FFF2-40B4-BE49-F238E27FC236}">
              <a16:creationId xmlns:a16="http://schemas.microsoft.com/office/drawing/2014/main" id="{9BD1D1AB-56F7-499F-8571-B4D91CB9CCF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7" name="Text Box 69">
          <a:extLst>
            <a:ext uri="{FF2B5EF4-FFF2-40B4-BE49-F238E27FC236}">
              <a16:creationId xmlns:a16="http://schemas.microsoft.com/office/drawing/2014/main" id="{C44085F9-32C7-44F4-9F36-F6F04723599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8" name="Text Box 70">
          <a:extLst>
            <a:ext uri="{FF2B5EF4-FFF2-40B4-BE49-F238E27FC236}">
              <a16:creationId xmlns:a16="http://schemas.microsoft.com/office/drawing/2014/main" id="{823F491A-F826-4300-BF2C-C47E9915D62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3999" name="Text Box 71">
          <a:extLst>
            <a:ext uri="{FF2B5EF4-FFF2-40B4-BE49-F238E27FC236}">
              <a16:creationId xmlns:a16="http://schemas.microsoft.com/office/drawing/2014/main" id="{7BEB3BB6-1A87-4202-9535-077944C1255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00" name="Text Box 72">
          <a:extLst>
            <a:ext uri="{FF2B5EF4-FFF2-40B4-BE49-F238E27FC236}">
              <a16:creationId xmlns:a16="http://schemas.microsoft.com/office/drawing/2014/main" id="{A1F737B6-5756-4A61-A503-FEB6A40992D9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01" name="Text Box 73">
          <a:extLst>
            <a:ext uri="{FF2B5EF4-FFF2-40B4-BE49-F238E27FC236}">
              <a16:creationId xmlns:a16="http://schemas.microsoft.com/office/drawing/2014/main" id="{E3ED1BF8-DDAB-43C8-8E8B-4BEE1B81DC2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02" name="Text Box 46">
          <a:extLst>
            <a:ext uri="{FF2B5EF4-FFF2-40B4-BE49-F238E27FC236}">
              <a16:creationId xmlns:a16="http://schemas.microsoft.com/office/drawing/2014/main" id="{8B2CF755-67F3-4035-A678-5CEBE67DF6E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74DA8538-D32E-4F8E-B6F7-782FB092DFD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9A4916D6-9FA0-4597-84D5-CE5CAE1A976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05" name="Text Box 43">
          <a:extLst>
            <a:ext uri="{FF2B5EF4-FFF2-40B4-BE49-F238E27FC236}">
              <a16:creationId xmlns:a16="http://schemas.microsoft.com/office/drawing/2014/main" id="{27C0C342-803E-42B1-8B4B-FC5D8DD7E9B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06" name="Text Box 68">
          <a:extLst>
            <a:ext uri="{FF2B5EF4-FFF2-40B4-BE49-F238E27FC236}">
              <a16:creationId xmlns:a16="http://schemas.microsoft.com/office/drawing/2014/main" id="{20377F81-0A6F-4EA3-9C60-D2AB0575DEE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07" name="Text Box 69">
          <a:extLst>
            <a:ext uri="{FF2B5EF4-FFF2-40B4-BE49-F238E27FC236}">
              <a16:creationId xmlns:a16="http://schemas.microsoft.com/office/drawing/2014/main" id="{6BD5173A-347A-4AC5-AB14-C31853ECF8D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08" name="Text Box 70">
          <a:extLst>
            <a:ext uri="{FF2B5EF4-FFF2-40B4-BE49-F238E27FC236}">
              <a16:creationId xmlns:a16="http://schemas.microsoft.com/office/drawing/2014/main" id="{00F7EE65-8F55-4454-B3F0-87A8CE1BE65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09" name="Text Box 71">
          <a:extLst>
            <a:ext uri="{FF2B5EF4-FFF2-40B4-BE49-F238E27FC236}">
              <a16:creationId xmlns:a16="http://schemas.microsoft.com/office/drawing/2014/main" id="{53F76263-C66C-4AA2-A1C6-600E9B40A16C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10" name="Text Box 72">
          <a:extLst>
            <a:ext uri="{FF2B5EF4-FFF2-40B4-BE49-F238E27FC236}">
              <a16:creationId xmlns:a16="http://schemas.microsoft.com/office/drawing/2014/main" id="{1DB8B7E4-B530-4B4E-BE34-4D4D5C6BCE6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47625"/>
    <xdr:sp macro="" textlink="">
      <xdr:nvSpPr>
        <xdr:cNvPr id="4011" name="Text Box 73">
          <a:extLst>
            <a:ext uri="{FF2B5EF4-FFF2-40B4-BE49-F238E27FC236}">
              <a16:creationId xmlns:a16="http://schemas.microsoft.com/office/drawing/2014/main" id="{E1BBE113-8265-4850-9DD3-B3EBF93E59C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D8561341-B818-48A1-80F0-DC112079BA4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13" name="Text Box 43">
          <a:extLst>
            <a:ext uri="{FF2B5EF4-FFF2-40B4-BE49-F238E27FC236}">
              <a16:creationId xmlns:a16="http://schemas.microsoft.com/office/drawing/2014/main" id="{DFB3DB22-97A8-4560-825A-3726DD88E50D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14" name="Text Box 46">
          <a:extLst>
            <a:ext uri="{FF2B5EF4-FFF2-40B4-BE49-F238E27FC236}">
              <a16:creationId xmlns:a16="http://schemas.microsoft.com/office/drawing/2014/main" id="{0444859B-EE31-4F85-A3D3-D485FE3A4233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15" name="Text Box 43">
          <a:extLst>
            <a:ext uri="{FF2B5EF4-FFF2-40B4-BE49-F238E27FC236}">
              <a16:creationId xmlns:a16="http://schemas.microsoft.com/office/drawing/2014/main" id="{CCC12573-03AD-435F-AFDF-DA1525221D8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4016" name="Text Box 10">
          <a:extLst>
            <a:ext uri="{FF2B5EF4-FFF2-40B4-BE49-F238E27FC236}">
              <a16:creationId xmlns:a16="http://schemas.microsoft.com/office/drawing/2014/main" id="{72EE2953-F12C-4C3B-84BA-5BD6A013D9F6}"/>
            </a:ext>
          </a:extLst>
        </xdr:cNvPr>
        <xdr:cNvSpPr txBox="1">
          <a:spLocks noChangeArrowheads="1"/>
        </xdr:cNvSpPr>
      </xdr:nvSpPr>
      <xdr:spPr bwMode="auto">
        <a:xfrm>
          <a:off x="1057275" y="28860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4017" name="Text Box 65">
          <a:extLst>
            <a:ext uri="{FF2B5EF4-FFF2-40B4-BE49-F238E27FC236}">
              <a16:creationId xmlns:a16="http://schemas.microsoft.com/office/drawing/2014/main" id="{4A16AD39-7278-44B2-978B-DFB576CB388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4018" name="Text Box 91">
          <a:extLst>
            <a:ext uri="{FF2B5EF4-FFF2-40B4-BE49-F238E27FC236}">
              <a16:creationId xmlns:a16="http://schemas.microsoft.com/office/drawing/2014/main" id="{E099DE9E-4D59-4E15-AB0F-CA5AB72D5FD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171450"/>
    <xdr:sp macro="" textlink="">
      <xdr:nvSpPr>
        <xdr:cNvPr id="4019" name="Text Box 65">
          <a:extLst>
            <a:ext uri="{FF2B5EF4-FFF2-40B4-BE49-F238E27FC236}">
              <a16:creationId xmlns:a16="http://schemas.microsoft.com/office/drawing/2014/main" id="{F7DDECD5-AFA6-412E-9F73-DC0E8D603301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6B8C527E-46F1-42E0-93EE-DDE42E7A4B69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76200" cy="171450"/>
    <xdr:sp macro="" textlink="">
      <xdr:nvSpPr>
        <xdr:cNvPr id="4021" name="Text Box 43">
          <a:extLst>
            <a:ext uri="{FF2B5EF4-FFF2-40B4-BE49-F238E27FC236}">
              <a16:creationId xmlns:a16="http://schemas.microsoft.com/office/drawing/2014/main" id="{E7A66148-6C13-49B2-9A87-12B9DC25F150}"/>
            </a:ext>
          </a:extLst>
        </xdr:cNvPr>
        <xdr:cNvSpPr txBox="1">
          <a:spLocks noChangeArrowheads="1"/>
        </xdr:cNvSpPr>
      </xdr:nvSpPr>
      <xdr:spPr bwMode="auto">
        <a:xfrm>
          <a:off x="4676775" y="28860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2" name="Text Box 68">
          <a:extLst>
            <a:ext uri="{FF2B5EF4-FFF2-40B4-BE49-F238E27FC236}">
              <a16:creationId xmlns:a16="http://schemas.microsoft.com/office/drawing/2014/main" id="{9F157D86-6CD5-448D-9CC9-1A5A346D563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3" name="Text Box 69">
          <a:extLst>
            <a:ext uri="{FF2B5EF4-FFF2-40B4-BE49-F238E27FC236}">
              <a16:creationId xmlns:a16="http://schemas.microsoft.com/office/drawing/2014/main" id="{082EB710-95F2-4386-A97F-165F173E13A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4" name="Text Box 70">
          <a:extLst>
            <a:ext uri="{FF2B5EF4-FFF2-40B4-BE49-F238E27FC236}">
              <a16:creationId xmlns:a16="http://schemas.microsoft.com/office/drawing/2014/main" id="{00B12F99-7D52-4C76-B84C-469C77DDA19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5" name="Text Box 71">
          <a:extLst>
            <a:ext uri="{FF2B5EF4-FFF2-40B4-BE49-F238E27FC236}">
              <a16:creationId xmlns:a16="http://schemas.microsoft.com/office/drawing/2014/main" id="{A6CD0369-51E0-4CD7-9019-EDA30FA4C39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6" name="Text Box 72">
          <a:extLst>
            <a:ext uri="{FF2B5EF4-FFF2-40B4-BE49-F238E27FC236}">
              <a16:creationId xmlns:a16="http://schemas.microsoft.com/office/drawing/2014/main" id="{8D35D5CE-9950-4A8A-9D2D-76403205D3DF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27" name="Text Box 73">
          <a:extLst>
            <a:ext uri="{FF2B5EF4-FFF2-40B4-BE49-F238E27FC236}">
              <a16:creationId xmlns:a16="http://schemas.microsoft.com/office/drawing/2014/main" id="{29EC6EA0-BD2D-49D7-A595-2911D5B80BE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E5310467-9838-4BE3-8CE4-C2EBAFBF515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29" name="Text Box 43">
          <a:extLst>
            <a:ext uri="{FF2B5EF4-FFF2-40B4-BE49-F238E27FC236}">
              <a16:creationId xmlns:a16="http://schemas.microsoft.com/office/drawing/2014/main" id="{6FAE43DD-1958-4941-A354-4C84414A35E0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30" name="Text Box 46">
          <a:extLst>
            <a:ext uri="{FF2B5EF4-FFF2-40B4-BE49-F238E27FC236}">
              <a16:creationId xmlns:a16="http://schemas.microsoft.com/office/drawing/2014/main" id="{365D9AC7-E37B-4519-AB04-769CB5BF48F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31" name="Text Box 43">
          <a:extLst>
            <a:ext uri="{FF2B5EF4-FFF2-40B4-BE49-F238E27FC236}">
              <a16:creationId xmlns:a16="http://schemas.microsoft.com/office/drawing/2014/main" id="{ED12194C-74FE-4084-83E1-95645EC01088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2" name="Text Box 68">
          <a:extLst>
            <a:ext uri="{FF2B5EF4-FFF2-40B4-BE49-F238E27FC236}">
              <a16:creationId xmlns:a16="http://schemas.microsoft.com/office/drawing/2014/main" id="{EE7E1B78-E710-4D99-A84B-00ACB196F202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3" name="Text Box 69">
          <a:extLst>
            <a:ext uri="{FF2B5EF4-FFF2-40B4-BE49-F238E27FC236}">
              <a16:creationId xmlns:a16="http://schemas.microsoft.com/office/drawing/2014/main" id="{306A46B2-A605-4B0E-8DCF-3C0F04C49CD6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4" name="Text Box 70">
          <a:extLst>
            <a:ext uri="{FF2B5EF4-FFF2-40B4-BE49-F238E27FC236}">
              <a16:creationId xmlns:a16="http://schemas.microsoft.com/office/drawing/2014/main" id="{4985735B-8B52-4CAD-9827-EBBA1F27E937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5" name="Text Box 71">
          <a:extLst>
            <a:ext uri="{FF2B5EF4-FFF2-40B4-BE49-F238E27FC236}">
              <a16:creationId xmlns:a16="http://schemas.microsoft.com/office/drawing/2014/main" id="{D262DF57-BB05-4F7D-8630-499D849E9CB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6" name="Text Box 72">
          <a:extLst>
            <a:ext uri="{FF2B5EF4-FFF2-40B4-BE49-F238E27FC236}">
              <a16:creationId xmlns:a16="http://schemas.microsoft.com/office/drawing/2014/main" id="{CC2C95BE-AD80-4C2E-9D6F-A55477A6B55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66675"/>
    <xdr:sp macro="" textlink="">
      <xdr:nvSpPr>
        <xdr:cNvPr id="4037" name="Text Box 73">
          <a:extLst>
            <a:ext uri="{FF2B5EF4-FFF2-40B4-BE49-F238E27FC236}">
              <a16:creationId xmlns:a16="http://schemas.microsoft.com/office/drawing/2014/main" id="{75F4A384-C7C4-4964-BA1C-2166E638755A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38" name="Text Box 46">
          <a:extLst>
            <a:ext uri="{FF2B5EF4-FFF2-40B4-BE49-F238E27FC236}">
              <a16:creationId xmlns:a16="http://schemas.microsoft.com/office/drawing/2014/main" id="{2C5DF466-3839-467B-AA2F-FD0528E05B1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39" name="Text Box 43">
          <a:extLst>
            <a:ext uri="{FF2B5EF4-FFF2-40B4-BE49-F238E27FC236}">
              <a16:creationId xmlns:a16="http://schemas.microsoft.com/office/drawing/2014/main" id="{5DC06F8B-32CD-428C-A2E8-C79CA812E21E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833DB93B-C964-47C7-81D3-20F0380C6A7B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76200" cy="28575"/>
    <xdr:sp macro="" textlink="">
      <xdr:nvSpPr>
        <xdr:cNvPr id="4041" name="Text Box 43">
          <a:extLst>
            <a:ext uri="{FF2B5EF4-FFF2-40B4-BE49-F238E27FC236}">
              <a16:creationId xmlns:a16="http://schemas.microsoft.com/office/drawing/2014/main" id="{170E2BB6-0D17-448C-8111-33AD4C6DECD4}"/>
            </a:ext>
          </a:extLst>
        </xdr:cNvPr>
        <xdr:cNvSpPr txBox="1">
          <a:spLocks noChangeArrowheads="1"/>
        </xdr:cNvSpPr>
      </xdr:nvSpPr>
      <xdr:spPr bwMode="auto">
        <a:xfrm>
          <a:off x="3933825" y="28860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2" name="Text Box 68">
          <a:extLst>
            <a:ext uri="{FF2B5EF4-FFF2-40B4-BE49-F238E27FC236}">
              <a16:creationId xmlns:a16="http://schemas.microsoft.com/office/drawing/2014/main" id="{1648D275-E5DB-47B5-AE26-49F2FCCBE6A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3" name="Text Box 69">
          <a:extLst>
            <a:ext uri="{FF2B5EF4-FFF2-40B4-BE49-F238E27FC236}">
              <a16:creationId xmlns:a16="http://schemas.microsoft.com/office/drawing/2014/main" id="{41DB8C20-1CB5-4349-8B2D-B9B09ABE7AC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4" name="Text Box 70">
          <a:extLst>
            <a:ext uri="{FF2B5EF4-FFF2-40B4-BE49-F238E27FC236}">
              <a16:creationId xmlns:a16="http://schemas.microsoft.com/office/drawing/2014/main" id="{8F865F35-2507-4E01-B0D1-E4F2B8FE832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5" name="Text Box 71">
          <a:extLst>
            <a:ext uri="{FF2B5EF4-FFF2-40B4-BE49-F238E27FC236}">
              <a16:creationId xmlns:a16="http://schemas.microsoft.com/office/drawing/2014/main" id="{8D91955A-6BE8-4829-AC74-37DDC40ED9F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6" name="Text Box 72">
          <a:extLst>
            <a:ext uri="{FF2B5EF4-FFF2-40B4-BE49-F238E27FC236}">
              <a16:creationId xmlns:a16="http://schemas.microsoft.com/office/drawing/2014/main" id="{D92F2A07-DB23-4FB0-9165-5CE376A82A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47" name="Text Box 73">
          <a:extLst>
            <a:ext uri="{FF2B5EF4-FFF2-40B4-BE49-F238E27FC236}">
              <a16:creationId xmlns:a16="http://schemas.microsoft.com/office/drawing/2014/main" id="{FD4C84F1-63AB-4E41-AFC4-24797966052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48" name="Text Box 46">
          <a:extLst>
            <a:ext uri="{FF2B5EF4-FFF2-40B4-BE49-F238E27FC236}">
              <a16:creationId xmlns:a16="http://schemas.microsoft.com/office/drawing/2014/main" id="{9F70593A-1FED-418C-BB51-C2507FFA824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49" name="Text Box 43">
          <a:extLst>
            <a:ext uri="{FF2B5EF4-FFF2-40B4-BE49-F238E27FC236}">
              <a16:creationId xmlns:a16="http://schemas.microsoft.com/office/drawing/2014/main" id="{33018F23-971B-419B-BE6F-E4D9E5DEDC2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50" name="Text Box 46">
          <a:extLst>
            <a:ext uri="{FF2B5EF4-FFF2-40B4-BE49-F238E27FC236}">
              <a16:creationId xmlns:a16="http://schemas.microsoft.com/office/drawing/2014/main" id="{D179C1BA-D70C-462B-8AC8-B302977DBB3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51" name="Text Box 43">
          <a:extLst>
            <a:ext uri="{FF2B5EF4-FFF2-40B4-BE49-F238E27FC236}">
              <a16:creationId xmlns:a16="http://schemas.microsoft.com/office/drawing/2014/main" id="{DBFC45EF-9CA2-4E66-9D53-6C5EE2A510C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052" name="Text Box 10">
          <a:extLst>
            <a:ext uri="{FF2B5EF4-FFF2-40B4-BE49-F238E27FC236}">
              <a16:creationId xmlns:a16="http://schemas.microsoft.com/office/drawing/2014/main" id="{957347AD-1701-4D82-9771-D3A1656B0BAF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053" name="Text Box 11">
          <a:extLst>
            <a:ext uri="{FF2B5EF4-FFF2-40B4-BE49-F238E27FC236}">
              <a16:creationId xmlns:a16="http://schemas.microsoft.com/office/drawing/2014/main" id="{AB54CEFB-6FD4-44D4-914C-B75A6EC67F92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54" name="Text Box 65">
          <a:extLst>
            <a:ext uri="{FF2B5EF4-FFF2-40B4-BE49-F238E27FC236}">
              <a16:creationId xmlns:a16="http://schemas.microsoft.com/office/drawing/2014/main" id="{C1B977E3-932B-4124-AE98-D92AC586B6E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55" name="Text Box 91">
          <a:extLst>
            <a:ext uri="{FF2B5EF4-FFF2-40B4-BE49-F238E27FC236}">
              <a16:creationId xmlns:a16="http://schemas.microsoft.com/office/drawing/2014/main" id="{F18AEB3B-C463-421D-ABBA-052F26DAA32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56" name="Text Box 65">
          <a:extLst>
            <a:ext uri="{FF2B5EF4-FFF2-40B4-BE49-F238E27FC236}">
              <a16:creationId xmlns:a16="http://schemas.microsoft.com/office/drawing/2014/main" id="{1ACE8961-10B9-423E-AE6D-3CECCF3AEBB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57" name="Text Box 91">
          <a:extLst>
            <a:ext uri="{FF2B5EF4-FFF2-40B4-BE49-F238E27FC236}">
              <a16:creationId xmlns:a16="http://schemas.microsoft.com/office/drawing/2014/main" id="{63C10D8C-3CB9-4EF9-8A5D-ED0A3345DDB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058" name="Text Box 46">
          <a:extLst>
            <a:ext uri="{FF2B5EF4-FFF2-40B4-BE49-F238E27FC236}">
              <a16:creationId xmlns:a16="http://schemas.microsoft.com/office/drawing/2014/main" id="{E22248F2-92B6-4894-B7F6-46F938F543F8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059" name="Text Box 43">
          <a:extLst>
            <a:ext uri="{FF2B5EF4-FFF2-40B4-BE49-F238E27FC236}">
              <a16:creationId xmlns:a16="http://schemas.microsoft.com/office/drawing/2014/main" id="{84B18CFD-B044-49E4-93C9-21BF0D0D29D8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0" name="Text Box 68">
          <a:extLst>
            <a:ext uri="{FF2B5EF4-FFF2-40B4-BE49-F238E27FC236}">
              <a16:creationId xmlns:a16="http://schemas.microsoft.com/office/drawing/2014/main" id="{977C99B0-4EA3-42C1-AD00-D98E45973DE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1" name="Text Box 69">
          <a:extLst>
            <a:ext uri="{FF2B5EF4-FFF2-40B4-BE49-F238E27FC236}">
              <a16:creationId xmlns:a16="http://schemas.microsoft.com/office/drawing/2014/main" id="{32FC5F05-2D67-46BE-AC2F-F1C6E92CF5F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2" name="Text Box 70">
          <a:extLst>
            <a:ext uri="{FF2B5EF4-FFF2-40B4-BE49-F238E27FC236}">
              <a16:creationId xmlns:a16="http://schemas.microsoft.com/office/drawing/2014/main" id="{12A3D690-CDF4-4CA8-AC2A-5295CB79A33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3" name="Text Box 71">
          <a:extLst>
            <a:ext uri="{FF2B5EF4-FFF2-40B4-BE49-F238E27FC236}">
              <a16:creationId xmlns:a16="http://schemas.microsoft.com/office/drawing/2014/main" id="{7621EA63-739F-48B4-9DF2-718422174F4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4" name="Text Box 72">
          <a:extLst>
            <a:ext uri="{FF2B5EF4-FFF2-40B4-BE49-F238E27FC236}">
              <a16:creationId xmlns:a16="http://schemas.microsoft.com/office/drawing/2014/main" id="{D9C86DD3-0D0B-4B81-8845-7D3B86752CA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65" name="Text Box 73">
          <a:extLst>
            <a:ext uri="{FF2B5EF4-FFF2-40B4-BE49-F238E27FC236}">
              <a16:creationId xmlns:a16="http://schemas.microsoft.com/office/drawing/2014/main" id="{F8BC7FC7-FEA7-49D3-BF03-7245BBE51B2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66" name="Text Box 46">
          <a:extLst>
            <a:ext uri="{FF2B5EF4-FFF2-40B4-BE49-F238E27FC236}">
              <a16:creationId xmlns:a16="http://schemas.microsoft.com/office/drawing/2014/main" id="{7535FDD6-FFAC-4A7D-9709-F88072D5494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67" name="Text Box 43">
          <a:extLst>
            <a:ext uri="{FF2B5EF4-FFF2-40B4-BE49-F238E27FC236}">
              <a16:creationId xmlns:a16="http://schemas.microsoft.com/office/drawing/2014/main" id="{7DC17BF7-7C71-475E-8E2C-652C936D2B6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1B20CEB6-9CB8-4E44-9259-B2C5103591F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5A339491-DAF5-400F-B554-EBD42A42D27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0" name="Text Box 68">
          <a:extLst>
            <a:ext uri="{FF2B5EF4-FFF2-40B4-BE49-F238E27FC236}">
              <a16:creationId xmlns:a16="http://schemas.microsoft.com/office/drawing/2014/main" id="{F53DEB0B-37EB-47B0-B704-E65ADDE910B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1" name="Text Box 69">
          <a:extLst>
            <a:ext uri="{FF2B5EF4-FFF2-40B4-BE49-F238E27FC236}">
              <a16:creationId xmlns:a16="http://schemas.microsoft.com/office/drawing/2014/main" id="{53330B5D-AA43-4B1A-942B-7B8ED4B72C5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2" name="Text Box 70">
          <a:extLst>
            <a:ext uri="{FF2B5EF4-FFF2-40B4-BE49-F238E27FC236}">
              <a16:creationId xmlns:a16="http://schemas.microsoft.com/office/drawing/2014/main" id="{16A2DE7C-4C3E-4C1F-AFE0-331603486D5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3" name="Text Box 71">
          <a:extLst>
            <a:ext uri="{FF2B5EF4-FFF2-40B4-BE49-F238E27FC236}">
              <a16:creationId xmlns:a16="http://schemas.microsoft.com/office/drawing/2014/main" id="{A81D7478-255B-4F5D-889E-D5D8C7F5E88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4" name="Text Box 72">
          <a:extLst>
            <a:ext uri="{FF2B5EF4-FFF2-40B4-BE49-F238E27FC236}">
              <a16:creationId xmlns:a16="http://schemas.microsoft.com/office/drawing/2014/main" id="{E5F559D4-0558-4EB6-A9D3-06F909DA97B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75" name="Text Box 73">
          <a:extLst>
            <a:ext uri="{FF2B5EF4-FFF2-40B4-BE49-F238E27FC236}">
              <a16:creationId xmlns:a16="http://schemas.microsoft.com/office/drawing/2014/main" id="{F6FF238A-5E90-404F-8A6C-B0E0398573C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F49CB34A-025A-4AB3-B11B-883C50BF322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77" name="Text Box 43">
          <a:extLst>
            <a:ext uri="{FF2B5EF4-FFF2-40B4-BE49-F238E27FC236}">
              <a16:creationId xmlns:a16="http://schemas.microsoft.com/office/drawing/2014/main" id="{A491BBFF-B1E3-44E1-8321-95BC4DCC737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78" name="Text Box 46">
          <a:extLst>
            <a:ext uri="{FF2B5EF4-FFF2-40B4-BE49-F238E27FC236}">
              <a16:creationId xmlns:a16="http://schemas.microsoft.com/office/drawing/2014/main" id="{1BBB1011-2638-46D9-B37B-6908E8DEC7F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79" name="Text Box 43">
          <a:extLst>
            <a:ext uri="{FF2B5EF4-FFF2-40B4-BE49-F238E27FC236}">
              <a16:creationId xmlns:a16="http://schemas.microsoft.com/office/drawing/2014/main" id="{BC4B192C-8F0E-4D24-A21B-3712A4AC159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0" name="Text Box 68">
          <a:extLst>
            <a:ext uri="{FF2B5EF4-FFF2-40B4-BE49-F238E27FC236}">
              <a16:creationId xmlns:a16="http://schemas.microsoft.com/office/drawing/2014/main" id="{4E63C01D-E217-4C66-8D64-9480483DFDA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1" name="Text Box 69">
          <a:extLst>
            <a:ext uri="{FF2B5EF4-FFF2-40B4-BE49-F238E27FC236}">
              <a16:creationId xmlns:a16="http://schemas.microsoft.com/office/drawing/2014/main" id="{50C22593-6F07-4F8B-A4D6-53F64EAED13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2" name="Text Box 70">
          <a:extLst>
            <a:ext uri="{FF2B5EF4-FFF2-40B4-BE49-F238E27FC236}">
              <a16:creationId xmlns:a16="http://schemas.microsoft.com/office/drawing/2014/main" id="{EBCCADCB-03A8-4FAB-A1AA-B98F21539EE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3" name="Text Box 71">
          <a:extLst>
            <a:ext uri="{FF2B5EF4-FFF2-40B4-BE49-F238E27FC236}">
              <a16:creationId xmlns:a16="http://schemas.microsoft.com/office/drawing/2014/main" id="{7AB087BE-0069-48DF-8EA7-F1091DA5AA6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4" name="Text Box 72">
          <a:extLst>
            <a:ext uri="{FF2B5EF4-FFF2-40B4-BE49-F238E27FC236}">
              <a16:creationId xmlns:a16="http://schemas.microsoft.com/office/drawing/2014/main" id="{CCEAAA93-9CED-4700-9CAB-261DC1360C7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085" name="Text Box 73">
          <a:extLst>
            <a:ext uri="{FF2B5EF4-FFF2-40B4-BE49-F238E27FC236}">
              <a16:creationId xmlns:a16="http://schemas.microsoft.com/office/drawing/2014/main" id="{588ECC89-599A-427A-B6FA-4FEB626D9F6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86" name="Text Box 46">
          <a:extLst>
            <a:ext uri="{FF2B5EF4-FFF2-40B4-BE49-F238E27FC236}">
              <a16:creationId xmlns:a16="http://schemas.microsoft.com/office/drawing/2014/main" id="{730A541F-1E43-4D5D-A6F8-38E86447007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F4E78190-4398-49CF-BA0B-B37D7371F73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553B416B-8A2E-43AF-9F4F-AB19D5F3AF0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089" name="Text Box 43">
          <a:extLst>
            <a:ext uri="{FF2B5EF4-FFF2-40B4-BE49-F238E27FC236}">
              <a16:creationId xmlns:a16="http://schemas.microsoft.com/office/drawing/2014/main" id="{3192B3C4-E0B9-4D35-8685-47B85A6923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090" name="Text Box 10">
          <a:extLst>
            <a:ext uri="{FF2B5EF4-FFF2-40B4-BE49-F238E27FC236}">
              <a16:creationId xmlns:a16="http://schemas.microsoft.com/office/drawing/2014/main" id="{E6BA75C1-D896-465F-9010-9013B72A4E38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091" name="Text Box 11">
          <a:extLst>
            <a:ext uri="{FF2B5EF4-FFF2-40B4-BE49-F238E27FC236}">
              <a16:creationId xmlns:a16="http://schemas.microsoft.com/office/drawing/2014/main" id="{13B8AEB4-1E85-4852-A3EB-BDAD934B91FC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92" name="Text Box 65">
          <a:extLst>
            <a:ext uri="{FF2B5EF4-FFF2-40B4-BE49-F238E27FC236}">
              <a16:creationId xmlns:a16="http://schemas.microsoft.com/office/drawing/2014/main" id="{1743C61E-EFD1-47CE-A268-5694F2704C5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93" name="Text Box 91">
          <a:extLst>
            <a:ext uri="{FF2B5EF4-FFF2-40B4-BE49-F238E27FC236}">
              <a16:creationId xmlns:a16="http://schemas.microsoft.com/office/drawing/2014/main" id="{17140953-B337-49D4-94FD-6FDEF3C2560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94" name="Text Box 65">
          <a:extLst>
            <a:ext uri="{FF2B5EF4-FFF2-40B4-BE49-F238E27FC236}">
              <a16:creationId xmlns:a16="http://schemas.microsoft.com/office/drawing/2014/main" id="{3970F654-8A5C-45ED-9A71-E5A7C84AC4E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095" name="Text Box 91">
          <a:extLst>
            <a:ext uri="{FF2B5EF4-FFF2-40B4-BE49-F238E27FC236}">
              <a16:creationId xmlns:a16="http://schemas.microsoft.com/office/drawing/2014/main" id="{16023175-0866-4611-BDDB-F6CF7E877AE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096" name="Text Box 46">
          <a:extLst>
            <a:ext uri="{FF2B5EF4-FFF2-40B4-BE49-F238E27FC236}">
              <a16:creationId xmlns:a16="http://schemas.microsoft.com/office/drawing/2014/main" id="{AAB15C72-694E-4F7B-8151-7224A18B929B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097" name="Text Box 43">
          <a:extLst>
            <a:ext uri="{FF2B5EF4-FFF2-40B4-BE49-F238E27FC236}">
              <a16:creationId xmlns:a16="http://schemas.microsoft.com/office/drawing/2014/main" id="{DE4EB1BB-B650-4071-8CF3-63D6CD6FBC03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98" name="Text Box 68">
          <a:extLst>
            <a:ext uri="{FF2B5EF4-FFF2-40B4-BE49-F238E27FC236}">
              <a16:creationId xmlns:a16="http://schemas.microsoft.com/office/drawing/2014/main" id="{2F7E22AB-E3E4-442E-86A5-C3C3C82986D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099" name="Text Box 69">
          <a:extLst>
            <a:ext uri="{FF2B5EF4-FFF2-40B4-BE49-F238E27FC236}">
              <a16:creationId xmlns:a16="http://schemas.microsoft.com/office/drawing/2014/main" id="{5D62E27C-EF0F-4C93-9464-2DAAC97F42A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0" name="Text Box 70">
          <a:extLst>
            <a:ext uri="{FF2B5EF4-FFF2-40B4-BE49-F238E27FC236}">
              <a16:creationId xmlns:a16="http://schemas.microsoft.com/office/drawing/2014/main" id="{F6219EB7-F7F4-454B-AA0E-9DD1B7BC669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1" name="Text Box 71">
          <a:extLst>
            <a:ext uri="{FF2B5EF4-FFF2-40B4-BE49-F238E27FC236}">
              <a16:creationId xmlns:a16="http://schemas.microsoft.com/office/drawing/2014/main" id="{89517BA6-B726-4ED5-A069-D81A0077004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2" name="Text Box 72">
          <a:extLst>
            <a:ext uri="{FF2B5EF4-FFF2-40B4-BE49-F238E27FC236}">
              <a16:creationId xmlns:a16="http://schemas.microsoft.com/office/drawing/2014/main" id="{2C15E1B0-70E1-4955-8CBF-DE6031A9F12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3" name="Text Box 73">
          <a:extLst>
            <a:ext uri="{FF2B5EF4-FFF2-40B4-BE49-F238E27FC236}">
              <a16:creationId xmlns:a16="http://schemas.microsoft.com/office/drawing/2014/main" id="{1B28165D-F37C-49DB-BD81-4D11308B25F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04" name="Text Box 46">
          <a:extLst>
            <a:ext uri="{FF2B5EF4-FFF2-40B4-BE49-F238E27FC236}">
              <a16:creationId xmlns:a16="http://schemas.microsoft.com/office/drawing/2014/main" id="{0CE0E368-2E85-48C0-9A9C-15E2EE291DD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05" name="Text Box 43">
          <a:extLst>
            <a:ext uri="{FF2B5EF4-FFF2-40B4-BE49-F238E27FC236}">
              <a16:creationId xmlns:a16="http://schemas.microsoft.com/office/drawing/2014/main" id="{9DBD0B57-5490-49F7-A488-D015E77F21C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B899819F-A5B9-4B25-A050-96F78344A0B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07" name="Text Box 43">
          <a:extLst>
            <a:ext uri="{FF2B5EF4-FFF2-40B4-BE49-F238E27FC236}">
              <a16:creationId xmlns:a16="http://schemas.microsoft.com/office/drawing/2014/main" id="{CD9F18FD-178E-496C-8D58-31EC5A1B7B4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8" name="Text Box 68">
          <a:extLst>
            <a:ext uri="{FF2B5EF4-FFF2-40B4-BE49-F238E27FC236}">
              <a16:creationId xmlns:a16="http://schemas.microsoft.com/office/drawing/2014/main" id="{8BD8EE6F-CDC5-4012-A7C0-8CADB2F4202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09" name="Text Box 69">
          <a:extLst>
            <a:ext uri="{FF2B5EF4-FFF2-40B4-BE49-F238E27FC236}">
              <a16:creationId xmlns:a16="http://schemas.microsoft.com/office/drawing/2014/main" id="{9E9EF5A3-DF3C-4773-A20D-95B45B15E8C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10" name="Text Box 70">
          <a:extLst>
            <a:ext uri="{FF2B5EF4-FFF2-40B4-BE49-F238E27FC236}">
              <a16:creationId xmlns:a16="http://schemas.microsoft.com/office/drawing/2014/main" id="{F75C1C86-FE7D-4379-9D9B-A6820CCD07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11" name="Text Box 71">
          <a:extLst>
            <a:ext uri="{FF2B5EF4-FFF2-40B4-BE49-F238E27FC236}">
              <a16:creationId xmlns:a16="http://schemas.microsoft.com/office/drawing/2014/main" id="{3260420E-9ACD-49AF-B02D-773F8AC1CF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12" name="Text Box 72">
          <a:extLst>
            <a:ext uri="{FF2B5EF4-FFF2-40B4-BE49-F238E27FC236}">
              <a16:creationId xmlns:a16="http://schemas.microsoft.com/office/drawing/2014/main" id="{763ED61F-B0BE-49D6-B767-E8BF734092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13" name="Text Box 73">
          <a:extLst>
            <a:ext uri="{FF2B5EF4-FFF2-40B4-BE49-F238E27FC236}">
              <a16:creationId xmlns:a16="http://schemas.microsoft.com/office/drawing/2014/main" id="{34418C35-2992-4EFA-98CA-5C6E7B95D26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14" name="Text Box 46">
          <a:extLst>
            <a:ext uri="{FF2B5EF4-FFF2-40B4-BE49-F238E27FC236}">
              <a16:creationId xmlns:a16="http://schemas.microsoft.com/office/drawing/2014/main" id="{CECDC597-EA79-488F-8B1F-C8F547445B7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15" name="Text Box 43">
          <a:extLst>
            <a:ext uri="{FF2B5EF4-FFF2-40B4-BE49-F238E27FC236}">
              <a16:creationId xmlns:a16="http://schemas.microsoft.com/office/drawing/2014/main" id="{10B8CC19-96C8-49DF-B29E-08AF17F8FA8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900A5860-33AE-48E3-B7E1-47C0AEA1122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17" name="Text Box 43">
          <a:extLst>
            <a:ext uri="{FF2B5EF4-FFF2-40B4-BE49-F238E27FC236}">
              <a16:creationId xmlns:a16="http://schemas.microsoft.com/office/drawing/2014/main" id="{764AFA30-2469-4F1E-98DC-B07389CDBAD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18" name="Text Box 68">
          <a:extLst>
            <a:ext uri="{FF2B5EF4-FFF2-40B4-BE49-F238E27FC236}">
              <a16:creationId xmlns:a16="http://schemas.microsoft.com/office/drawing/2014/main" id="{E030681E-4600-45B9-BB3A-3ECD2E64B9A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19" name="Text Box 69">
          <a:extLst>
            <a:ext uri="{FF2B5EF4-FFF2-40B4-BE49-F238E27FC236}">
              <a16:creationId xmlns:a16="http://schemas.microsoft.com/office/drawing/2014/main" id="{8AA616E9-7FAD-47CA-ABFC-C27E01F3707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20" name="Text Box 70">
          <a:extLst>
            <a:ext uri="{FF2B5EF4-FFF2-40B4-BE49-F238E27FC236}">
              <a16:creationId xmlns:a16="http://schemas.microsoft.com/office/drawing/2014/main" id="{D68B17E7-53E4-4382-B509-A5EBDC72FD4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21" name="Text Box 71">
          <a:extLst>
            <a:ext uri="{FF2B5EF4-FFF2-40B4-BE49-F238E27FC236}">
              <a16:creationId xmlns:a16="http://schemas.microsoft.com/office/drawing/2014/main" id="{366F4D79-8838-4BCD-A4BB-96BC478A814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22" name="Text Box 72">
          <a:extLst>
            <a:ext uri="{FF2B5EF4-FFF2-40B4-BE49-F238E27FC236}">
              <a16:creationId xmlns:a16="http://schemas.microsoft.com/office/drawing/2014/main" id="{B352BE81-153A-45AB-A519-955779888EE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23" name="Text Box 73">
          <a:extLst>
            <a:ext uri="{FF2B5EF4-FFF2-40B4-BE49-F238E27FC236}">
              <a16:creationId xmlns:a16="http://schemas.microsoft.com/office/drawing/2014/main" id="{93829A65-9125-4C29-813D-311416FCA51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0CD707B3-8C70-4817-A04C-142DC02AD4A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25" name="Text Box 43">
          <a:extLst>
            <a:ext uri="{FF2B5EF4-FFF2-40B4-BE49-F238E27FC236}">
              <a16:creationId xmlns:a16="http://schemas.microsoft.com/office/drawing/2014/main" id="{57FD1CF2-7C67-4FAC-9A44-2C2FFF69B02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26" name="Text Box 46">
          <a:extLst>
            <a:ext uri="{FF2B5EF4-FFF2-40B4-BE49-F238E27FC236}">
              <a16:creationId xmlns:a16="http://schemas.microsoft.com/office/drawing/2014/main" id="{9C009785-2F9B-4BBF-9642-98D39F4DB59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27" name="Text Box 43">
          <a:extLst>
            <a:ext uri="{FF2B5EF4-FFF2-40B4-BE49-F238E27FC236}">
              <a16:creationId xmlns:a16="http://schemas.microsoft.com/office/drawing/2014/main" id="{DA027F20-51E1-4DE3-A15A-15F47495E59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E149C68E-DE59-4321-BB7F-447AEF567013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129" name="Text Box 11">
          <a:extLst>
            <a:ext uri="{FF2B5EF4-FFF2-40B4-BE49-F238E27FC236}">
              <a16:creationId xmlns:a16="http://schemas.microsoft.com/office/drawing/2014/main" id="{29904C9A-6652-478D-9F5C-D2C7EDA2C97A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30" name="Text Box 65">
          <a:extLst>
            <a:ext uri="{FF2B5EF4-FFF2-40B4-BE49-F238E27FC236}">
              <a16:creationId xmlns:a16="http://schemas.microsoft.com/office/drawing/2014/main" id="{F160A4DA-BD0E-4AA9-A1AB-43D9086270D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31" name="Text Box 91">
          <a:extLst>
            <a:ext uri="{FF2B5EF4-FFF2-40B4-BE49-F238E27FC236}">
              <a16:creationId xmlns:a16="http://schemas.microsoft.com/office/drawing/2014/main" id="{EA993403-B8A5-415A-AE26-650246BC676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32" name="Text Box 65">
          <a:extLst>
            <a:ext uri="{FF2B5EF4-FFF2-40B4-BE49-F238E27FC236}">
              <a16:creationId xmlns:a16="http://schemas.microsoft.com/office/drawing/2014/main" id="{4C33E9B9-1058-453E-A1B8-30EBF42EE0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33" name="Text Box 91">
          <a:extLst>
            <a:ext uri="{FF2B5EF4-FFF2-40B4-BE49-F238E27FC236}">
              <a16:creationId xmlns:a16="http://schemas.microsoft.com/office/drawing/2014/main" id="{2A4AD550-21F8-4505-9898-B3AAFE62B78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134" name="Text Box 46">
          <a:extLst>
            <a:ext uri="{FF2B5EF4-FFF2-40B4-BE49-F238E27FC236}">
              <a16:creationId xmlns:a16="http://schemas.microsoft.com/office/drawing/2014/main" id="{8A5A5B87-44DA-458E-ACD1-1011121583B2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135" name="Text Box 43">
          <a:extLst>
            <a:ext uri="{FF2B5EF4-FFF2-40B4-BE49-F238E27FC236}">
              <a16:creationId xmlns:a16="http://schemas.microsoft.com/office/drawing/2014/main" id="{977C0A71-AB4D-4C4F-888D-7A9F11649038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36" name="Text Box 68">
          <a:extLst>
            <a:ext uri="{FF2B5EF4-FFF2-40B4-BE49-F238E27FC236}">
              <a16:creationId xmlns:a16="http://schemas.microsoft.com/office/drawing/2014/main" id="{1174EF6D-8FAE-426E-A3A5-FAD64C4F7DC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37" name="Text Box 69">
          <a:extLst>
            <a:ext uri="{FF2B5EF4-FFF2-40B4-BE49-F238E27FC236}">
              <a16:creationId xmlns:a16="http://schemas.microsoft.com/office/drawing/2014/main" id="{7349347C-B2D5-4A6D-826D-DE855F084AB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38" name="Text Box 70">
          <a:extLst>
            <a:ext uri="{FF2B5EF4-FFF2-40B4-BE49-F238E27FC236}">
              <a16:creationId xmlns:a16="http://schemas.microsoft.com/office/drawing/2014/main" id="{F50E613E-255B-479B-9835-637179FF364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39" name="Text Box 71">
          <a:extLst>
            <a:ext uri="{FF2B5EF4-FFF2-40B4-BE49-F238E27FC236}">
              <a16:creationId xmlns:a16="http://schemas.microsoft.com/office/drawing/2014/main" id="{8AEDFA78-AA4D-44BA-BAE5-AA22BACA4D9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0" name="Text Box 72">
          <a:extLst>
            <a:ext uri="{FF2B5EF4-FFF2-40B4-BE49-F238E27FC236}">
              <a16:creationId xmlns:a16="http://schemas.microsoft.com/office/drawing/2014/main" id="{D63EA21E-C43D-40B4-B114-C38720560D5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1" name="Text Box 73">
          <a:extLst>
            <a:ext uri="{FF2B5EF4-FFF2-40B4-BE49-F238E27FC236}">
              <a16:creationId xmlns:a16="http://schemas.microsoft.com/office/drawing/2014/main" id="{C7337CB3-328D-4CE0-908E-738E1EEF12D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42" name="Text Box 46">
          <a:extLst>
            <a:ext uri="{FF2B5EF4-FFF2-40B4-BE49-F238E27FC236}">
              <a16:creationId xmlns:a16="http://schemas.microsoft.com/office/drawing/2014/main" id="{3C9B8D1C-61F0-47A6-B2E2-C4135B34A4E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43" name="Text Box 43">
          <a:extLst>
            <a:ext uri="{FF2B5EF4-FFF2-40B4-BE49-F238E27FC236}">
              <a16:creationId xmlns:a16="http://schemas.microsoft.com/office/drawing/2014/main" id="{CE5B2A47-66EE-4E96-A8AE-9BFEAFD908A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44" name="Text Box 46">
          <a:extLst>
            <a:ext uri="{FF2B5EF4-FFF2-40B4-BE49-F238E27FC236}">
              <a16:creationId xmlns:a16="http://schemas.microsoft.com/office/drawing/2014/main" id="{704DEC47-B4C9-4674-9815-516D4BC9800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45" name="Text Box 43">
          <a:extLst>
            <a:ext uri="{FF2B5EF4-FFF2-40B4-BE49-F238E27FC236}">
              <a16:creationId xmlns:a16="http://schemas.microsoft.com/office/drawing/2014/main" id="{855844CC-10E6-4339-AF05-3BA0FA3C5F3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6" name="Text Box 68">
          <a:extLst>
            <a:ext uri="{FF2B5EF4-FFF2-40B4-BE49-F238E27FC236}">
              <a16:creationId xmlns:a16="http://schemas.microsoft.com/office/drawing/2014/main" id="{D8325394-915E-4125-BBA1-99550CDD1FD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7" name="Text Box 69">
          <a:extLst>
            <a:ext uri="{FF2B5EF4-FFF2-40B4-BE49-F238E27FC236}">
              <a16:creationId xmlns:a16="http://schemas.microsoft.com/office/drawing/2014/main" id="{8FDE0F6B-B156-411C-BB90-0DF7838659C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8" name="Text Box 70">
          <a:extLst>
            <a:ext uri="{FF2B5EF4-FFF2-40B4-BE49-F238E27FC236}">
              <a16:creationId xmlns:a16="http://schemas.microsoft.com/office/drawing/2014/main" id="{DB1E484A-ED03-483A-A9BF-70454DBC9FA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49" name="Text Box 71">
          <a:extLst>
            <a:ext uri="{FF2B5EF4-FFF2-40B4-BE49-F238E27FC236}">
              <a16:creationId xmlns:a16="http://schemas.microsoft.com/office/drawing/2014/main" id="{BDDC5795-3470-4A05-8002-DBD78B13CEA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50" name="Text Box 72">
          <a:extLst>
            <a:ext uri="{FF2B5EF4-FFF2-40B4-BE49-F238E27FC236}">
              <a16:creationId xmlns:a16="http://schemas.microsoft.com/office/drawing/2014/main" id="{FD9CB1F0-2B0B-47BA-9EBC-801DC5CFA1E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51" name="Text Box 73">
          <a:extLst>
            <a:ext uri="{FF2B5EF4-FFF2-40B4-BE49-F238E27FC236}">
              <a16:creationId xmlns:a16="http://schemas.microsoft.com/office/drawing/2014/main" id="{FE4B8703-19AB-47AA-8CE1-83A96B014E6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52" name="Text Box 46">
          <a:extLst>
            <a:ext uri="{FF2B5EF4-FFF2-40B4-BE49-F238E27FC236}">
              <a16:creationId xmlns:a16="http://schemas.microsoft.com/office/drawing/2014/main" id="{E75C8AD7-9F8F-4D9B-9A6F-C869BC7A04E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53" name="Text Box 43">
          <a:extLst>
            <a:ext uri="{FF2B5EF4-FFF2-40B4-BE49-F238E27FC236}">
              <a16:creationId xmlns:a16="http://schemas.microsoft.com/office/drawing/2014/main" id="{974100E7-FA11-474B-A55E-D4D838F8221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54" name="Text Box 46">
          <a:extLst>
            <a:ext uri="{FF2B5EF4-FFF2-40B4-BE49-F238E27FC236}">
              <a16:creationId xmlns:a16="http://schemas.microsoft.com/office/drawing/2014/main" id="{3CB71E22-BFC3-4EE4-88EC-6043536CB99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55" name="Text Box 43">
          <a:extLst>
            <a:ext uri="{FF2B5EF4-FFF2-40B4-BE49-F238E27FC236}">
              <a16:creationId xmlns:a16="http://schemas.microsoft.com/office/drawing/2014/main" id="{55EE1488-1A69-4DF9-80BB-8C8928F8509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56" name="Text Box 68">
          <a:extLst>
            <a:ext uri="{FF2B5EF4-FFF2-40B4-BE49-F238E27FC236}">
              <a16:creationId xmlns:a16="http://schemas.microsoft.com/office/drawing/2014/main" id="{9CB2EE3C-80F9-4F1E-861C-C285F878722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57" name="Text Box 69">
          <a:extLst>
            <a:ext uri="{FF2B5EF4-FFF2-40B4-BE49-F238E27FC236}">
              <a16:creationId xmlns:a16="http://schemas.microsoft.com/office/drawing/2014/main" id="{A5D6048C-34E1-4F41-BDA5-0848C1B1809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58" name="Text Box 70">
          <a:extLst>
            <a:ext uri="{FF2B5EF4-FFF2-40B4-BE49-F238E27FC236}">
              <a16:creationId xmlns:a16="http://schemas.microsoft.com/office/drawing/2014/main" id="{EC474FA8-5851-48FE-867E-5ADD40212B2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59" name="Text Box 71">
          <a:extLst>
            <a:ext uri="{FF2B5EF4-FFF2-40B4-BE49-F238E27FC236}">
              <a16:creationId xmlns:a16="http://schemas.microsoft.com/office/drawing/2014/main" id="{4B673EEE-31DB-404D-8705-1F2ADAAA003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60" name="Text Box 72">
          <a:extLst>
            <a:ext uri="{FF2B5EF4-FFF2-40B4-BE49-F238E27FC236}">
              <a16:creationId xmlns:a16="http://schemas.microsoft.com/office/drawing/2014/main" id="{1FA08E97-187E-4150-981D-E4D6B80FF24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61" name="Text Box 73">
          <a:extLst>
            <a:ext uri="{FF2B5EF4-FFF2-40B4-BE49-F238E27FC236}">
              <a16:creationId xmlns:a16="http://schemas.microsoft.com/office/drawing/2014/main" id="{CAA69CE9-B392-4A88-AA78-F7B6BD1DDF1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62" name="Text Box 46">
          <a:extLst>
            <a:ext uri="{FF2B5EF4-FFF2-40B4-BE49-F238E27FC236}">
              <a16:creationId xmlns:a16="http://schemas.microsoft.com/office/drawing/2014/main" id="{43468574-D986-402B-909C-FF127A00322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63" name="Text Box 43">
          <a:extLst>
            <a:ext uri="{FF2B5EF4-FFF2-40B4-BE49-F238E27FC236}">
              <a16:creationId xmlns:a16="http://schemas.microsoft.com/office/drawing/2014/main" id="{2EEC805C-9524-4712-8F72-0675AA1D18A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64" name="Text Box 46">
          <a:extLst>
            <a:ext uri="{FF2B5EF4-FFF2-40B4-BE49-F238E27FC236}">
              <a16:creationId xmlns:a16="http://schemas.microsoft.com/office/drawing/2014/main" id="{6F17B396-F664-4E2E-9971-F766F20D005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65" name="Text Box 43">
          <a:extLst>
            <a:ext uri="{FF2B5EF4-FFF2-40B4-BE49-F238E27FC236}">
              <a16:creationId xmlns:a16="http://schemas.microsoft.com/office/drawing/2014/main" id="{F5597CFF-A5AF-43FE-879C-78E9A2BAE39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66" name="Text Box 65">
          <a:extLst>
            <a:ext uri="{FF2B5EF4-FFF2-40B4-BE49-F238E27FC236}">
              <a16:creationId xmlns:a16="http://schemas.microsoft.com/office/drawing/2014/main" id="{BAF5849B-A03A-4C24-A2A4-705FB32C813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67" name="Text Box 91">
          <a:extLst>
            <a:ext uri="{FF2B5EF4-FFF2-40B4-BE49-F238E27FC236}">
              <a16:creationId xmlns:a16="http://schemas.microsoft.com/office/drawing/2014/main" id="{E3640903-447E-4A44-A8FC-7116035C1F8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68" name="Text Box 65">
          <a:extLst>
            <a:ext uri="{FF2B5EF4-FFF2-40B4-BE49-F238E27FC236}">
              <a16:creationId xmlns:a16="http://schemas.microsoft.com/office/drawing/2014/main" id="{6922D227-5BDB-4417-BBB5-B18B4079C93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169" name="Text Box 91">
          <a:extLst>
            <a:ext uri="{FF2B5EF4-FFF2-40B4-BE49-F238E27FC236}">
              <a16:creationId xmlns:a16="http://schemas.microsoft.com/office/drawing/2014/main" id="{239C766F-FF2C-44BB-BFF4-FBA02EA0B3B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170" name="Text Box 46">
          <a:extLst>
            <a:ext uri="{FF2B5EF4-FFF2-40B4-BE49-F238E27FC236}">
              <a16:creationId xmlns:a16="http://schemas.microsoft.com/office/drawing/2014/main" id="{7C243942-79DF-4B3C-BE6B-BECD6865293B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171" name="Text Box 43">
          <a:extLst>
            <a:ext uri="{FF2B5EF4-FFF2-40B4-BE49-F238E27FC236}">
              <a16:creationId xmlns:a16="http://schemas.microsoft.com/office/drawing/2014/main" id="{113DEA00-1136-4C2D-BBD4-D6C9599442DD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2" name="Text Box 68">
          <a:extLst>
            <a:ext uri="{FF2B5EF4-FFF2-40B4-BE49-F238E27FC236}">
              <a16:creationId xmlns:a16="http://schemas.microsoft.com/office/drawing/2014/main" id="{67271375-0A0C-4A56-BBDB-82199DAC079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3" name="Text Box 69">
          <a:extLst>
            <a:ext uri="{FF2B5EF4-FFF2-40B4-BE49-F238E27FC236}">
              <a16:creationId xmlns:a16="http://schemas.microsoft.com/office/drawing/2014/main" id="{544D8799-3EB9-44B8-9DD3-23409E07E16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4" name="Text Box 70">
          <a:extLst>
            <a:ext uri="{FF2B5EF4-FFF2-40B4-BE49-F238E27FC236}">
              <a16:creationId xmlns:a16="http://schemas.microsoft.com/office/drawing/2014/main" id="{86EE5BB3-E4E7-4D4F-954D-3EE63ADDF71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5" name="Text Box 71">
          <a:extLst>
            <a:ext uri="{FF2B5EF4-FFF2-40B4-BE49-F238E27FC236}">
              <a16:creationId xmlns:a16="http://schemas.microsoft.com/office/drawing/2014/main" id="{4B8CA810-8A99-42B2-9AF6-E8A911BCB6E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6" name="Text Box 72">
          <a:extLst>
            <a:ext uri="{FF2B5EF4-FFF2-40B4-BE49-F238E27FC236}">
              <a16:creationId xmlns:a16="http://schemas.microsoft.com/office/drawing/2014/main" id="{BB44D231-6CA5-4C24-8054-22C57D9C4C4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77" name="Text Box 73">
          <a:extLst>
            <a:ext uri="{FF2B5EF4-FFF2-40B4-BE49-F238E27FC236}">
              <a16:creationId xmlns:a16="http://schemas.microsoft.com/office/drawing/2014/main" id="{56784202-B7A4-4550-A5D7-2E1EFBBA8B0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78" name="Text Box 46">
          <a:extLst>
            <a:ext uri="{FF2B5EF4-FFF2-40B4-BE49-F238E27FC236}">
              <a16:creationId xmlns:a16="http://schemas.microsoft.com/office/drawing/2014/main" id="{A586C5FC-EAD4-43E8-A271-C1F5C4351A4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79" name="Text Box 43">
          <a:extLst>
            <a:ext uri="{FF2B5EF4-FFF2-40B4-BE49-F238E27FC236}">
              <a16:creationId xmlns:a16="http://schemas.microsoft.com/office/drawing/2014/main" id="{F2B50E3B-EF79-4A81-A585-A9F1DF27D97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80" name="Text Box 46">
          <a:extLst>
            <a:ext uri="{FF2B5EF4-FFF2-40B4-BE49-F238E27FC236}">
              <a16:creationId xmlns:a16="http://schemas.microsoft.com/office/drawing/2014/main" id="{8345798A-CF27-4674-A382-A0C520FF4C5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81" name="Text Box 43">
          <a:extLst>
            <a:ext uri="{FF2B5EF4-FFF2-40B4-BE49-F238E27FC236}">
              <a16:creationId xmlns:a16="http://schemas.microsoft.com/office/drawing/2014/main" id="{86481540-3EC3-45C0-85EA-44250649BC4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2" name="Text Box 68">
          <a:extLst>
            <a:ext uri="{FF2B5EF4-FFF2-40B4-BE49-F238E27FC236}">
              <a16:creationId xmlns:a16="http://schemas.microsoft.com/office/drawing/2014/main" id="{1F08DB10-B473-4D3B-A116-2586EFE75FB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3" name="Text Box 69">
          <a:extLst>
            <a:ext uri="{FF2B5EF4-FFF2-40B4-BE49-F238E27FC236}">
              <a16:creationId xmlns:a16="http://schemas.microsoft.com/office/drawing/2014/main" id="{E7D5AEC1-A739-4F53-B0B0-7BC8CE0DDAF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4" name="Text Box 70">
          <a:extLst>
            <a:ext uri="{FF2B5EF4-FFF2-40B4-BE49-F238E27FC236}">
              <a16:creationId xmlns:a16="http://schemas.microsoft.com/office/drawing/2014/main" id="{171E05D5-23E5-4DED-926A-FBE06998B97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5" name="Text Box 71">
          <a:extLst>
            <a:ext uri="{FF2B5EF4-FFF2-40B4-BE49-F238E27FC236}">
              <a16:creationId xmlns:a16="http://schemas.microsoft.com/office/drawing/2014/main" id="{E6159CCD-F2B6-49B7-A27E-5E39D258883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6" name="Text Box 72">
          <a:extLst>
            <a:ext uri="{FF2B5EF4-FFF2-40B4-BE49-F238E27FC236}">
              <a16:creationId xmlns:a16="http://schemas.microsoft.com/office/drawing/2014/main" id="{020C9D8D-0DAF-4F2C-BDC7-7220951D7FA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187" name="Text Box 73">
          <a:extLst>
            <a:ext uri="{FF2B5EF4-FFF2-40B4-BE49-F238E27FC236}">
              <a16:creationId xmlns:a16="http://schemas.microsoft.com/office/drawing/2014/main" id="{7D005CE2-8CFE-47E0-82A1-4936D613016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88" name="Text Box 46">
          <a:extLst>
            <a:ext uri="{FF2B5EF4-FFF2-40B4-BE49-F238E27FC236}">
              <a16:creationId xmlns:a16="http://schemas.microsoft.com/office/drawing/2014/main" id="{4FA8C8AA-0EEF-4AAD-B1EE-17D3B33E49E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89" name="Text Box 43">
          <a:extLst>
            <a:ext uri="{FF2B5EF4-FFF2-40B4-BE49-F238E27FC236}">
              <a16:creationId xmlns:a16="http://schemas.microsoft.com/office/drawing/2014/main" id="{49C1796A-90C4-4146-91D8-84185F187F1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90" name="Text Box 46">
          <a:extLst>
            <a:ext uri="{FF2B5EF4-FFF2-40B4-BE49-F238E27FC236}">
              <a16:creationId xmlns:a16="http://schemas.microsoft.com/office/drawing/2014/main" id="{FF36E5D8-CD90-49A1-A3CC-37E0337323C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1" name="Text Box 68">
          <a:extLst>
            <a:ext uri="{FF2B5EF4-FFF2-40B4-BE49-F238E27FC236}">
              <a16:creationId xmlns:a16="http://schemas.microsoft.com/office/drawing/2014/main" id="{8BBA4D12-55B2-4433-8926-75823AFDD6F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2" name="Text Box 69">
          <a:extLst>
            <a:ext uri="{FF2B5EF4-FFF2-40B4-BE49-F238E27FC236}">
              <a16:creationId xmlns:a16="http://schemas.microsoft.com/office/drawing/2014/main" id="{9A688CAF-A964-45BC-AD93-BF43E83F884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3" name="Text Box 70">
          <a:extLst>
            <a:ext uri="{FF2B5EF4-FFF2-40B4-BE49-F238E27FC236}">
              <a16:creationId xmlns:a16="http://schemas.microsoft.com/office/drawing/2014/main" id="{F3EA84AB-245A-4EFE-BFBF-690F0AEE607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4" name="Text Box 71">
          <a:extLst>
            <a:ext uri="{FF2B5EF4-FFF2-40B4-BE49-F238E27FC236}">
              <a16:creationId xmlns:a16="http://schemas.microsoft.com/office/drawing/2014/main" id="{0B442B67-5211-4DB9-B924-605522C72A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5" name="Text Box 72">
          <a:extLst>
            <a:ext uri="{FF2B5EF4-FFF2-40B4-BE49-F238E27FC236}">
              <a16:creationId xmlns:a16="http://schemas.microsoft.com/office/drawing/2014/main" id="{9E17F182-D5B5-4255-8391-7FE1D233A0A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196" name="Text Box 73">
          <a:extLst>
            <a:ext uri="{FF2B5EF4-FFF2-40B4-BE49-F238E27FC236}">
              <a16:creationId xmlns:a16="http://schemas.microsoft.com/office/drawing/2014/main" id="{F1BA1788-5258-4573-A9ED-FE4E434DBD1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97" name="Text Box 46">
          <a:extLst>
            <a:ext uri="{FF2B5EF4-FFF2-40B4-BE49-F238E27FC236}">
              <a16:creationId xmlns:a16="http://schemas.microsoft.com/office/drawing/2014/main" id="{938E4F4A-4CBD-48D5-8150-056D19B9CAA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98" name="Text Box 43">
          <a:extLst>
            <a:ext uri="{FF2B5EF4-FFF2-40B4-BE49-F238E27FC236}">
              <a16:creationId xmlns:a16="http://schemas.microsoft.com/office/drawing/2014/main" id="{13E24DCC-85CA-4CBC-ADE7-8A8418B280F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199" name="Text Box 46">
          <a:extLst>
            <a:ext uri="{FF2B5EF4-FFF2-40B4-BE49-F238E27FC236}">
              <a16:creationId xmlns:a16="http://schemas.microsoft.com/office/drawing/2014/main" id="{9A642FBD-5E96-4C73-86F1-99A9DEF84BA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00" name="Text Box 43">
          <a:extLst>
            <a:ext uri="{FF2B5EF4-FFF2-40B4-BE49-F238E27FC236}">
              <a16:creationId xmlns:a16="http://schemas.microsoft.com/office/drawing/2014/main" id="{5D7F7FC6-48CF-481C-97D2-A8390C2BA8F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201" name="Text Box 10">
          <a:extLst>
            <a:ext uri="{FF2B5EF4-FFF2-40B4-BE49-F238E27FC236}">
              <a16:creationId xmlns:a16="http://schemas.microsoft.com/office/drawing/2014/main" id="{C961D0BC-4974-4204-8CFB-1FB1F43CDF9F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202" name="Text Box 11">
          <a:extLst>
            <a:ext uri="{FF2B5EF4-FFF2-40B4-BE49-F238E27FC236}">
              <a16:creationId xmlns:a16="http://schemas.microsoft.com/office/drawing/2014/main" id="{DE566F24-BF88-47B7-9EC2-8E69A580A847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03" name="Text Box 65">
          <a:extLst>
            <a:ext uri="{FF2B5EF4-FFF2-40B4-BE49-F238E27FC236}">
              <a16:creationId xmlns:a16="http://schemas.microsoft.com/office/drawing/2014/main" id="{5068D790-04BD-46D3-977F-D93DAAABD78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04" name="Text Box 91">
          <a:extLst>
            <a:ext uri="{FF2B5EF4-FFF2-40B4-BE49-F238E27FC236}">
              <a16:creationId xmlns:a16="http://schemas.microsoft.com/office/drawing/2014/main" id="{5C204100-9E9E-40BF-97EB-1103F2F42D0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05" name="Text Box 65">
          <a:extLst>
            <a:ext uri="{FF2B5EF4-FFF2-40B4-BE49-F238E27FC236}">
              <a16:creationId xmlns:a16="http://schemas.microsoft.com/office/drawing/2014/main" id="{8C006CB8-4A70-4694-B8E0-AD710462D43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06" name="Text Box 91">
          <a:extLst>
            <a:ext uri="{FF2B5EF4-FFF2-40B4-BE49-F238E27FC236}">
              <a16:creationId xmlns:a16="http://schemas.microsoft.com/office/drawing/2014/main" id="{DC0B46BE-AAD9-4077-B14E-66DE576E730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07" name="Text Box 46">
          <a:extLst>
            <a:ext uri="{FF2B5EF4-FFF2-40B4-BE49-F238E27FC236}">
              <a16:creationId xmlns:a16="http://schemas.microsoft.com/office/drawing/2014/main" id="{5E264239-71CC-45C6-9D93-486B951093B5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08" name="Text Box 43">
          <a:extLst>
            <a:ext uri="{FF2B5EF4-FFF2-40B4-BE49-F238E27FC236}">
              <a16:creationId xmlns:a16="http://schemas.microsoft.com/office/drawing/2014/main" id="{D4645C0A-E5DE-4B74-B1C6-82BFDDF89863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09" name="Text Box 68">
          <a:extLst>
            <a:ext uri="{FF2B5EF4-FFF2-40B4-BE49-F238E27FC236}">
              <a16:creationId xmlns:a16="http://schemas.microsoft.com/office/drawing/2014/main" id="{CFCBA7FF-318E-438D-94A8-86C648B46A7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0" name="Text Box 69">
          <a:extLst>
            <a:ext uri="{FF2B5EF4-FFF2-40B4-BE49-F238E27FC236}">
              <a16:creationId xmlns:a16="http://schemas.microsoft.com/office/drawing/2014/main" id="{ACFB7A8D-1F1E-4532-BB21-BA6F50C389F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1" name="Text Box 70">
          <a:extLst>
            <a:ext uri="{FF2B5EF4-FFF2-40B4-BE49-F238E27FC236}">
              <a16:creationId xmlns:a16="http://schemas.microsoft.com/office/drawing/2014/main" id="{CB8FC528-0DAB-4366-89F0-E1F7800698D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2" name="Text Box 71">
          <a:extLst>
            <a:ext uri="{FF2B5EF4-FFF2-40B4-BE49-F238E27FC236}">
              <a16:creationId xmlns:a16="http://schemas.microsoft.com/office/drawing/2014/main" id="{7C6BC1B3-F846-4F50-AD34-C196BFCD59A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3" name="Text Box 72">
          <a:extLst>
            <a:ext uri="{FF2B5EF4-FFF2-40B4-BE49-F238E27FC236}">
              <a16:creationId xmlns:a16="http://schemas.microsoft.com/office/drawing/2014/main" id="{AB6F7B61-F70A-43AC-8A6F-A52F9638304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4" name="Text Box 73">
          <a:extLst>
            <a:ext uri="{FF2B5EF4-FFF2-40B4-BE49-F238E27FC236}">
              <a16:creationId xmlns:a16="http://schemas.microsoft.com/office/drawing/2014/main" id="{8E2A6DB9-F01E-4412-9E51-C8123D98E48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15" name="Text Box 46">
          <a:extLst>
            <a:ext uri="{FF2B5EF4-FFF2-40B4-BE49-F238E27FC236}">
              <a16:creationId xmlns:a16="http://schemas.microsoft.com/office/drawing/2014/main" id="{D4FA36F8-BB7F-4972-8DCC-69BDBDEA805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16" name="Text Box 43">
          <a:extLst>
            <a:ext uri="{FF2B5EF4-FFF2-40B4-BE49-F238E27FC236}">
              <a16:creationId xmlns:a16="http://schemas.microsoft.com/office/drawing/2014/main" id="{51252B85-EE36-48F4-BD75-C849C80547B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17" name="Text Box 46">
          <a:extLst>
            <a:ext uri="{FF2B5EF4-FFF2-40B4-BE49-F238E27FC236}">
              <a16:creationId xmlns:a16="http://schemas.microsoft.com/office/drawing/2014/main" id="{740F7455-4B61-40A1-8C24-2FCC4138B7A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18" name="Text Box 43">
          <a:extLst>
            <a:ext uri="{FF2B5EF4-FFF2-40B4-BE49-F238E27FC236}">
              <a16:creationId xmlns:a16="http://schemas.microsoft.com/office/drawing/2014/main" id="{AC8B954F-8724-44A0-B213-8C3C57EC216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19" name="Text Box 68">
          <a:extLst>
            <a:ext uri="{FF2B5EF4-FFF2-40B4-BE49-F238E27FC236}">
              <a16:creationId xmlns:a16="http://schemas.microsoft.com/office/drawing/2014/main" id="{9A743843-9C2E-4885-917C-8C4AACCB3EF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20" name="Text Box 69">
          <a:extLst>
            <a:ext uri="{FF2B5EF4-FFF2-40B4-BE49-F238E27FC236}">
              <a16:creationId xmlns:a16="http://schemas.microsoft.com/office/drawing/2014/main" id="{0F50A483-6AB1-48BC-A6C2-7FE6494FEFF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21" name="Text Box 70">
          <a:extLst>
            <a:ext uri="{FF2B5EF4-FFF2-40B4-BE49-F238E27FC236}">
              <a16:creationId xmlns:a16="http://schemas.microsoft.com/office/drawing/2014/main" id="{B721A019-C0FB-4E2B-867A-47A1344302B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22" name="Text Box 71">
          <a:extLst>
            <a:ext uri="{FF2B5EF4-FFF2-40B4-BE49-F238E27FC236}">
              <a16:creationId xmlns:a16="http://schemas.microsoft.com/office/drawing/2014/main" id="{615076E2-01FE-4767-B38B-F447F3DE0F4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23" name="Text Box 72">
          <a:extLst>
            <a:ext uri="{FF2B5EF4-FFF2-40B4-BE49-F238E27FC236}">
              <a16:creationId xmlns:a16="http://schemas.microsoft.com/office/drawing/2014/main" id="{25996E5D-CE2D-4259-92F8-EFE60DCC976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24" name="Text Box 73">
          <a:extLst>
            <a:ext uri="{FF2B5EF4-FFF2-40B4-BE49-F238E27FC236}">
              <a16:creationId xmlns:a16="http://schemas.microsoft.com/office/drawing/2014/main" id="{07247816-BB4C-4BF7-BAD0-D4223CFCC78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25" name="Text Box 46">
          <a:extLst>
            <a:ext uri="{FF2B5EF4-FFF2-40B4-BE49-F238E27FC236}">
              <a16:creationId xmlns:a16="http://schemas.microsoft.com/office/drawing/2014/main" id="{C74F3EF7-805F-4BA5-AFA4-6F77D7DF71D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26" name="Text Box 43">
          <a:extLst>
            <a:ext uri="{FF2B5EF4-FFF2-40B4-BE49-F238E27FC236}">
              <a16:creationId xmlns:a16="http://schemas.microsoft.com/office/drawing/2014/main" id="{80005624-74C2-4BDC-8258-06F5B83FC49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27" name="Text Box 46">
          <a:extLst>
            <a:ext uri="{FF2B5EF4-FFF2-40B4-BE49-F238E27FC236}">
              <a16:creationId xmlns:a16="http://schemas.microsoft.com/office/drawing/2014/main" id="{894FFA2B-FAF6-46EC-8163-9826205F0D8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28" name="Text Box 43">
          <a:extLst>
            <a:ext uri="{FF2B5EF4-FFF2-40B4-BE49-F238E27FC236}">
              <a16:creationId xmlns:a16="http://schemas.microsoft.com/office/drawing/2014/main" id="{900A6FE9-CB5C-4A34-A8DB-1A8C5026155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29" name="Text Box 68">
          <a:extLst>
            <a:ext uri="{FF2B5EF4-FFF2-40B4-BE49-F238E27FC236}">
              <a16:creationId xmlns:a16="http://schemas.microsoft.com/office/drawing/2014/main" id="{C1DE9006-6313-47F5-83E3-448BC8F6AB3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30" name="Text Box 69">
          <a:extLst>
            <a:ext uri="{FF2B5EF4-FFF2-40B4-BE49-F238E27FC236}">
              <a16:creationId xmlns:a16="http://schemas.microsoft.com/office/drawing/2014/main" id="{D71BAF5D-E32E-4D1F-BFB5-787EAB8EF3A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31" name="Text Box 70">
          <a:extLst>
            <a:ext uri="{FF2B5EF4-FFF2-40B4-BE49-F238E27FC236}">
              <a16:creationId xmlns:a16="http://schemas.microsoft.com/office/drawing/2014/main" id="{1DE1E8FC-FE49-4E1B-AA12-14B9A154A89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32" name="Text Box 71">
          <a:extLst>
            <a:ext uri="{FF2B5EF4-FFF2-40B4-BE49-F238E27FC236}">
              <a16:creationId xmlns:a16="http://schemas.microsoft.com/office/drawing/2014/main" id="{29EB1B20-A104-4F4B-AA00-6DE438FB2B7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33" name="Text Box 72">
          <a:extLst>
            <a:ext uri="{FF2B5EF4-FFF2-40B4-BE49-F238E27FC236}">
              <a16:creationId xmlns:a16="http://schemas.microsoft.com/office/drawing/2014/main" id="{72AD3B41-8538-4A8B-B659-199C9B86971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34" name="Text Box 73">
          <a:extLst>
            <a:ext uri="{FF2B5EF4-FFF2-40B4-BE49-F238E27FC236}">
              <a16:creationId xmlns:a16="http://schemas.microsoft.com/office/drawing/2014/main" id="{F82B6151-E9E8-4831-9CAC-9C7C342726B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35" name="Text Box 46">
          <a:extLst>
            <a:ext uri="{FF2B5EF4-FFF2-40B4-BE49-F238E27FC236}">
              <a16:creationId xmlns:a16="http://schemas.microsoft.com/office/drawing/2014/main" id="{504A215E-388E-46F3-BD39-70E38880AB4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36" name="Text Box 43">
          <a:extLst>
            <a:ext uri="{FF2B5EF4-FFF2-40B4-BE49-F238E27FC236}">
              <a16:creationId xmlns:a16="http://schemas.microsoft.com/office/drawing/2014/main" id="{C5902C02-79F9-4718-94D8-0E1131FDACF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E1D995EE-24AE-4955-AC13-C2DB5014E44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38" name="Text Box 43">
          <a:extLst>
            <a:ext uri="{FF2B5EF4-FFF2-40B4-BE49-F238E27FC236}">
              <a16:creationId xmlns:a16="http://schemas.microsoft.com/office/drawing/2014/main" id="{3EDA5494-00B3-4069-A07C-A98DFF48996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39" name="Text Box 65">
          <a:extLst>
            <a:ext uri="{FF2B5EF4-FFF2-40B4-BE49-F238E27FC236}">
              <a16:creationId xmlns:a16="http://schemas.microsoft.com/office/drawing/2014/main" id="{308D4876-7C4B-4F24-B0A0-86E33283D22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40" name="Text Box 91">
          <a:extLst>
            <a:ext uri="{FF2B5EF4-FFF2-40B4-BE49-F238E27FC236}">
              <a16:creationId xmlns:a16="http://schemas.microsoft.com/office/drawing/2014/main" id="{3BFD2809-2543-494D-A76B-2127180496A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41" name="Text Box 65">
          <a:extLst>
            <a:ext uri="{FF2B5EF4-FFF2-40B4-BE49-F238E27FC236}">
              <a16:creationId xmlns:a16="http://schemas.microsoft.com/office/drawing/2014/main" id="{7C12DDCE-671A-4428-B0E4-1A75E37CDC2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42" name="Text Box 46">
          <a:extLst>
            <a:ext uri="{FF2B5EF4-FFF2-40B4-BE49-F238E27FC236}">
              <a16:creationId xmlns:a16="http://schemas.microsoft.com/office/drawing/2014/main" id="{91259DA9-35E7-480C-8081-7A865F820B23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43" name="Text Box 43">
          <a:extLst>
            <a:ext uri="{FF2B5EF4-FFF2-40B4-BE49-F238E27FC236}">
              <a16:creationId xmlns:a16="http://schemas.microsoft.com/office/drawing/2014/main" id="{A3528253-BA6C-42FC-8DD8-FD7494A3DA42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4" name="Text Box 68">
          <a:extLst>
            <a:ext uri="{FF2B5EF4-FFF2-40B4-BE49-F238E27FC236}">
              <a16:creationId xmlns:a16="http://schemas.microsoft.com/office/drawing/2014/main" id="{88E91CE9-75B9-4952-BE61-A9ED249CB32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5" name="Text Box 69">
          <a:extLst>
            <a:ext uri="{FF2B5EF4-FFF2-40B4-BE49-F238E27FC236}">
              <a16:creationId xmlns:a16="http://schemas.microsoft.com/office/drawing/2014/main" id="{E56D4F99-D3BE-4684-8D61-933C16F528F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6" name="Text Box 70">
          <a:extLst>
            <a:ext uri="{FF2B5EF4-FFF2-40B4-BE49-F238E27FC236}">
              <a16:creationId xmlns:a16="http://schemas.microsoft.com/office/drawing/2014/main" id="{F79EC7DE-3583-4899-98A7-6B810D37888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7" name="Text Box 71">
          <a:extLst>
            <a:ext uri="{FF2B5EF4-FFF2-40B4-BE49-F238E27FC236}">
              <a16:creationId xmlns:a16="http://schemas.microsoft.com/office/drawing/2014/main" id="{83CCC411-266D-485D-9CF4-A6F81BBC797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8" name="Text Box 72">
          <a:extLst>
            <a:ext uri="{FF2B5EF4-FFF2-40B4-BE49-F238E27FC236}">
              <a16:creationId xmlns:a16="http://schemas.microsoft.com/office/drawing/2014/main" id="{09D84343-4311-4430-9C13-C5C117BEAD7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49" name="Text Box 73">
          <a:extLst>
            <a:ext uri="{FF2B5EF4-FFF2-40B4-BE49-F238E27FC236}">
              <a16:creationId xmlns:a16="http://schemas.microsoft.com/office/drawing/2014/main" id="{4293B8BD-2AE0-4AD0-A0ED-5BADE6D30C5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50" name="Text Box 46">
          <a:extLst>
            <a:ext uri="{FF2B5EF4-FFF2-40B4-BE49-F238E27FC236}">
              <a16:creationId xmlns:a16="http://schemas.microsoft.com/office/drawing/2014/main" id="{515720C1-4D34-4181-9461-F338DDF7DA6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51" name="Text Box 43">
          <a:extLst>
            <a:ext uri="{FF2B5EF4-FFF2-40B4-BE49-F238E27FC236}">
              <a16:creationId xmlns:a16="http://schemas.microsoft.com/office/drawing/2014/main" id="{162CA1C8-6515-4641-B059-57A374A23CD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52" name="Text Box 46">
          <a:extLst>
            <a:ext uri="{FF2B5EF4-FFF2-40B4-BE49-F238E27FC236}">
              <a16:creationId xmlns:a16="http://schemas.microsoft.com/office/drawing/2014/main" id="{23B7F40B-389A-4AB5-93F5-B879B96925D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53" name="Text Box 43">
          <a:extLst>
            <a:ext uri="{FF2B5EF4-FFF2-40B4-BE49-F238E27FC236}">
              <a16:creationId xmlns:a16="http://schemas.microsoft.com/office/drawing/2014/main" id="{B818C6EF-5121-4981-B188-8017C620659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4" name="Text Box 68">
          <a:extLst>
            <a:ext uri="{FF2B5EF4-FFF2-40B4-BE49-F238E27FC236}">
              <a16:creationId xmlns:a16="http://schemas.microsoft.com/office/drawing/2014/main" id="{64127138-4C2B-48AF-ACA0-AC4B48DEDCC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5" name="Text Box 69">
          <a:extLst>
            <a:ext uri="{FF2B5EF4-FFF2-40B4-BE49-F238E27FC236}">
              <a16:creationId xmlns:a16="http://schemas.microsoft.com/office/drawing/2014/main" id="{1AEE8D82-8F2F-4A90-9006-D1DB2021353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6" name="Text Box 70">
          <a:extLst>
            <a:ext uri="{FF2B5EF4-FFF2-40B4-BE49-F238E27FC236}">
              <a16:creationId xmlns:a16="http://schemas.microsoft.com/office/drawing/2014/main" id="{1A1E01E1-867B-4B56-B972-16005B8BEF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7" name="Text Box 71">
          <a:extLst>
            <a:ext uri="{FF2B5EF4-FFF2-40B4-BE49-F238E27FC236}">
              <a16:creationId xmlns:a16="http://schemas.microsoft.com/office/drawing/2014/main" id="{9C6A82E2-1BCB-438A-ACCF-2F0FD87B269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8" name="Text Box 72">
          <a:extLst>
            <a:ext uri="{FF2B5EF4-FFF2-40B4-BE49-F238E27FC236}">
              <a16:creationId xmlns:a16="http://schemas.microsoft.com/office/drawing/2014/main" id="{55CBCEA5-8F1D-481D-8D97-47261ADF7D8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59" name="Text Box 73">
          <a:extLst>
            <a:ext uri="{FF2B5EF4-FFF2-40B4-BE49-F238E27FC236}">
              <a16:creationId xmlns:a16="http://schemas.microsoft.com/office/drawing/2014/main" id="{3A3812F9-9989-44ED-8042-E4440C1210D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60" name="Text Box 46">
          <a:extLst>
            <a:ext uri="{FF2B5EF4-FFF2-40B4-BE49-F238E27FC236}">
              <a16:creationId xmlns:a16="http://schemas.microsoft.com/office/drawing/2014/main" id="{DFCAF0AB-FE27-41D4-B339-CA29C1B0A49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61" name="Text Box 43">
          <a:extLst>
            <a:ext uri="{FF2B5EF4-FFF2-40B4-BE49-F238E27FC236}">
              <a16:creationId xmlns:a16="http://schemas.microsoft.com/office/drawing/2014/main" id="{2F1250B4-ED8B-40C0-AB42-8AD175F5C67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62" name="Text Box 46">
          <a:extLst>
            <a:ext uri="{FF2B5EF4-FFF2-40B4-BE49-F238E27FC236}">
              <a16:creationId xmlns:a16="http://schemas.microsoft.com/office/drawing/2014/main" id="{8B18D4B1-D5E2-40F1-90AA-951C1F2027C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63" name="Text Box 43">
          <a:extLst>
            <a:ext uri="{FF2B5EF4-FFF2-40B4-BE49-F238E27FC236}">
              <a16:creationId xmlns:a16="http://schemas.microsoft.com/office/drawing/2014/main" id="{40B3D9F0-FEBB-4A54-A26A-5366CB0C8D8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4" name="Text Box 68">
          <a:extLst>
            <a:ext uri="{FF2B5EF4-FFF2-40B4-BE49-F238E27FC236}">
              <a16:creationId xmlns:a16="http://schemas.microsoft.com/office/drawing/2014/main" id="{96D566DE-0381-4C56-8C06-6FAA4D6DB8F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5" name="Text Box 69">
          <a:extLst>
            <a:ext uri="{FF2B5EF4-FFF2-40B4-BE49-F238E27FC236}">
              <a16:creationId xmlns:a16="http://schemas.microsoft.com/office/drawing/2014/main" id="{641E96C2-6092-47EC-8602-8633C63700A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6" name="Text Box 70">
          <a:extLst>
            <a:ext uri="{FF2B5EF4-FFF2-40B4-BE49-F238E27FC236}">
              <a16:creationId xmlns:a16="http://schemas.microsoft.com/office/drawing/2014/main" id="{DCB0210A-6C00-4618-84ED-5E88055A21C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7" name="Text Box 71">
          <a:extLst>
            <a:ext uri="{FF2B5EF4-FFF2-40B4-BE49-F238E27FC236}">
              <a16:creationId xmlns:a16="http://schemas.microsoft.com/office/drawing/2014/main" id="{123A3AD0-31AE-47A7-A418-FBDCD33B47D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8" name="Text Box 72">
          <a:extLst>
            <a:ext uri="{FF2B5EF4-FFF2-40B4-BE49-F238E27FC236}">
              <a16:creationId xmlns:a16="http://schemas.microsoft.com/office/drawing/2014/main" id="{08E0D899-B7B9-428C-9F50-4CBCFD74B02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69" name="Text Box 73">
          <a:extLst>
            <a:ext uri="{FF2B5EF4-FFF2-40B4-BE49-F238E27FC236}">
              <a16:creationId xmlns:a16="http://schemas.microsoft.com/office/drawing/2014/main" id="{8330EC87-43CC-4D4C-9EE3-AA9F474F5FF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5581DFBE-37AD-4B1A-A464-BC0C9544388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71" name="Text Box 43">
          <a:extLst>
            <a:ext uri="{FF2B5EF4-FFF2-40B4-BE49-F238E27FC236}">
              <a16:creationId xmlns:a16="http://schemas.microsoft.com/office/drawing/2014/main" id="{1CCEFC29-8734-469A-A6A6-1DBE61D6584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72" name="Text Box 46">
          <a:extLst>
            <a:ext uri="{FF2B5EF4-FFF2-40B4-BE49-F238E27FC236}">
              <a16:creationId xmlns:a16="http://schemas.microsoft.com/office/drawing/2014/main" id="{7D377C01-9A47-429E-BAB0-BD264465EF5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73" name="Text Box 43">
          <a:extLst>
            <a:ext uri="{FF2B5EF4-FFF2-40B4-BE49-F238E27FC236}">
              <a16:creationId xmlns:a16="http://schemas.microsoft.com/office/drawing/2014/main" id="{1C7D90CD-4E69-4D2D-9FB5-7C1412FDA2E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74" name="Text Box 65">
          <a:extLst>
            <a:ext uri="{FF2B5EF4-FFF2-40B4-BE49-F238E27FC236}">
              <a16:creationId xmlns:a16="http://schemas.microsoft.com/office/drawing/2014/main" id="{81052354-8CBE-4BB3-82AA-B921EB48DF0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75" name="Text Box 91">
          <a:extLst>
            <a:ext uri="{FF2B5EF4-FFF2-40B4-BE49-F238E27FC236}">
              <a16:creationId xmlns:a16="http://schemas.microsoft.com/office/drawing/2014/main" id="{21A25DBA-B5E7-42B1-8FB7-5C896AA212D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276" name="Text Box 65">
          <a:extLst>
            <a:ext uri="{FF2B5EF4-FFF2-40B4-BE49-F238E27FC236}">
              <a16:creationId xmlns:a16="http://schemas.microsoft.com/office/drawing/2014/main" id="{3E218826-7CD2-4240-8E3C-75D41441D42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77" name="Text Box 46">
          <a:extLst>
            <a:ext uri="{FF2B5EF4-FFF2-40B4-BE49-F238E27FC236}">
              <a16:creationId xmlns:a16="http://schemas.microsoft.com/office/drawing/2014/main" id="{709D52C8-8F0E-44AD-BB33-E0A8BF48D01A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278" name="Text Box 43">
          <a:extLst>
            <a:ext uri="{FF2B5EF4-FFF2-40B4-BE49-F238E27FC236}">
              <a16:creationId xmlns:a16="http://schemas.microsoft.com/office/drawing/2014/main" id="{2FF64AEC-7DF4-45F8-B4B5-E77979AE58A5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79" name="Text Box 68">
          <a:extLst>
            <a:ext uri="{FF2B5EF4-FFF2-40B4-BE49-F238E27FC236}">
              <a16:creationId xmlns:a16="http://schemas.microsoft.com/office/drawing/2014/main" id="{33300FD6-3870-4A96-85EA-6BDC04E2A6C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0" name="Text Box 69">
          <a:extLst>
            <a:ext uri="{FF2B5EF4-FFF2-40B4-BE49-F238E27FC236}">
              <a16:creationId xmlns:a16="http://schemas.microsoft.com/office/drawing/2014/main" id="{AC079FCC-4918-4165-8FCB-0C222EB1CC7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1" name="Text Box 70">
          <a:extLst>
            <a:ext uri="{FF2B5EF4-FFF2-40B4-BE49-F238E27FC236}">
              <a16:creationId xmlns:a16="http://schemas.microsoft.com/office/drawing/2014/main" id="{9C8B3F5A-60AC-4A1D-BF17-F113E7624AC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2" name="Text Box 71">
          <a:extLst>
            <a:ext uri="{FF2B5EF4-FFF2-40B4-BE49-F238E27FC236}">
              <a16:creationId xmlns:a16="http://schemas.microsoft.com/office/drawing/2014/main" id="{73BAF4E4-92D7-44B1-8E04-1FBF174AA15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3" name="Text Box 72">
          <a:extLst>
            <a:ext uri="{FF2B5EF4-FFF2-40B4-BE49-F238E27FC236}">
              <a16:creationId xmlns:a16="http://schemas.microsoft.com/office/drawing/2014/main" id="{A54D73FB-5C90-4B2B-810F-A380A4228C7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4" name="Text Box 73">
          <a:extLst>
            <a:ext uri="{FF2B5EF4-FFF2-40B4-BE49-F238E27FC236}">
              <a16:creationId xmlns:a16="http://schemas.microsoft.com/office/drawing/2014/main" id="{F7553B82-D2DF-4796-9C54-D151FCDC4D1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85" name="Text Box 46">
          <a:extLst>
            <a:ext uri="{FF2B5EF4-FFF2-40B4-BE49-F238E27FC236}">
              <a16:creationId xmlns:a16="http://schemas.microsoft.com/office/drawing/2014/main" id="{69C2BB68-BC48-413B-AE8E-2040A69DA5A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86" name="Text Box 43">
          <a:extLst>
            <a:ext uri="{FF2B5EF4-FFF2-40B4-BE49-F238E27FC236}">
              <a16:creationId xmlns:a16="http://schemas.microsoft.com/office/drawing/2014/main" id="{9E6167C8-5B04-4145-90B0-D84E66BE4F0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87" name="Text Box 46">
          <a:extLst>
            <a:ext uri="{FF2B5EF4-FFF2-40B4-BE49-F238E27FC236}">
              <a16:creationId xmlns:a16="http://schemas.microsoft.com/office/drawing/2014/main" id="{619D3909-98BB-4BCB-B08D-0E5593E3F25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88" name="Text Box 43">
          <a:extLst>
            <a:ext uri="{FF2B5EF4-FFF2-40B4-BE49-F238E27FC236}">
              <a16:creationId xmlns:a16="http://schemas.microsoft.com/office/drawing/2014/main" id="{0253CF64-B86A-4087-96AF-5A797B7C1DA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89" name="Text Box 68">
          <a:extLst>
            <a:ext uri="{FF2B5EF4-FFF2-40B4-BE49-F238E27FC236}">
              <a16:creationId xmlns:a16="http://schemas.microsoft.com/office/drawing/2014/main" id="{FA9015C3-ED75-4081-A154-C87B0B23C15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90" name="Text Box 69">
          <a:extLst>
            <a:ext uri="{FF2B5EF4-FFF2-40B4-BE49-F238E27FC236}">
              <a16:creationId xmlns:a16="http://schemas.microsoft.com/office/drawing/2014/main" id="{C9011F9A-59BC-4834-9DEA-73559C09B22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91" name="Text Box 70">
          <a:extLst>
            <a:ext uri="{FF2B5EF4-FFF2-40B4-BE49-F238E27FC236}">
              <a16:creationId xmlns:a16="http://schemas.microsoft.com/office/drawing/2014/main" id="{FFD6A2E1-9A61-4B55-890B-4BDBA6840D5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92" name="Text Box 71">
          <a:extLst>
            <a:ext uri="{FF2B5EF4-FFF2-40B4-BE49-F238E27FC236}">
              <a16:creationId xmlns:a16="http://schemas.microsoft.com/office/drawing/2014/main" id="{DA9DB18D-723E-41FA-AB43-92EDFC9CEB9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93" name="Text Box 72">
          <a:extLst>
            <a:ext uri="{FF2B5EF4-FFF2-40B4-BE49-F238E27FC236}">
              <a16:creationId xmlns:a16="http://schemas.microsoft.com/office/drawing/2014/main" id="{020311D7-A6D3-47A6-9361-497E645C929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294" name="Text Box 73">
          <a:extLst>
            <a:ext uri="{FF2B5EF4-FFF2-40B4-BE49-F238E27FC236}">
              <a16:creationId xmlns:a16="http://schemas.microsoft.com/office/drawing/2014/main" id="{177A2B87-1654-4E28-A624-A485AEC425A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95" name="Text Box 46">
          <a:extLst>
            <a:ext uri="{FF2B5EF4-FFF2-40B4-BE49-F238E27FC236}">
              <a16:creationId xmlns:a16="http://schemas.microsoft.com/office/drawing/2014/main" id="{2416F8DA-1379-48CB-B91B-9277098242D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96" name="Text Box 43">
          <a:extLst>
            <a:ext uri="{FF2B5EF4-FFF2-40B4-BE49-F238E27FC236}">
              <a16:creationId xmlns:a16="http://schemas.microsoft.com/office/drawing/2014/main" id="{0054F76B-6D37-498C-8E8A-D59C9036CCC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34EA329C-4EF5-452A-AB3D-7D88F6A8982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298" name="Text Box 43">
          <a:extLst>
            <a:ext uri="{FF2B5EF4-FFF2-40B4-BE49-F238E27FC236}">
              <a16:creationId xmlns:a16="http://schemas.microsoft.com/office/drawing/2014/main" id="{0B15C1D7-6D2D-4E34-A604-4651E3C4B86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299" name="Text Box 68">
          <a:extLst>
            <a:ext uri="{FF2B5EF4-FFF2-40B4-BE49-F238E27FC236}">
              <a16:creationId xmlns:a16="http://schemas.microsoft.com/office/drawing/2014/main" id="{64DC690F-72DC-407E-8499-6EC6C50C800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00" name="Text Box 69">
          <a:extLst>
            <a:ext uri="{FF2B5EF4-FFF2-40B4-BE49-F238E27FC236}">
              <a16:creationId xmlns:a16="http://schemas.microsoft.com/office/drawing/2014/main" id="{7346CD9B-FCB6-4051-BC5B-46296891B11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01" name="Text Box 70">
          <a:extLst>
            <a:ext uri="{FF2B5EF4-FFF2-40B4-BE49-F238E27FC236}">
              <a16:creationId xmlns:a16="http://schemas.microsoft.com/office/drawing/2014/main" id="{36DA7392-6F31-432D-B049-34701197C52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02" name="Text Box 71">
          <a:extLst>
            <a:ext uri="{FF2B5EF4-FFF2-40B4-BE49-F238E27FC236}">
              <a16:creationId xmlns:a16="http://schemas.microsoft.com/office/drawing/2014/main" id="{4C303CE0-53E4-40EA-BC7D-3CFD246C979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03" name="Text Box 72">
          <a:extLst>
            <a:ext uri="{FF2B5EF4-FFF2-40B4-BE49-F238E27FC236}">
              <a16:creationId xmlns:a16="http://schemas.microsoft.com/office/drawing/2014/main" id="{60181371-3E6E-4DC5-986C-F775DE22050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04" name="Text Box 73">
          <a:extLst>
            <a:ext uri="{FF2B5EF4-FFF2-40B4-BE49-F238E27FC236}">
              <a16:creationId xmlns:a16="http://schemas.microsoft.com/office/drawing/2014/main" id="{D0D689E3-CB29-44A2-A7F9-27F158DF90D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795D26A8-FC3D-4B61-A010-0BBD89E7665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06" name="Text Box 43">
          <a:extLst>
            <a:ext uri="{FF2B5EF4-FFF2-40B4-BE49-F238E27FC236}">
              <a16:creationId xmlns:a16="http://schemas.microsoft.com/office/drawing/2014/main" id="{9EB4FF56-4F20-47F6-BF95-38D7561F642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07" name="Text Box 46">
          <a:extLst>
            <a:ext uri="{FF2B5EF4-FFF2-40B4-BE49-F238E27FC236}">
              <a16:creationId xmlns:a16="http://schemas.microsoft.com/office/drawing/2014/main" id="{333EB8CA-0FF4-4A88-A65B-4859C8D7E39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08" name="Text Box 43">
          <a:extLst>
            <a:ext uri="{FF2B5EF4-FFF2-40B4-BE49-F238E27FC236}">
              <a16:creationId xmlns:a16="http://schemas.microsoft.com/office/drawing/2014/main" id="{426ADF03-5F5D-44CD-9CE0-A5679D37D2F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09" name="Text Box 10">
          <a:extLst>
            <a:ext uri="{FF2B5EF4-FFF2-40B4-BE49-F238E27FC236}">
              <a16:creationId xmlns:a16="http://schemas.microsoft.com/office/drawing/2014/main" id="{3602BC2C-8F40-432A-BF93-BBC1AF9BDCDA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10" name="Text Box 11">
          <a:extLst>
            <a:ext uri="{FF2B5EF4-FFF2-40B4-BE49-F238E27FC236}">
              <a16:creationId xmlns:a16="http://schemas.microsoft.com/office/drawing/2014/main" id="{54482B09-FAE3-4BAE-AFED-4442A65CD914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11" name="Text Box 65">
          <a:extLst>
            <a:ext uri="{FF2B5EF4-FFF2-40B4-BE49-F238E27FC236}">
              <a16:creationId xmlns:a16="http://schemas.microsoft.com/office/drawing/2014/main" id="{F9D7E00B-9991-46C1-88FE-E02802D6CA0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12" name="Text Box 91">
          <a:extLst>
            <a:ext uri="{FF2B5EF4-FFF2-40B4-BE49-F238E27FC236}">
              <a16:creationId xmlns:a16="http://schemas.microsoft.com/office/drawing/2014/main" id="{74A3FE74-0DCB-45F4-AE1C-8670CBC98E7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13" name="Text Box 65">
          <a:extLst>
            <a:ext uri="{FF2B5EF4-FFF2-40B4-BE49-F238E27FC236}">
              <a16:creationId xmlns:a16="http://schemas.microsoft.com/office/drawing/2014/main" id="{6812D294-4CB3-4393-B894-E314C4D18BE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14" name="Text Box 91">
          <a:extLst>
            <a:ext uri="{FF2B5EF4-FFF2-40B4-BE49-F238E27FC236}">
              <a16:creationId xmlns:a16="http://schemas.microsoft.com/office/drawing/2014/main" id="{3799125E-8796-47BE-9700-39B384961BA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15" name="Text Box 46">
          <a:extLst>
            <a:ext uri="{FF2B5EF4-FFF2-40B4-BE49-F238E27FC236}">
              <a16:creationId xmlns:a16="http://schemas.microsoft.com/office/drawing/2014/main" id="{8C42FFF8-A2A2-462D-8651-AD5129062083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16" name="Text Box 43">
          <a:extLst>
            <a:ext uri="{FF2B5EF4-FFF2-40B4-BE49-F238E27FC236}">
              <a16:creationId xmlns:a16="http://schemas.microsoft.com/office/drawing/2014/main" id="{571299DA-E779-44E2-BF19-7645C72B155D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17" name="Text Box 68">
          <a:extLst>
            <a:ext uri="{FF2B5EF4-FFF2-40B4-BE49-F238E27FC236}">
              <a16:creationId xmlns:a16="http://schemas.microsoft.com/office/drawing/2014/main" id="{6753931A-1943-4310-80CA-46F0A981CF3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18" name="Text Box 69">
          <a:extLst>
            <a:ext uri="{FF2B5EF4-FFF2-40B4-BE49-F238E27FC236}">
              <a16:creationId xmlns:a16="http://schemas.microsoft.com/office/drawing/2014/main" id="{74542A64-71D9-4609-ACE2-BF27F52EABD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19" name="Text Box 70">
          <a:extLst>
            <a:ext uri="{FF2B5EF4-FFF2-40B4-BE49-F238E27FC236}">
              <a16:creationId xmlns:a16="http://schemas.microsoft.com/office/drawing/2014/main" id="{1BC99AD5-2187-4637-92CE-D721891847B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0" name="Text Box 71">
          <a:extLst>
            <a:ext uri="{FF2B5EF4-FFF2-40B4-BE49-F238E27FC236}">
              <a16:creationId xmlns:a16="http://schemas.microsoft.com/office/drawing/2014/main" id="{C9E82509-24CF-455F-8E3B-A95A47FBDCE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1" name="Text Box 72">
          <a:extLst>
            <a:ext uri="{FF2B5EF4-FFF2-40B4-BE49-F238E27FC236}">
              <a16:creationId xmlns:a16="http://schemas.microsoft.com/office/drawing/2014/main" id="{A6D0CC7C-17A4-46F5-98FA-079F046E158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2" name="Text Box 73">
          <a:extLst>
            <a:ext uri="{FF2B5EF4-FFF2-40B4-BE49-F238E27FC236}">
              <a16:creationId xmlns:a16="http://schemas.microsoft.com/office/drawing/2014/main" id="{8062D9EC-FBD7-4B35-AFC5-C14C697FF07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80B95030-7606-42AA-B178-8A5337C25EB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24" name="Text Box 43">
          <a:extLst>
            <a:ext uri="{FF2B5EF4-FFF2-40B4-BE49-F238E27FC236}">
              <a16:creationId xmlns:a16="http://schemas.microsoft.com/office/drawing/2014/main" id="{E3F7D393-32AA-4F57-BC3A-D07421E8D68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25" name="Text Box 46">
          <a:extLst>
            <a:ext uri="{FF2B5EF4-FFF2-40B4-BE49-F238E27FC236}">
              <a16:creationId xmlns:a16="http://schemas.microsoft.com/office/drawing/2014/main" id="{9740E5CE-3E04-4A5D-9597-1B8378FF8CC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26" name="Text Box 43">
          <a:extLst>
            <a:ext uri="{FF2B5EF4-FFF2-40B4-BE49-F238E27FC236}">
              <a16:creationId xmlns:a16="http://schemas.microsoft.com/office/drawing/2014/main" id="{6A5AC5CF-843A-45FE-8EC6-E75CB5723C6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7" name="Text Box 68">
          <a:extLst>
            <a:ext uri="{FF2B5EF4-FFF2-40B4-BE49-F238E27FC236}">
              <a16:creationId xmlns:a16="http://schemas.microsoft.com/office/drawing/2014/main" id="{8E3DD51C-CBC0-4C55-97B2-1B7D0463AFD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8" name="Text Box 69">
          <a:extLst>
            <a:ext uri="{FF2B5EF4-FFF2-40B4-BE49-F238E27FC236}">
              <a16:creationId xmlns:a16="http://schemas.microsoft.com/office/drawing/2014/main" id="{69E55B56-43BE-4F4F-A799-590AA8F13A4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29" name="Text Box 70">
          <a:extLst>
            <a:ext uri="{FF2B5EF4-FFF2-40B4-BE49-F238E27FC236}">
              <a16:creationId xmlns:a16="http://schemas.microsoft.com/office/drawing/2014/main" id="{A6E96C85-7F29-41FD-A7D2-A4EEF1AA74E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30" name="Text Box 71">
          <a:extLst>
            <a:ext uri="{FF2B5EF4-FFF2-40B4-BE49-F238E27FC236}">
              <a16:creationId xmlns:a16="http://schemas.microsoft.com/office/drawing/2014/main" id="{22303803-FD78-4A0E-9A91-4B0B18B53EC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31" name="Text Box 72">
          <a:extLst>
            <a:ext uri="{FF2B5EF4-FFF2-40B4-BE49-F238E27FC236}">
              <a16:creationId xmlns:a16="http://schemas.microsoft.com/office/drawing/2014/main" id="{C6854483-550E-401F-B60F-BEC0A2D80C3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32" name="Text Box 73">
          <a:extLst>
            <a:ext uri="{FF2B5EF4-FFF2-40B4-BE49-F238E27FC236}">
              <a16:creationId xmlns:a16="http://schemas.microsoft.com/office/drawing/2014/main" id="{2CD35455-63B9-423C-B6CF-8F2577F5960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33" name="Text Box 46">
          <a:extLst>
            <a:ext uri="{FF2B5EF4-FFF2-40B4-BE49-F238E27FC236}">
              <a16:creationId xmlns:a16="http://schemas.microsoft.com/office/drawing/2014/main" id="{F7320362-32CF-4C7B-B7F1-740C85D622A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34" name="Text Box 43">
          <a:extLst>
            <a:ext uri="{FF2B5EF4-FFF2-40B4-BE49-F238E27FC236}">
              <a16:creationId xmlns:a16="http://schemas.microsoft.com/office/drawing/2014/main" id="{D09D875B-014A-4A04-8BC4-4AC4AFD508B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35" name="Text Box 46">
          <a:extLst>
            <a:ext uri="{FF2B5EF4-FFF2-40B4-BE49-F238E27FC236}">
              <a16:creationId xmlns:a16="http://schemas.microsoft.com/office/drawing/2014/main" id="{2E1C75B3-F9CA-4B18-897F-6CD0162CD36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36" name="Text Box 43">
          <a:extLst>
            <a:ext uri="{FF2B5EF4-FFF2-40B4-BE49-F238E27FC236}">
              <a16:creationId xmlns:a16="http://schemas.microsoft.com/office/drawing/2014/main" id="{AE777C45-CB54-497B-B255-7C7426DB90E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37" name="Text Box 68">
          <a:extLst>
            <a:ext uri="{FF2B5EF4-FFF2-40B4-BE49-F238E27FC236}">
              <a16:creationId xmlns:a16="http://schemas.microsoft.com/office/drawing/2014/main" id="{068D51DD-359D-4742-99AF-97A5D4A765F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38" name="Text Box 69">
          <a:extLst>
            <a:ext uri="{FF2B5EF4-FFF2-40B4-BE49-F238E27FC236}">
              <a16:creationId xmlns:a16="http://schemas.microsoft.com/office/drawing/2014/main" id="{E2D98354-FF68-403E-872D-244C6154BC7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39" name="Text Box 70">
          <a:extLst>
            <a:ext uri="{FF2B5EF4-FFF2-40B4-BE49-F238E27FC236}">
              <a16:creationId xmlns:a16="http://schemas.microsoft.com/office/drawing/2014/main" id="{6D25E339-AA0D-457D-8481-7C15C52FF15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40" name="Text Box 71">
          <a:extLst>
            <a:ext uri="{FF2B5EF4-FFF2-40B4-BE49-F238E27FC236}">
              <a16:creationId xmlns:a16="http://schemas.microsoft.com/office/drawing/2014/main" id="{9E2B6325-3519-4B6C-AF00-03F8FE62F8A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41" name="Text Box 72">
          <a:extLst>
            <a:ext uri="{FF2B5EF4-FFF2-40B4-BE49-F238E27FC236}">
              <a16:creationId xmlns:a16="http://schemas.microsoft.com/office/drawing/2014/main" id="{E83F250E-0A99-4EEA-AFF3-814F5CEE270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42" name="Text Box 73">
          <a:extLst>
            <a:ext uri="{FF2B5EF4-FFF2-40B4-BE49-F238E27FC236}">
              <a16:creationId xmlns:a16="http://schemas.microsoft.com/office/drawing/2014/main" id="{500B2E06-D3EE-4C55-B922-07D71AC46DA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43" name="Text Box 46">
          <a:extLst>
            <a:ext uri="{FF2B5EF4-FFF2-40B4-BE49-F238E27FC236}">
              <a16:creationId xmlns:a16="http://schemas.microsoft.com/office/drawing/2014/main" id="{7D3368F8-3FA0-4436-8B26-1BCEB53A47B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44" name="Text Box 43">
          <a:extLst>
            <a:ext uri="{FF2B5EF4-FFF2-40B4-BE49-F238E27FC236}">
              <a16:creationId xmlns:a16="http://schemas.microsoft.com/office/drawing/2014/main" id="{ADBE84E2-1CA3-492C-97D6-DA92E60125C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45" name="Text Box 46">
          <a:extLst>
            <a:ext uri="{FF2B5EF4-FFF2-40B4-BE49-F238E27FC236}">
              <a16:creationId xmlns:a16="http://schemas.microsoft.com/office/drawing/2014/main" id="{65152D45-EC77-469A-8961-61AE416942A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46" name="Text Box 43">
          <a:extLst>
            <a:ext uri="{FF2B5EF4-FFF2-40B4-BE49-F238E27FC236}">
              <a16:creationId xmlns:a16="http://schemas.microsoft.com/office/drawing/2014/main" id="{BF41B2E7-21ED-461A-A6B7-56200327552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47" name="Text Box 10">
          <a:extLst>
            <a:ext uri="{FF2B5EF4-FFF2-40B4-BE49-F238E27FC236}">
              <a16:creationId xmlns:a16="http://schemas.microsoft.com/office/drawing/2014/main" id="{8E421CD2-66D0-4F9B-B42D-3A57863A64FE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48" name="Text Box 11">
          <a:extLst>
            <a:ext uri="{FF2B5EF4-FFF2-40B4-BE49-F238E27FC236}">
              <a16:creationId xmlns:a16="http://schemas.microsoft.com/office/drawing/2014/main" id="{B0CC5299-1021-4258-B281-2CF34B2B7FE8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49" name="Text Box 65">
          <a:extLst>
            <a:ext uri="{FF2B5EF4-FFF2-40B4-BE49-F238E27FC236}">
              <a16:creationId xmlns:a16="http://schemas.microsoft.com/office/drawing/2014/main" id="{D46DDBF0-BA1A-4A92-9246-AE164131F89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50" name="Text Box 91">
          <a:extLst>
            <a:ext uri="{FF2B5EF4-FFF2-40B4-BE49-F238E27FC236}">
              <a16:creationId xmlns:a16="http://schemas.microsoft.com/office/drawing/2014/main" id="{C9D2039D-0D24-4D0B-A005-6ED99CCFCEC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51" name="Text Box 65">
          <a:extLst>
            <a:ext uri="{FF2B5EF4-FFF2-40B4-BE49-F238E27FC236}">
              <a16:creationId xmlns:a16="http://schemas.microsoft.com/office/drawing/2014/main" id="{8715CA15-6AB0-41FB-BE3D-66F40E2D7A4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52" name="Text Box 91">
          <a:extLst>
            <a:ext uri="{FF2B5EF4-FFF2-40B4-BE49-F238E27FC236}">
              <a16:creationId xmlns:a16="http://schemas.microsoft.com/office/drawing/2014/main" id="{50057428-5FDC-460A-90DE-2FDBDEB0987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53" name="Text Box 46">
          <a:extLst>
            <a:ext uri="{FF2B5EF4-FFF2-40B4-BE49-F238E27FC236}">
              <a16:creationId xmlns:a16="http://schemas.microsoft.com/office/drawing/2014/main" id="{11652907-350C-4F4A-886E-04A7C43D83AB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54" name="Text Box 43">
          <a:extLst>
            <a:ext uri="{FF2B5EF4-FFF2-40B4-BE49-F238E27FC236}">
              <a16:creationId xmlns:a16="http://schemas.microsoft.com/office/drawing/2014/main" id="{75FDD078-F4AB-4DB4-8D1F-23290DD75040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55" name="Text Box 68">
          <a:extLst>
            <a:ext uri="{FF2B5EF4-FFF2-40B4-BE49-F238E27FC236}">
              <a16:creationId xmlns:a16="http://schemas.microsoft.com/office/drawing/2014/main" id="{06FB5022-6302-4E56-9A5C-21E551619F4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56" name="Text Box 69">
          <a:extLst>
            <a:ext uri="{FF2B5EF4-FFF2-40B4-BE49-F238E27FC236}">
              <a16:creationId xmlns:a16="http://schemas.microsoft.com/office/drawing/2014/main" id="{2E49BC68-C2DE-4FE9-AD04-6D6FFD5B18D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57" name="Text Box 70">
          <a:extLst>
            <a:ext uri="{FF2B5EF4-FFF2-40B4-BE49-F238E27FC236}">
              <a16:creationId xmlns:a16="http://schemas.microsoft.com/office/drawing/2014/main" id="{DE0FDFBD-47E8-4DEC-8CE1-A111046D3A3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58" name="Text Box 71">
          <a:extLst>
            <a:ext uri="{FF2B5EF4-FFF2-40B4-BE49-F238E27FC236}">
              <a16:creationId xmlns:a16="http://schemas.microsoft.com/office/drawing/2014/main" id="{A9601C7D-0DF8-4213-BC12-6EC28A4B018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59" name="Text Box 72">
          <a:extLst>
            <a:ext uri="{FF2B5EF4-FFF2-40B4-BE49-F238E27FC236}">
              <a16:creationId xmlns:a16="http://schemas.microsoft.com/office/drawing/2014/main" id="{80E1449E-EC58-46DD-AF65-DC9167542CB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0" name="Text Box 73">
          <a:extLst>
            <a:ext uri="{FF2B5EF4-FFF2-40B4-BE49-F238E27FC236}">
              <a16:creationId xmlns:a16="http://schemas.microsoft.com/office/drawing/2014/main" id="{EDE3361A-83C0-4671-B30B-8EF4E37FFE6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61" name="Text Box 46">
          <a:extLst>
            <a:ext uri="{FF2B5EF4-FFF2-40B4-BE49-F238E27FC236}">
              <a16:creationId xmlns:a16="http://schemas.microsoft.com/office/drawing/2014/main" id="{F88C5E8F-478F-46C9-9DD5-9D6FE5797C2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62" name="Text Box 43">
          <a:extLst>
            <a:ext uri="{FF2B5EF4-FFF2-40B4-BE49-F238E27FC236}">
              <a16:creationId xmlns:a16="http://schemas.microsoft.com/office/drawing/2014/main" id="{0BAE3A02-9D2A-427F-8F84-92147C16DED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D19A8603-DA03-436A-A90D-8BA6F4B352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64" name="Text Box 43">
          <a:extLst>
            <a:ext uri="{FF2B5EF4-FFF2-40B4-BE49-F238E27FC236}">
              <a16:creationId xmlns:a16="http://schemas.microsoft.com/office/drawing/2014/main" id="{486B5ED2-130A-497D-A85E-80AB0AB1168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5" name="Text Box 68">
          <a:extLst>
            <a:ext uri="{FF2B5EF4-FFF2-40B4-BE49-F238E27FC236}">
              <a16:creationId xmlns:a16="http://schemas.microsoft.com/office/drawing/2014/main" id="{03B784CB-E54A-41BA-B034-3404988B8DE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6" name="Text Box 69">
          <a:extLst>
            <a:ext uri="{FF2B5EF4-FFF2-40B4-BE49-F238E27FC236}">
              <a16:creationId xmlns:a16="http://schemas.microsoft.com/office/drawing/2014/main" id="{98234939-24F6-4D2F-808A-61CFF9F2F6A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7" name="Text Box 70">
          <a:extLst>
            <a:ext uri="{FF2B5EF4-FFF2-40B4-BE49-F238E27FC236}">
              <a16:creationId xmlns:a16="http://schemas.microsoft.com/office/drawing/2014/main" id="{E977312F-1F8A-40A5-A0C0-8744635ED40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8" name="Text Box 71">
          <a:extLst>
            <a:ext uri="{FF2B5EF4-FFF2-40B4-BE49-F238E27FC236}">
              <a16:creationId xmlns:a16="http://schemas.microsoft.com/office/drawing/2014/main" id="{88479034-55C8-4954-951D-BE6575C67D4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69" name="Text Box 72">
          <a:extLst>
            <a:ext uri="{FF2B5EF4-FFF2-40B4-BE49-F238E27FC236}">
              <a16:creationId xmlns:a16="http://schemas.microsoft.com/office/drawing/2014/main" id="{3FEF533E-DFB1-4A5B-8674-EE01BE87CC4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70" name="Text Box 73">
          <a:extLst>
            <a:ext uri="{FF2B5EF4-FFF2-40B4-BE49-F238E27FC236}">
              <a16:creationId xmlns:a16="http://schemas.microsoft.com/office/drawing/2014/main" id="{7BFC96CF-C413-48AF-8BE7-CEA2B39A9CF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34D93660-2596-4120-96E5-AC6280CF566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72" name="Text Box 43">
          <a:extLst>
            <a:ext uri="{FF2B5EF4-FFF2-40B4-BE49-F238E27FC236}">
              <a16:creationId xmlns:a16="http://schemas.microsoft.com/office/drawing/2014/main" id="{8610B72D-CF3D-44C2-8339-E421887C7E1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73" name="Text Box 46">
          <a:extLst>
            <a:ext uri="{FF2B5EF4-FFF2-40B4-BE49-F238E27FC236}">
              <a16:creationId xmlns:a16="http://schemas.microsoft.com/office/drawing/2014/main" id="{C711C0CA-0AE4-41F0-97F0-9F7A94658F7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74" name="Text Box 43">
          <a:extLst>
            <a:ext uri="{FF2B5EF4-FFF2-40B4-BE49-F238E27FC236}">
              <a16:creationId xmlns:a16="http://schemas.microsoft.com/office/drawing/2014/main" id="{E5E97459-2555-4795-AF48-28C43F54A87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75" name="Text Box 68">
          <a:extLst>
            <a:ext uri="{FF2B5EF4-FFF2-40B4-BE49-F238E27FC236}">
              <a16:creationId xmlns:a16="http://schemas.microsoft.com/office/drawing/2014/main" id="{B23D0C6E-4AE6-4B81-BBFC-FFA18C90ED8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76" name="Text Box 69">
          <a:extLst>
            <a:ext uri="{FF2B5EF4-FFF2-40B4-BE49-F238E27FC236}">
              <a16:creationId xmlns:a16="http://schemas.microsoft.com/office/drawing/2014/main" id="{E22F8271-94D7-4095-9853-10C05E0AB91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77" name="Text Box 70">
          <a:extLst>
            <a:ext uri="{FF2B5EF4-FFF2-40B4-BE49-F238E27FC236}">
              <a16:creationId xmlns:a16="http://schemas.microsoft.com/office/drawing/2014/main" id="{640C59B9-BA65-4673-B128-29D2998CE4D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78" name="Text Box 71">
          <a:extLst>
            <a:ext uri="{FF2B5EF4-FFF2-40B4-BE49-F238E27FC236}">
              <a16:creationId xmlns:a16="http://schemas.microsoft.com/office/drawing/2014/main" id="{9D07BB8A-877B-4C09-96C1-FAF8BA79F54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79" name="Text Box 72">
          <a:extLst>
            <a:ext uri="{FF2B5EF4-FFF2-40B4-BE49-F238E27FC236}">
              <a16:creationId xmlns:a16="http://schemas.microsoft.com/office/drawing/2014/main" id="{9CDDE0A5-3E35-4ABA-8438-5BA08CC553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380" name="Text Box 73">
          <a:extLst>
            <a:ext uri="{FF2B5EF4-FFF2-40B4-BE49-F238E27FC236}">
              <a16:creationId xmlns:a16="http://schemas.microsoft.com/office/drawing/2014/main" id="{4F71CD7A-525C-4DBF-867E-A644970F91A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81" name="Text Box 46">
          <a:extLst>
            <a:ext uri="{FF2B5EF4-FFF2-40B4-BE49-F238E27FC236}">
              <a16:creationId xmlns:a16="http://schemas.microsoft.com/office/drawing/2014/main" id="{78F7DC3D-91C0-44E0-876C-520611B456B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82" name="Text Box 43">
          <a:extLst>
            <a:ext uri="{FF2B5EF4-FFF2-40B4-BE49-F238E27FC236}">
              <a16:creationId xmlns:a16="http://schemas.microsoft.com/office/drawing/2014/main" id="{B278CF4B-5345-42C6-BB5D-645C7ADAC88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6C457CB7-8B96-402F-894B-3EDAEA15BEC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84" name="Text Box 43">
          <a:extLst>
            <a:ext uri="{FF2B5EF4-FFF2-40B4-BE49-F238E27FC236}">
              <a16:creationId xmlns:a16="http://schemas.microsoft.com/office/drawing/2014/main" id="{4E7AC3DE-9349-4FD9-B6E9-4E10879CDA5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85" name="Text Box 10">
          <a:extLst>
            <a:ext uri="{FF2B5EF4-FFF2-40B4-BE49-F238E27FC236}">
              <a16:creationId xmlns:a16="http://schemas.microsoft.com/office/drawing/2014/main" id="{9699E966-DC57-49A3-9916-DFD6C7896C60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386" name="Text Box 11">
          <a:extLst>
            <a:ext uri="{FF2B5EF4-FFF2-40B4-BE49-F238E27FC236}">
              <a16:creationId xmlns:a16="http://schemas.microsoft.com/office/drawing/2014/main" id="{5EC58736-6786-41B2-9BA4-8E9E0244916D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87" name="Text Box 65">
          <a:extLst>
            <a:ext uri="{FF2B5EF4-FFF2-40B4-BE49-F238E27FC236}">
              <a16:creationId xmlns:a16="http://schemas.microsoft.com/office/drawing/2014/main" id="{B50B83C1-6E5B-49E9-AB27-6BA70EE1672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88" name="Text Box 91">
          <a:extLst>
            <a:ext uri="{FF2B5EF4-FFF2-40B4-BE49-F238E27FC236}">
              <a16:creationId xmlns:a16="http://schemas.microsoft.com/office/drawing/2014/main" id="{65BF099E-CAB2-4F44-A7EE-BA3C6310C8B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89" name="Text Box 65">
          <a:extLst>
            <a:ext uri="{FF2B5EF4-FFF2-40B4-BE49-F238E27FC236}">
              <a16:creationId xmlns:a16="http://schemas.microsoft.com/office/drawing/2014/main" id="{82AC555D-A5EF-4B6A-A723-BCCE0884A11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390" name="Text Box 91">
          <a:extLst>
            <a:ext uri="{FF2B5EF4-FFF2-40B4-BE49-F238E27FC236}">
              <a16:creationId xmlns:a16="http://schemas.microsoft.com/office/drawing/2014/main" id="{4152BF9B-BFEB-41C9-9530-962FB3A0911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91" name="Text Box 46">
          <a:extLst>
            <a:ext uri="{FF2B5EF4-FFF2-40B4-BE49-F238E27FC236}">
              <a16:creationId xmlns:a16="http://schemas.microsoft.com/office/drawing/2014/main" id="{5DCD6E00-2493-488B-984B-39C9245081A1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392" name="Text Box 43">
          <a:extLst>
            <a:ext uri="{FF2B5EF4-FFF2-40B4-BE49-F238E27FC236}">
              <a16:creationId xmlns:a16="http://schemas.microsoft.com/office/drawing/2014/main" id="{9122C00D-DE28-432B-9D2E-189820D54370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3" name="Text Box 68">
          <a:extLst>
            <a:ext uri="{FF2B5EF4-FFF2-40B4-BE49-F238E27FC236}">
              <a16:creationId xmlns:a16="http://schemas.microsoft.com/office/drawing/2014/main" id="{220F1B4D-148A-4328-8E28-CD066F3371A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4" name="Text Box 69">
          <a:extLst>
            <a:ext uri="{FF2B5EF4-FFF2-40B4-BE49-F238E27FC236}">
              <a16:creationId xmlns:a16="http://schemas.microsoft.com/office/drawing/2014/main" id="{A280E83E-A4B0-4334-A1BB-703AC0C7008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5" name="Text Box 70">
          <a:extLst>
            <a:ext uri="{FF2B5EF4-FFF2-40B4-BE49-F238E27FC236}">
              <a16:creationId xmlns:a16="http://schemas.microsoft.com/office/drawing/2014/main" id="{C5E7FF96-9A5C-4221-AD70-9B9BE3377BA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6" name="Text Box 71">
          <a:extLst>
            <a:ext uri="{FF2B5EF4-FFF2-40B4-BE49-F238E27FC236}">
              <a16:creationId xmlns:a16="http://schemas.microsoft.com/office/drawing/2014/main" id="{3B23A00D-86D0-4D61-9C93-3E060DEDF4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7" name="Text Box 72">
          <a:extLst>
            <a:ext uri="{FF2B5EF4-FFF2-40B4-BE49-F238E27FC236}">
              <a16:creationId xmlns:a16="http://schemas.microsoft.com/office/drawing/2014/main" id="{14C08FF3-9761-49FC-8C65-83DD819BE9C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398" name="Text Box 73">
          <a:extLst>
            <a:ext uri="{FF2B5EF4-FFF2-40B4-BE49-F238E27FC236}">
              <a16:creationId xmlns:a16="http://schemas.microsoft.com/office/drawing/2014/main" id="{2F0F218C-7827-4990-B291-890C31A7859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399" name="Text Box 46">
          <a:extLst>
            <a:ext uri="{FF2B5EF4-FFF2-40B4-BE49-F238E27FC236}">
              <a16:creationId xmlns:a16="http://schemas.microsoft.com/office/drawing/2014/main" id="{4D4E17F4-8876-4905-B6B6-8B7C129CE0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00" name="Text Box 43">
          <a:extLst>
            <a:ext uri="{FF2B5EF4-FFF2-40B4-BE49-F238E27FC236}">
              <a16:creationId xmlns:a16="http://schemas.microsoft.com/office/drawing/2014/main" id="{D7AC0381-6410-4842-ACE9-F5FD17C3A53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01" name="Text Box 46">
          <a:extLst>
            <a:ext uri="{FF2B5EF4-FFF2-40B4-BE49-F238E27FC236}">
              <a16:creationId xmlns:a16="http://schemas.microsoft.com/office/drawing/2014/main" id="{735F691F-03D9-42E8-BED6-82A69EE560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02" name="Text Box 43">
          <a:extLst>
            <a:ext uri="{FF2B5EF4-FFF2-40B4-BE49-F238E27FC236}">
              <a16:creationId xmlns:a16="http://schemas.microsoft.com/office/drawing/2014/main" id="{801413F8-C90B-44EF-9191-E3F9687BA0B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3" name="Text Box 68">
          <a:extLst>
            <a:ext uri="{FF2B5EF4-FFF2-40B4-BE49-F238E27FC236}">
              <a16:creationId xmlns:a16="http://schemas.microsoft.com/office/drawing/2014/main" id="{97FE4328-E45C-4564-8532-62A8BACA0D6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4" name="Text Box 69">
          <a:extLst>
            <a:ext uri="{FF2B5EF4-FFF2-40B4-BE49-F238E27FC236}">
              <a16:creationId xmlns:a16="http://schemas.microsoft.com/office/drawing/2014/main" id="{AC2FD5AA-8C7D-48E0-A73B-193D7611AAE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5" name="Text Box 70">
          <a:extLst>
            <a:ext uri="{FF2B5EF4-FFF2-40B4-BE49-F238E27FC236}">
              <a16:creationId xmlns:a16="http://schemas.microsoft.com/office/drawing/2014/main" id="{75422617-E56C-4F0B-813D-C2E0F0DD399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6" name="Text Box 71">
          <a:extLst>
            <a:ext uri="{FF2B5EF4-FFF2-40B4-BE49-F238E27FC236}">
              <a16:creationId xmlns:a16="http://schemas.microsoft.com/office/drawing/2014/main" id="{E25283A5-771C-4DCA-A123-3A88AB409C8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7" name="Text Box 72">
          <a:extLst>
            <a:ext uri="{FF2B5EF4-FFF2-40B4-BE49-F238E27FC236}">
              <a16:creationId xmlns:a16="http://schemas.microsoft.com/office/drawing/2014/main" id="{AA893660-6596-4A8F-9176-8576F18ABFC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08" name="Text Box 73">
          <a:extLst>
            <a:ext uri="{FF2B5EF4-FFF2-40B4-BE49-F238E27FC236}">
              <a16:creationId xmlns:a16="http://schemas.microsoft.com/office/drawing/2014/main" id="{7A807F86-522F-4164-9D5A-0AB20782766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09" name="Text Box 46">
          <a:extLst>
            <a:ext uri="{FF2B5EF4-FFF2-40B4-BE49-F238E27FC236}">
              <a16:creationId xmlns:a16="http://schemas.microsoft.com/office/drawing/2014/main" id="{A2393562-8B3D-4B14-9312-40729E11332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10" name="Text Box 43">
          <a:extLst>
            <a:ext uri="{FF2B5EF4-FFF2-40B4-BE49-F238E27FC236}">
              <a16:creationId xmlns:a16="http://schemas.microsoft.com/office/drawing/2014/main" id="{C3573A22-E837-4CEF-8F02-32004E4DCE2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E5E026EA-ED60-4730-8A4C-7F86F1A45D7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12" name="Text Box 43">
          <a:extLst>
            <a:ext uri="{FF2B5EF4-FFF2-40B4-BE49-F238E27FC236}">
              <a16:creationId xmlns:a16="http://schemas.microsoft.com/office/drawing/2014/main" id="{1C82D500-E5C4-4366-8027-946F9485A5D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3" name="Text Box 68">
          <a:extLst>
            <a:ext uri="{FF2B5EF4-FFF2-40B4-BE49-F238E27FC236}">
              <a16:creationId xmlns:a16="http://schemas.microsoft.com/office/drawing/2014/main" id="{B9F7D7E5-96F5-42A6-AD1C-D992D8DDFF3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4" name="Text Box 69">
          <a:extLst>
            <a:ext uri="{FF2B5EF4-FFF2-40B4-BE49-F238E27FC236}">
              <a16:creationId xmlns:a16="http://schemas.microsoft.com/office/drawing/2014/main" id="{ED69351C-E666-4EB6-91F7-28BE5CCDFE6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5" name="Text Box 70">
          <a:extLst>
            <a:ext uri="{FF2B5EF4-FFF2-40B4-BE49-F238E27FC236}">
              <a16:creationId xmlns:a16="http://schemas.microsoft.com/office/drawing/2014/main" id="{F056A769-7DD7-477A-B2D9-104AE5942B2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6" name="Text Box 71">
          <a:extLst>
            <a:ext uri="{FF2B5EF4-FFF2-40B4-BE49-F238E27FC236}">
              <a16:creationId xmlns:a16="http://schemas.microsoft.com/office/drawing/2014/main" id="{97833507-61FC-468A-83DE-71FB3681C48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7" name="Text Box 72">
          <a:extLst>
            <a:ext uri="{FF2B5EF4-FFF2-40B4-BE49-F238E27FC236}">
              <a16:creationId xmlns:a16="http://schemas.microsoft.com/office/drawing/2014/main" id="{8B8EB353-74B9-4572-A7E9-B8B0FD614CF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18" name="Text Box 73">
          <a:extLst>
            <a:ext uri="{FF2B5EF4-FFF2-40B4-BE49-F238E27FC236}">
              <a16:creationId xmlns:a16="http://schemas.microsoft.com/office/drawing/2014/main" id="{7AA536EE-A317-495B-AF98-00DEC56362B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12F8AFB2-969A-44C0-A71F-9692AD268A9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20" name="Text Box 43">
          <a:extLst>
            <a:ext uri="{FF2B5EF4-FFF2-40B4-BE49-F238E27FC236}">
              <a16:creationId xmlns:a16="http://schemas.microsoft.com/office/drawing/2014/main" id="{7DE4F63F-B137-4C63-8AB1-F582EF4DF12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21" name="Text Box 46">
          <a:extLst>
            <a:ext uri="{FF2B5EF4-FFF2-40B4-BE49-F238E27FC236}">
              <a16:creationId xmlns:a16="http://schemas.microsoft.com/office/drawing/2014/main" id="{7E38066B-C960-4B75-8874-6ACBD491425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22" name="Text Box 43">
          <a:extLst>
            <a:ext uri="{FF2B5EF4-FFF2-40B4-BE49-F238E27FC236}">
              <a16:creationId xmlns:a16="http://schemas.microsoft.com/office/drawing/2014/main" id="{6EB38A67-79A1-4307-9014-97505861071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23" name="Text Box 65">
          <a:extLst>
            <a:ext uri="{FF2B5EF4-FFF2-40B4-BE49-F238E27FC236}">
              <a16:creationId xmlns:a16="http://schemas.microsoft.com/office/drawing/2014/main" id="{FB7D64CA-AF4B-40F2-A2E4-3E7EDA892F0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24" name="Text Box 91">
          <a:extLst>
            <a:ext uri="{FF2B5EF4-FFF2-40B4-BE49-F238E27FC236}">
              <a16:creationId xmlns:a16="http://schemas.microsoft.com/office/drawing/2014/main" id="{5B37259B-4664-45CB-98B0-4C8AF76CE76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25" name="Text Box 65">
          <a:extLst>
            <a:ext uri="{FF2B5EF4-FFF2-40B4-BE49-F238E27FC236}">
              <a16:creationId xmlns:a16="http://schemas.microsoft.com/office/drawing/2014/main" id="{07091518-65EA-4945-B27D-3A46AC94666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26" name="Text Box 91">
          <a:extLst>
            <a:ext uri="{FF2B5EF4-FFF2-40B4-BE49-F238E27FC236}">
              <a16:creationId xmlns:a16="http://schemas.microsoft.com/office/drawing/2014/main" id="{5FFFC54F-3DDE-4CF0-BC68-D3E9F0CD9DE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34EEF8BA-353F-4B1E-B7DD-531F3E68F496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428" name="Text Box 43">
          <a:extLst>
            <a:ext uri="{FF2B5EF4-FFF2-40B4-BE49-F238E27FC236}">
              <a16:creationId xmlns:a16="http://schemas.microsoft.com/office/drawing/2014/main" id="{F1A9EE82-2365-433C-94DB-8A41301D47F4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C111660A-BD0C-4DB1-BC77-500A5ED4D36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F176CD88-E165-4598-A75B-CADB88E3E0D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33F411B8-DC4A-473C-840A-B8DA82D61AA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B417452E-5B03-4520-8DCC-22A2F4491C9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1DD9F1BC-C833-4016-AC46-D4A8DDF000E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A5C0643E-38D5-4057-BD4A-42749873F1F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1D632830-76DE-46F0-8227-71C80EBBDEE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36" name="Text Box 43">
          <a:extLst>
            <a:ext uri="{FF2B5EF4-FFF2-40B4-BE49-F238E27FC236}">
              <a16:creationId xmlns:a16="http://schemas.microsoft.com/office/drawing/2014/main" id="{02768D0B-B439-4351-998F-45C33EBACCD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37" name="Text Box 46">
          <a:extLst>
            <a:ext uri="{FF2B5EF4-FFF2-40B4-BE49-F238E27FC236}">
              <a16:creationId xmlns:a16="http://schemas.microsoft.com/office/drawing/2014/main" id="{03DBECAC-9574-4E06-82CD-B4AC1EC2410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38" name="Text Box 43">
          <a:extLst>
            <a:ext uri="{FF2B5EF4-FFF2-40B4-BE49-F238E27FC236}">
              <a16:creationId xmlns:a16="http://schemas.microsoft.com/office/drawing/2014/main" id="{F7EFCDCE-0B3B-43A0-9312-05D325F9A9C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39" name="Text Box 68">
          <a:extLst>
            <a:ext uri="{FF2B5EF4-FFF2-40B4-BE49-F238E27FC236}">
              <a16:creationId xmlns:a16="http://schemas.microsoft.com/office/drawing/2014/main" id="{6B80E7BE-40AC-4142-9E6F-E5BC7A9C3F5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40" name="Text Box 69">
          <a:extLst>
            <a:ext uri="{FF2B5EF4-FFF2-40B4-BE49-F238E27FC236}">
              <a16:creationId xmlns:a16="http://schemas.microsoft.com/office/drawing/2014/main" id="{2D976A10-443D-4AB2-8E8F-69CE65113FE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41" name="Text Box 70">
          <a:extLst>
            <a:ext uri="{FF2B5EF4-FFF2-40B4-BE49-F238E27FC236}">
              <a16:creationId xmlns:a16="http://schemas.microsoft.com/office/drawing/2014/main" id="{81500450-24FA-488B-AA24-5272A054A19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42" name="Text Box 71">
          <a:extLst>
            <a:ext uri="{FF2B5EF4-FFF2-40B4-BE49-F238E27FC236}">
              <a16:creationId xmlns:a16="http://schemas.microsoft.com/office/drawing/2014/main" id="{2AF26D74-E9C0-497D-BAEB-515562E3AB3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43" name="Text Box 72">
          <a:extLst>
            <a:ext uri="{FF2B5EF4-FFF2-40B4-BE49-F238E27FC236}">
              <a16:creationId xmlns:a16="http://schemas.microsoft.com/office/drawing/2014/main" id="{DC584994-B243-4FDB-80C5-840A52724D1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44" name="Text Box 73">
          <a:extLst>
            <a:ext uri="{FF2B5EF4-FFF2-40B4-BE49-F238E27FC236}">
              <a16:creationId xmlns:a16="http://schemas.microsoft.com/office/drawing/2014/main" id="{B0871672-79E0-4ADE-BF45-B84C0815903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45" name="Text Box 46">
          <a:extLst>
            <a:ext uri="{FF2B5EF4-FFF2-40B4-BE49-F238E27FC236}">
              <a16:creationId xmlns:a16="http://schemas.microsoft.com/office/drawing/2014/main" id="{B5A5927D-7841-4DCD-AC22-EE508DDBE37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46" name="Text Box 43">
          <a:extLst>
            <a:ext uri="{FF2B5EF4-FFF2-40B4-BE49-F238E27FC236}">
              <a16:creationId xmlns:a16="http://schemas.microsoft.com/office/drawing/2014/main" id="{2B779E53-E804-4F84-B8FE-7DE34F1332C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0E27FC35-7385-42B3-9E4B-4B5A5AA5B21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48" name="Text Box 68">
          <a:extLst>
            <a:ext uri="{FF2B5EF4-FFF2-40B4-BE49-F238E27FC236}">
              <a16:creationId xmlns:a16="http://schemas.microsoft.com/office/drawing/2014/main" id="{D60A238C-6D82-4A32-98DB-0A3A3F8C5BA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49" name="Text Box 69">
          <a:extLst>
            <a:ext uri="{FF2B5EF4-FFF2-40B4-BE49-F238E27FC236}">
              <a16:creationId xmlns:a16="http://schemas.microsoft.com/office/drawing/2014/main" id="{60B58BB9-E42D-410D-BBB5-32A7FBB01AF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50" name="Text Box 70">
          <a:extLst>
            <a:ext uri="{FF2B5EF4-FFF2-40B4-BE49-F238E27FC236}">
              <a16:creationId xmlns:a16="http://schemas.microsoft.com/office/drawing/2014/main" id="{FF6AABD7-0BD4-44C0-9A90-99DD0530A50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51" name="Text Box 71">
          <a:extLst>
            <a:ext uri="{FF2B5EF4-FFF2-40B4-BE49-F238E27FC236}">
              <a16:creationId xmlns:a16="http://schemas.microsoft.com/office/drawing/2014/main" id="{EC0E68AD-705C-4645-BE88-A1FF803001F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52" name="Text Box 72">
          <a:extLst>
            <a:ext uri="{FF2B5EF4-FFF2-40B4-BE49-F238E27FC236}">
              <a16:creationId xmlns:a16="http://schemas.microsoft.com/office/drawing/2014/main" id="{E5906065-B5D1-4287-AED7-DB1EC134506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53" name="Text Box 73">
          <a:extLst>
            <a:ext uri="{FF2B5EF4-FFF2-40B4-BE49-F238E27FC236}">
              <a16:creationId xmlns:a16="http://schemas.microsoft.com/office/drawing/2014/main" id="{C9B908E0-75F7-4F89-8A81-F38465360A9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54" name="Text Box 46">
          <a:extLst>
            <a:ext uri="{FF2B5EF4-FFF2-40B4-BE49-F238E27FC236}">
              <a16:creationId xmlns:a16="http://schemas.microsoft.com/office/drawing/2014/main" id="{15F0EF2E-D029-424D-820E-85300247E54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55" name="Text Box 43">
          <a:extLst>
            <a:ext uri="{FF2B5EF4-FFF2-40B4-BE49-F238E27FC236}">
              <a16:creationId xmlns:a16="http://schemas.microsoft.com/office/drawing/2014/main" id="{2F034561-349F-4018-B4D7-2FF844B0880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56" name="Text Box 46">
          <a:extLst>
            <a:ext uri="{FF2B5EF4-FFF2-40B4-BE49-F238E27FC236}">
              <a16:creationId xmlns:a16="http://schemas.microsoft.com/office/drawing/2014/main" id="{0ECCB5EC-CEC1-4A50-A18D-F946DFF4A61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57" name="Text Box 43">
          <a:extLst>
            <a:ext uri="{FF2B5EF4-FFF2-40B4-BE49-F238E27FC236}">
              <a16:creationId xmlns:a16="http://schemas.microsoft.com/office/drawing/2014/main" id="{4F3E56CE-BD9C-48B1-8BC6-95A4278FE6F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458" name="Text Box 10">
          <a:extLst>
            <a:ext uri="{FF2B5EF4-FFF2-40B4-BE49-F238E27FC236}">
              <a16:creationId xmlns:a16="http://schemas.microsoft.com/office/drawing/2014/main" id="{8FCBA028-836C-4E2A-957C-ABED568E8E96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3D1EEB96-DF4A-4183-8B30-4A437BACE1A1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60" name="Text Box 65">
          <a:extLst>
            <a:ext uri="{FF2B5EF4-FFF2-40B4-BE49-F238E27FC236}">
              <a16:creationId xmlns:a16="http://schemas.microsoft.com/office/drawing/2014/main" id="{6B072102-8764-47CE-8F90-853E3F70BF3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61" name="Text Box 91">
          <a:extLst>
            <a:ext uri="{FF2B5EF4-FFF2-40B4-BE49-F238E27FC236}">
              <a16:creationId xmlns:a16="http://schemas.microsoft.com/office/drawing/2014/main" id="{8AD3E828-5104-4D0C-8A5A-639C0E7E92F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62" name="Text Box 65">
          <a:extLst>
            <a:ext uri="{FF2B5EF4-FFF2-40B4-BE49-F238E27FC236}">
              <a16:creationId xmlns:a16="http://schemas.microsoft.com/office/drawing/2014/main" id="{72FA016E-84B9-40D7-8EE3-84F1BA751DA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63" name="Text Box 91">
          <a:extLst>
            <a:ext uri="{FF2B5EF4-FFF2-40B4-BE49-F238E27FC236}">
              <a16:creationId xmlns:a16="http://schemas.microsoft.com/office/drawing/2014/main" id="{2D192475-E92B-4831-8FCA-C7EDA92B465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464" name="Text Box 46">
          <a:extLst>
            <a:ext uri="{FF2B5EF4-FFF2-40B4-BE49-F238E27FC236}">
              <a16:creationId xmlns:a16="http://schemas.microsoft.com/office/drawing/2014/main" id="{FBB9DFE0-A65B-4985-B2A4-008438F498D6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465" name="Text Box 43">
          <a:extLst>
            <a:ext uri="{FF2B5EF4-FFF2-40B4-BE49-F238E27FC236}">
              <a16:creationId xmlns:a16="http://schemas.microsoft.com/office/drawing/2014/main" id="{CC591610-E195-4816-915F-D848927D2648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66" name="Text Box 68">
          <a:extLst>
            <a:ext uri="{FF2B5EF4-FFF2-40B4-BE49-F238E27FC236}">
              <a16:creationId xmlns:a16="http://schemas.microsoft.com/office/drawing/2014/main" id="{EAC345A2-8BC6-4E0A-842A-032EB05B8BC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67" name="Text Box 69">
          <a:extLst>
            <a:ext uri="{FF2B5EF4-FFF2-40B4-BE49-F238E27FC236}">
              <a16:creationId xmlns:a16="http://schemas.microsoft.com/office/drawing/2014/main" id="{77131568-C07A-4B93-9173-1D74D6B16B1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68" name="Text Box 70">
          <a:extLst>
            <a:ext uri="{FF2B5EF4-FFF2-40B4-BE49-F238E27FC236}">
              <a16:creationId xmlns:a16="http://schemas.microsoft.com/office/drawing/2014/main" id="{B559343F-A62E-4164-AA19-FC9E150C410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69" name="Text Box 71">
          <a:extLst>
            <a:ext uri="{FF2B5EF4-FFF2-40B4-BE49-F238E27FC236}">
              <a16:creationId xmlns:a16="http://schemas.microsoft.com/office/drawing/2014/main" id="{08CBCDC4-68DB-4A11-9EFB-948B54D19C8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0" name="Text Box 72">
          <a:extLst>
            <a:ext uri="{FF2B5EF4-FFF2-40B4-BE49-F238E27FC236}">
              <a16:creationId xmlns:a16="http://schemas.microsoft.com/office/drawing/2014/main" id="{C6FD5D0A-A647-40CD-BF5E-F8B6BDB0572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1" name="Text Box 73">
          <a:extLst>
            <a:ext uri="{FF2B5EF4-FFF2-40B4-BE49-F238E27FC236}">
              <a16:creationId xmlns:a16="http://schemas.microsoft.com/office/drawing/2014/main" id="{D7828DDD-17EE-4065-9439-B28DABE224E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387D1B71-9664-4584-BABF-E84B4C1D2A2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73" name="Text Box 43">
          <a:extLst>
            <a:ext uri="{FF2B5EF4-FFF2-40B4-BE49-F238E27FC236}">
              <a16:creationId xmlns:a16="http://schemas.microsoft.com/office/drawing/2014/main" id="{0FA05E7C-DB99-4A31-AE3A-985E411A13F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74" name="Text Box 46">
          <a:extLst>
            <a:ext uri="{FF2B5EF4-FFF2-40B4-BE49-F238E27FC236}">
              <a16:creationId xmlns:a16="http://schemas.microsoft.com/office/drawing/2014/main" id="{880496FF-1AAE-43EB-B26B-2969C73CA7E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75" name="Text Box 43">
          <a:extLst>
            <a:ext uri="{FF2B5EF4-FFF2-40B4-BE49-F238E27FC236}">
              <a16:creationId xmlns:a16="http://schemas.microsoft.com/office/drawing/2014/main" id="{B147F0F0-3F18-4BEF-98AA-22A731A49F4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6" name="Text Box 68">
          <a:extLst>
            <a:ext uri="{FF2B5EF4-FFF2-40B4-BE49-F238E27FC236}">
              <a16:creationId xmlns:a16="http://schemas.microsoft.com/office/drawing/2014/main" id="{50FCE9C4-7B2C-4209-891E-6E98778E78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7" name="Text Box 69">
          <a:extLst>
            <a:ext uri="{FF2B5EF4-FFF2-40B4-BE49-F238E27FC236}">
              <a16:creationId xmlns:a16="http://schemas.microsoft.com/office/drawing/2014/main" id="{499EACE6-3DC2-4170-8F96-123190A9950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8" name="Text Box 70">
          <a:extLst>
            <a:ext uri="{FF2B5EF4-FFF2-40B4-BE49-F238E27FC236}">
              <a16:creationId xmlns:a16="http://schemas.microsoft.com/office/drawing/2014/main" id="{3FEE8A41-9E26-49C0-B447-3C87B9FD739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79" name="Text Box 71">
          <a:extLst>
            <a:ext uri="{FF2B5EF4-FFF2-40B4-BE49-F238E27FC236}">
              <a16:creationId xmlns:a16="http://schemas.microsoft.com/office/drawing/2014/main" id="{95DF595A-68BA-4EED-8F50-05963E1B59C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80" name="Text Box 72">
          <a:extLst>
            <a:ext uri="{FF2B5EF4-FFF2-40B4-BE49-F238E27FC236}">
              <a16:creationId xmlns:a16="http://schemas.microsoft.com/office/drawing/2014/main" id="{AF7312EF-2096-4B95-A836-872F6D802C3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481" name="Text Box 73">
          <a:extLst>
            <a:ext uri="{FF2B5EF4-FFF2-40B4-BE49-F238E27FC236}">
              <a16:creationId xmlns:a16="http://schemas.microsoft.com/office/drawing/2014/main" id="{9A8B8EA6-1EC3-4E38-BE44-F615947A175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82" name="Text Box 46">
          <a:extLst>
            <a:ext uri="{FF2B5EF4-FFF2-40B4-BE49-F238E27FC236}">
              <a16:creationId xmlns:a16="http://schemas.microsoft.com/office/drawing/2014/main" id="{4714676D-2248-4E91-87A9-6470828C7EB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83" name="Text Box 43">
          <a:extLst>
            <a:ext uri="{FF2B5EF4-FFF2-40B4-BE49-F238E27FC236}">
              <a16:creationId xmlns:a16="http://schemas.microsoft.com/office/drawing/2014/main" id="{D4102617-38E2-4482-8776-470A85EBE91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84" name="Text Box 46">
          <a:extLst>
            <a:ext uri="{FF2B5EF4-FFF2-40B4-BE49-F238E27FC236}">
              <a16:creationId xmlns:a16="http://schemas.microsoft.com/office/drawing/2014/main" id="{FF6094C2-7F1E-4B70-8403-EE517D69DD3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85" name="Text Box 43">
          <a:extLst>
            <a:ext uri="{FF2B5EF4-FFF2-40B4-BE49-F238E27FC236}">
              <a16:creationId xmlns:a16="http://schemas.microsoft.com/office/drawing/2014/main" id="{513C6AFD-0554-4B35-908E-FCC99DEC569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86" name="Text Box 68">
          <a:extLst>
            <a:ext uri="{FF2B5EF4-FFF2-40B4-BE49-F238E27FC236}">
              <a16:creationId xmlns:a16="http://schemas.microsoft.com/office/drawing/2014/main" id="{D96FC615-9920-404E-87ED-E03A7746F33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87" name="Text Box 69">
          <a:extLst>
            <a:ext uri="{FF2B5EF4-FFF2-40B4-BE49-F238E27FC236}">
              <a16:creationId xmlns:a16="http://schemas.microsoft.com/office/drawing/2014/main" id="{FED02003-2FEE-4119-8104-297DD5484D7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88" name="Text Box 70">
          <a:extLst>
            <a:ext uri="{FF2B5EF4-FFF2-40B4-BE49-F238E27FC236}">
              <a16:creationId xmlns:a16="http://schemas.microsoft.com/office/drawing/2014/main" id="{10AD9F9C-DABC-4CBB-97A3-64926B4FF1A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89" name="Text Box 71">
          <a:extLst>
            <a:ext uri="{FF2B5EF4-FFF2-40B4-BE49-F238E27FC236}">
              <a16:creationId xmlns:a16="http://schemas.microsoft.com/office/drawing/2014/main" id="{6830BAE9-C95C-4246-A1AB-669CD363D71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90" name="Text Box 72">
          <a:extLst>
            <a:ext uri="{FF2B5EF4-FFF2-40B4-BE49-F238E27FC236}">
              <a16:creationId xmlns:a16="http://schemas.microsoft.com/office/drawing/2014/main" id="{4891AC55-B971-42B3-A611-E75C961F7CE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491" name="Text Box 73">
          <a:extLst>
            <a:ext uri="{FF2B5EF4-FFF2-40B4-BE49-F238E27FC236}">
              <a16:creationId xmlns:a16="http://schemas.microsoft.com/office/drawing/2014/main" id="{8DCAF672-6228-4926-BDEE-C0015464C24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92" name="Text Box 46">
          <a:extLst>
            <a:ext uri="{FF2B5EF4-FFF2-40B4-BE49-F238E27FC236}">
              <a16:creationId xmlns:a16="http://schemas.microsoft.com/office/drawing/2014/main" id="{665A4B06-5777-4C79-AC30-C22790D0210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93" name="Text Box 43">
          <a:extLst>
            <a:ext uri="{FF2B5EF4-FFF2-40B4-BE49-F238E27FC236}">
              <a16:creationId xmlns:a16="http://schemas.microsoft.com/office/drawing/2014/main" id="{2284E609-50E0-4DB9-9949-9DFF898155D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94" name="Text Box 46">
          <a:extLst>
            <a:ext uri="{FF2B5EF4-FFF2-40B4-BE49-F238E27FC236}">
              <a16:creationId xmlns:a16="http://schemas.microsoft.com/office/drawing/2014/main" id="{90676095-D18B-4894-AD52-36D700A29B3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495" name="Text Box 43">
          <a:extLst>
            <a:ext uri="{FF2B5EF4-FFF2-40B4-BE49-F238E27FC236}">
              <a16:creationId xmlns:a16="http://schemas.microsoft.com/office/drawing/2014/main" id="{84B3FFA8-A238-4D74-9201-218171B3BAF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139</xdr:row>
      <xdr:rowOff>0</xdr:rowOff>
    </xdr:from>
    <xdr:ext cx="0" cy="171450"/>
    <xdr:sp macro="" textlink="">
      <xdr:nvSpPr>
        <xdr:cNvPr id="4496" name="Text Box 10">
          <a:extLst>
            <a:ext uri="{FF2B5EF4-FFF2-40B4-BE49-F238E27FC236}">
              <a16:creationId xmlns:a16="http://schemas.microsoft.com/office/drawing/2014/main" id="{81A6B526-F652-482C-BA37-24A677DB9028}"/>
            </a:ext>
          </a:extLst>
        </xdr:cNvPr>
        <xdr:cNvSpPr txBox="1">
          <a:spLocks noChangeArrowheads="1"/>
        </xdr:cNvSpPr>
      </xdr:nvSpPr>
      <xdr:spPr bwMode="auto">
        <a:xfrm>
          <a:off x="1057275" y="30489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97" name="Text Box 65">
          <a:extLst>
            <a:ext uri="{FF2B5EF4-FFF2-40B4-BE49-F238E27FC236}">
              <a16:creationId xmlns:a16="http://schemas.microsoft.com/office/drawing/2014/main" id="{B693B914-E5D9-4BBA-BC12-A8AF3B7280D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98" name="Text Box 91">
          <a:extLst>
            <a:ext uri="{FF2B5EF4-FFF2-40B4-BE49-F238E27FC236}">
              <a16:creationId xmlns:a16="http://schemas.microsoft.com/office/drawing/2014/main" id="{914187D9-2F8A-418C-B547-A60E550E505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499" name="Text Box 65">
          <a:extLst>
            <a:ext uri="{FF2B5EF4-FFF2-40B4-BE49-F238E27FC236}">
              <a16:creationId xmlns:a16="http://schemas.microsoft.com/office/drawing/2014/main" id="{149CE44A-054F-4320-B413-32D2E72862C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500" name="Text Box 46">
          <a:extLst>
            <a:ext uri="{FF2B5EF4-FFF2-40B4-BE49-F238E27FC236}">
              <a16:creationId xmlns:a16="http://schemas.microsoft.com/office/drawing/2014/main" id="{A2EDC83D-E374-4B7E-9320-2DF850B20A8B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501" name="Text Box 43">
          <a:extLst>
            <a:ext uri="{FF2B5EF4-FFF2-40B4-BE49-F238E27FC236}">
              <a16:creationId xmlns:a16="http://schemas.microsoft.com/office/drawing/2014/main" id="{745B8576-3C3E-406B-9A85-9F0DAF1BC7E2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2" name="Text Box 68">
          <a:extLst>
            <a:ext uri="{FF2B5EF4-FFF2-40B4-BE49-F238E27FC236}">
              <a16:creationId xmlns:a16="http://schemas.microsoft.com/office/drawing/2014/main" id="{3629CF14-EFA9-4C2A-BD3A-5992C9E0FA9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3" name="Text Box 69">
          <a:extLst>
            <a:ext uri="{FF2B5EF4-FFF2-40B4-BE49-F238E27FC236}">
              <a16:creationId xmlns:a16="http://schemas.microsoft.com/office/drawing/2014/main" id="{76763ADB-8248-468B-A944-46F6CAEC2AD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4" name="Text Box 70">
          <a:extLst>
            <a:ext uri="{FF2B5EF4-FFF2-40B4-BE49-F238E27FC236}">
              <a16:creationId xmlns:a16="http://schemas.microsoft.com/office/drawing/2014/main" id="{AF81FFE1-EB07-4E3F-BB33-F97D590922E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5" name="Text Box 71">
          <a:extLst>
            <a:ext uri="{FF2B5EF4-FFF2-40B4-BE49-F238E27FC236}">
              <a16:creationId xmlns:a16="http://schemas.microsoft.com/office/drawing/2014/main" id="{410861CE-0E32-4B82-99E5-E6D5500D61B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6" name="Text Box 72">
          <a:extLst>
            <a:ext uri="{FF2B5EF4-FFF2-40B4-BE49-F238E27FC236}">
              <a16:creationId xmlns:a16="http://schemas.microsoft.com/office/drawing/2014/main" id="{3C90F9E6-E9DE-4F6E-B054-267DC9D2FC9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07" name="Text Box 73">
          <a:extLst>
            <a:ext uri="{FF2B5EF4-FFF2-40B4-BE49-F238E27FC236}">
              <a16:creationId xmlns:a16="http://schemas.microsoft.com/office/drawing/2014/main" id="{2B56C19A-CBBD-4F0A-82BF-C41AF1B383E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08" name="Text Box 46">
          <a:extLst>
            <a:ext uri="{FF2B5EF4-FFF2-40B4-BE49-F238E27FC236}">
              <a16:creationId xmlns:a16="http://schemas.microsoft.com/office/drawing/2014/main" id="{8C455868-A6B0-45CC-A8F4-2FE32C75DB5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09" name="Text Box 43">
          <a:extLst>
            <a:ext uri="{FF2B5EF4-FFF2-40B4-BE49-F238E27FC236}">
              <a16:creationId xmlns:a16="http://schemas.microsoft.com/office/drawing/2014/main" id="{3F7B7F80-BCB5-4E6E-9049-4CDC8659507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32DCB010-C3E7-49C1-A915-56EEF570BEE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11" name="Text Box 43">
          <a:extLst>
            <a:ext uri="{FF2B5EF4-FFF2-40B4-BE49-F238E27FC236}">
              <a16:creationId xmlns:a16="http://schemas.microsoft.com/office/drawing/2014/main" id="{84B326D1-3EAB-4A52-9B2C-094C1C5283D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2" name="Text Box 68">
          <a:extLst>
            <a:ext uri="{FF2B5EF4-FFF2-40B4-BE49-F238E27FC236}">
              <a16:creationId xmlns:a16="http://schemas.microsoft.com/office/drawing/2014/main" id="{EBFE3A1A-FE11-407F-B046-6970745B411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3" name="Text Box 69">
          <a:extLst>
            <a:ext uri="{FF2B5EF4-FFF2-40B4-BE49-F238E27FC236}">
              <a16:creationId xmlns:a16="http://schemas.microsoft.com/office/drawing/2014/main" id="{0FFE6450-3DAA-471D-8445-8E7B171203F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4" name="Text Box 70">
          <a:extLst>
            <a:ext uri="{FF2B5EF4-FFF2-40B4-BE49-F238E27FC236}">
              <a16:creationId xmlns:a16="http://schemas.microsoft.com/office/drawing/2014/main" id="{B08285F5-3BCA-4C63-A28D-650A792E0E2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5" name="Text Box 71">
          <a:extLst>
            <a:ext uri="{FF2B5EF4-FFF2-40B4-BE49-F238E27FC236}">
              <a16:creationId xmlns:a16="http://schemas.microsoft.com/office/drawing/2014/main" id="{D365733F-516A-4F9D-BCAC-0CAC1BED5EF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6" name="Text Box 72">
          <a:extLst>
            <a:ext uri="{FF2B5EF4-FFF2-40B4-BE49-F238E27FC236}">
              <a16:creationId xmlns:a16="http://schemas.microsoft.com/office/drawing/2014/main" id="{31D64C27-E776-413C-ACFB-1C88FAFC44C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17" name="Text Box 73">
          <a:extLst>
            <a:ext uri="{FF2B5EF4-FFF2-40B4-BE49-F238E27FC236}">
              <a16:creationId xmlns:a16="http://schemas.microsoft.com/office/drawing/2014/main" id="{646B505E-F19F-4073-822C-21F6904FA7C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18" name="Text Box 46">
          <a:extLst>
            <a:ext uri="{FF2B5EF4-FFF2-40B4-BE49-F238E27FC236}">
              <a16:creationId xmlns:a16="http://schemas.microsoft.com/office/drawing/2014/main" id="{9D056157-CA9C-430A-B200-9D1C767E69E0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19" name="Text Box 43">
          <a:extLst>
            <a:ext uri="{FF2B5EF4-FFF2-40B4-BE49-F238E27FC236}">
              <a16:creationId xmlns:a16="http://schemas.microsoft.com/office/drawing/2014/main" id="{08DFBDA6-2D25-4816-81E2-6406404FF52D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20" name="Text Box 46">
          <a:extLst>
            <a:ext uri="{FF2B5EF4-FFF2-40B4-BE49-F238E27FC236}">
              <a16:creationId xmlns:a16="http://schemas.microsoft.com/office/drawing/2014/main" id="{C9A51097-8F9F-4C42-8BB4-9810AD0C6C0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21" name="Text Box 43">
          <a:extLst>
            <a:ext uri="{FF2B5EF4-FFF2-40B4-BE49-F238E27FC236}">
              <a16:creationId xmlns:a16="http://schemas.microsoft.com/office/drawing/2014/main" id="{4CD2114E-287A-4B57-B0B9-56F4AD5C95C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2" name="Text Box 68">
          <a:extLst>
            <a:ext uri="{FF2B5EF4-FFF2-40B4-BE49-F238E27FC236}">
              <a16:creationId xmlns:a16="http://schemas.microsoft.com/office/drawing/2014/main" id="{F35BDD75-0BD6-4C3F-A24F-13F6C0E88E3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3" name="Text Box 69">
          <a:extLst>
            <a:ext uri="{FF2B5EF4-FFF2-40B4-BE49-F238E27FC236}">
              <a16:creationId xmlns:a16="http://schemas.microsoft.com/office/drawing/2014/main" id="{271B0D5B-37F0-4B7D-9468-E59E74107D4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4" name="Text Box 70">
          <a:extLst>
            <a:ext uri="{FF2B5EF4-FFF2-40B4-BE49-F238E27FC236}">
              <a16:creationId xmlns:a16="http://schemas.microsoft.com/office/drawing/2014/main" id="{0AF9E45D-5792-48B5-8309-442F4AF79EB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5" name="Text Box 71">
          <a:extLst>
            <a:ext uri="{FF2B5EF4-FFF2-40B4-BE49-F238E27FC236}">
              <a16:creationId xmlns:a16="http://schemas.microsoft.com/office/drawing/2014/main" id="{D371AC99-662F-43C5-AB13-BAC74FE8646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6" name="Text Box 72">
          <a:extLst>
            <a:ext uri="{FF2B5EF4-FFF2-40B4-BE49-F238E27FC236}">
              <a16:creationId xmlns:a16="http://schemas.microsoft.com/office/drawing/2014/main" id="{2E343D21-FAA2-493A-B07D-977C4F72510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47625"/>
    <xdr:sp macro="" textlink="">
      <xdr:nvSpPr>
        <xdr:cNvPr id="4527" name="Text Box 73">
          <a:extLst>
            <a:ext uri="{FF2B5EF4-FFF2-40B4-BE49-F238E27FC236}">
              <a16:creationId xmlns:a16="http://schemas.microsoft.com/office/drawing/2014/main" id="{BA94CFD0-F330-4530-BBA3-E6D069853F8C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28" name="Text Box 46">
          <a:extLst>
            <a:ext uri="{FF2B5EF4-FFF2-40B4-BE49-F238E27FC236}">
              <a16:creationId xmlns:a16="http://schemas.microsoft.com/office/drawing/2014/main" id="{28F78970-A282-493A-9D32-04FCBD91EE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29" name="Text Box 43">
          <a:extLst>
            <a:ext uri="{FF2B5EF4-FFF2-40B4-BE49-F238E27FC236}">
              <a16:creationId xmlns:a16="http://schemas.microsoft.com/office/drawing/2014/main" id="{64EC4583-36BB-480A-BF7C-C1C70020B71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30" name="Text Box 46">
          <a:extLst>
            <a:ext uri="{FF2B5EF4-FFF2-40B4-BE49-F238E27FC236}">
              <a16:creationId xmlns:a16="http://schemas.microsoft.com/office/drawing/2014/main" id="{C336E05D-A82F-44D5-B62C-39FFC571573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31" name="Text Box 43">
          <a:extLst>
            <a:ext uri="{FF2B5EF4-FFF2-40B4-BE49-F238E27FC236}">
              <a16:creationId xmlns:a16="http://schemas.microsoft.com/office/drawing/2014/main" id="{E1E770A7-3E4B-4C4B-AAB3-4419034AFB3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532" name="Text Box 65">
          <a:extLst>
            <a:ext uri="{FF2B5EF4-FFF2-40B4-BE49-F238E27FC236}">
              <a16:creationId xmlns:a16="http://schemas.microsoft.com/office/drawing/2014/main" id="{35AE4980-ECCE-4430-A0F3-0CCB7880C6F3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533" name="Text Box 91">
          <a:extLst>
            <a:ext uri="{FF2B5EF4-FFF2-40B4-BE49-F238E27FC236}">
              <a16:creationId xmlns:a16="http://schemas.microsoft.com/office/drawing/2014/main" id="{CE637952-1C97-4745-933C-BE6FE213616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171450"/>
    <xdr:sp macro="" textlink="">
      <xdr:nvSpPr>
        <xdr:cNvPr id="4534" name="Text Box 65">
          <a:extLst>
            <a:ext uri="{FF2B5EF4-FFF2-40B4-BE49-F238E27FC236}">
              <a16:creationId xmlns:a16="http://schemas.microsoft.com/office/drawing/2014/main" id="{39004121-548A-4CBB-A912-08515783F71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535" name="Text Box 46">
          <a:extLst>
            <a:ext uri="{FF2B5EF4-FFF2-40B4-BE49-F238E27FC236}">
              <a16:creationId xmlns:a16="http://schemas.microsoft.com/office/drawing/2014/main" id="{0A21743B-1F82-406C-B53F-9B68BBA25A34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139</xdr:row>
      <xdr:rowOff>0</xdr:rowOff>
    </xdr:from>
    <xdr:ext cx="76200" cy="171450"/>
    <xdr:sp macro="" textlink="">
      <xdr:nvSpPr>
        <xdr:cNvPr id="4536" name="Text Box 43">
          <a:extLst>
            <a:ext uri="{FF2B5EF4-FFF2-40B4-BE49-F238E27FC236}">
              <a16:creationId xmlns:a16="http://schemas.microsoft.com/office/drawing/2014/main" id="{ADAB93B3-AFCB-464F-8B36-0F3BCCCC2608}"/>
            </a:ext>
          </a:extLst>
        </xdr:cNvPr>
        <xdr:cNvSpPr txBox="1">
          <a:spLocks noChangeArrowheads="1"/>
        </xdr:cNvSpPr>
      </xdr:nvSpPr>
      <xdr:spPr bwMode="auto">
        <a:xfrm>
          <a:off x="4676775" y="3048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37" name="Text Box 68">
          <a:extLst>
            <a:ext uri="{FF2B5EF4-FFF2-40B4-BE49-F238E27FC236}">
              <a16:creationId xmlns:a16="http://schemas.microsoft.com/office/drawing/2014/main" id="{7DAD4473-527C-4FD4-82C0-C7B8B9EDF7E9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38" name="Text Box 69">
          <a:extLst>
            <a:ext uri="{FF2B5EF4-FFF2-40B4-BE49-F238E27FC236}">
              <a16:creationId xmlns:a16="http://schemas.microsoft.com/office/drawing/2014/main" id="{B07AF33D-6FEF-4676-BEBA-AC36BF967B8B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39" name="Text Box 70">
          <a:extLst>
            <a:ext uri="{FF2B5EF4-FFF2-40B4-BE49-F238E27FC236}">
              <a16:creationId xmlns:a16="http://schemas.microsoft.com/office/drawing/2014/main" id="{69295305-D8B9-4C05-AAEA-BEDD251E819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0" name="Text Box 71">
          <a:extLst>
            <a:ext uri="{FF2B5EF4-FFF2-40B4-BE49-F238E27FC236}">
              <a16:creationId xmlns:a16="http://schemas.microsoft.com/office/drawing/2014/main" id="{8E51680D-99D5-42E3-BCD6-6B11F893EDCA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1" name="Text Box 72">
          <a:extLst>
            <a:ext uri="{FF2B5EF4-FFF2-40B4-BE49-F238E27FC236}">
              <a16:creationId xmlns:a16="http://schemas.microsoft.com/office/drawing/2014/main" id="{E2EFB0CC-2C2E-4998-B24B-0AA69CD02824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2" name="Text Box 73">
          <a:extLst>
            <a:ext uri="{FF2B5EF4-FFF2-40B4-BE49-F238E27FC236}">
              <a16:creationId xmlns:a16="http://schemas.microsoft.com/office/drawing/2014/main" id="{50C83300-F940-4513-8C9E-8653C74D0CA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43" name="Text Box 46">
          <a:extLst>
            <a:ext uri="{FF2B5EF4-FFF2-40B4-BE49-F238E27FC236}">
              <a16:creationId xmlns:a16="http://schemas.microsoft.com/office/drawing/2014/main" id="{93C009A5-9706-4141-8BBB-52F5ED0C07B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44" name="Text Box 43">
          <a:extLst>
            <a:ext uri="{FF2B5EF4-FFF2-40B4-BE49-F238E27FC236}">
              <a16:creationId xmlns:a16="http://schemas.microsoft.com/office/drawing/2014/main" id="{43755DD0-A41D-4FEC-B284-7426B3EBB65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45" name="Text Box 46">
          <a:extLst>
            <a:ext uri="{FF2B5EF4-FFF2-40B4-BE49-F238E27FC236}">
              <a16:creationId xmlns:a16="http://schemas.microsoft.com/office/drawing/2014/main" id="{3C1EF850-1ABF-4441-AF24-F61CB7042E7F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46" name="Text Box 43">
          <a:extLst>
            <a:ext uri="{FF2B5EF4-FFF2-40B4-BE49-F238E27FC236}">
              <a16:creationId xmlns:a16="http://schemas.microsoft.com/office/drawing/2014/main" id="{C3AAFED9-EC06-45E7-9757-5EFF6AD6D35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7" name="Text Box 68">
          <a:extLst>
            <a:ext uri="{FF2B5EF4-FFF2-40B4-BE49-F238E27FC236}">
              <a16:creationId xmlns:a16="http://schemas.microsoft.com/office/drawing/2014/main" id="{09621E4D-32D0-4B27-9E2D-8BA2CD42C09E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8" name="Text Box 69">
          <a:extLst>
            <a:ext uri="{FF2B5EF4-FFF2-40B4-BE49-F238E27FC236}">
              <a16:creationId xmlns:a16="http://schemas.microsoft.com/office/drawing/2014/main" id="{D1B702C4-B9A6-493C-B0A3-4213AA550AE6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49" name="Text Box 70">
          <a:extLst>
            <a:ext uri="{FF2B5EF4-FFF2-40B4-BE49-F238E27FC236}">
              <a16:creationId xmlns:a16="http://schemas.microsoft.com/office/drawing/2014/main" id="{164ED4A0-F805-4DFC-912D-B51135809D62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50" name="Text Box 71">
          <a:extLst>
            <a:ext uri="{FF2B5EF4-FFF2-40B4-BE49-F238E27FC236}">
              <a16:creationId xmlns:a16="http://schemas.microsoft.com/office/drawing/2014/main" id="{7B9289D0-4C3B-45F5-8CB4-B4957102CF7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51" name="Text Box 72">
          <a:extLst>
            <a:ext uri="{FF2B5EF4-FFF2-40B4-BE49-F238E27FC236}">
              <a16:creationId xmlns:a16="http://schemas.microsoft.com/office/drawing/2014/main" id="{6E9712F1-3A51-409E-84EA-2F469DF5A5C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66675"/>
    <xdr:sp macro="" textlink="">
      <xdr:nvSpPr>
        <xdr:cNvPr id="4552" name="Text Box 73">
          <a:extLst>
            <a:ext uri="{FF2B5EF4-FFF2-40B4-BE49-F238E27FC236}">
              <a16:creationId xmlns:a16="http://schemas.microsoft.com/office/drawing/2014/main" id="{0C18C3E6-2CC4-4D69-9059-9B9ABD804A98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53" name="Text Box 46">
          <a:extLst>
            <a:ext uri="{FF2B5EF4-FFF2-40B4-BE49-F238E27FC236}">
              <a16:creationId xmlns:a16="http://schemas.microsoft.com/office/drawing/2014/main" id="{07441E65-94DA-4E7C-8147-45AE7123CE25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54" name="Text Box 43">
          <a:extLst>
            <a:ext uri="{FF2B5EF4-FFF2-40B4-BE49-F238E27FC236}">
              <a16:creationId xmlns:a16="http://schemas.microsoft.com/office/drawing/2014/main" id="{46C6DB0B-C677-4038-8F17-DBF1FCDAEF8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F9D8E49C-0079-4945-8EE5-31729C2A92C1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76200" cy="28575"/>
    <xdr:sp macro="" textlink="">
      <xdr:nvSpPr>
        <xdr:cNvPr id="4556" name="Text Box 43">
          <a:extLst>
            <a:ext uri="{FF2B5EF4-FFF2-40B4-BE49-F238E27FC236}">
              <a16:creationId xmlns:a16="http://schemas.microsoft.com/office/drawing/2014/main" id="{25DA8ADC-5D56-4643-8ACF-90C5B4153B97}"/>
            </a:ext>
          </a:extLst>
        </xdr:cNvPr>
        <xdr:cNvSpPr txBox="1">
          <a:spLocks noChangeArrowheads="1"/>
        </xdr:cNvSpPr>
      </xdr:nvSpPr>
      <xdr:spPr bwMode="auto">
        <a:xfrm>
          <a:off x="3933825" y="30489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57" name="Text Box 10">
          <a:extLst>
            <a:ext uri="{FF2B5EF4-FFF2-40B4-BE49-F238E27FC236}">
              <a16:creationId xmlns:a16="http://schemas.microsoft.com/office/drawing/2014/main" id="{D3DA5DE8-AB95-46C6-B251-2D2049F82565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58" name="Text Box 11">
          <a:extLst>
            <a:ext uri="{FF2B5EF4-FFF2-40B4-BE49-F238E27FC236}">
              <a16:creationId xmlns:a16="http://schemas.microsoft.com/office/drawing/2014/main" id="{6742273F-BEBC-42DA-BF51-420A2C4E5E54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59" name="Text Box 10">
          <a:extLst>
            <a:ext uri="{FF2B5EF4-FFF2-40B4-BE49-F238E27FC236}">
              <a16:creationId xmlns:a16="http://schemas.microsoft.com/office/drawing/2014/main" id="{A833D0E3-48C7-45B9-A4F2-9AB7C5F30E12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0" name="Text Box 11">
          <a:extLst>
            <a:ext uri="{FF2B5EF4-FFF2-40B4-BE49-F238E27FC236}">
              <a16:creationId xmlns:a16="http://schemas.microsoft.com/office/drawing/2014/main" id="{04594883-AE72-41E0-BE49-21BDE33FD38E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1" name="Text Box 10">
          <a:extLst>
            <a:ext uri="{FF2B5EF4-FFF2-40B4-BE49-F238E27FC236}">
              <a16:creationId xmlns:a16="http://schemas.microsoft.com/office/drawing/2014/main" id="{766A2442-374D-43A3-8DE5-0010BDB81C7A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2" name="Text Box 11">
          <a:extLst>
            <a:ext uri="{FF2B5EF4-FFF2-40B4-BE49-F238E27FC236}">
              <a16:creationId xmlns:a16="http://schemas.microsoft.com/office/drawing/2014/main" id="{11A8221D-93EF-45AD-B4EC-D9E2C361740A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3" name="Text Box 10">
          <a:extLst>
            <a:ext uri="{FF2B5EF4-FFF2-40B4-BE49-F238E27FC236}">
              <a16:creationId xmlns:a16="http://schemas.microsoft.com/office/drawing/2014/main" id="{71163445-B602-48CF-A0BA-82DCAA6E538C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4" name="Text Box 11">
          <a:extLst>
            <a:ext uri="{FF2B5EF4-FFF2-40B4-BE49-F238E27FC236}">
              <a16:creationId xmlns:a16="http://schemas.microsoft.com/office/drawing/2014/main" id="{679D74CA-08CF-48D3-9CDD-0D40019B1B84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5" name="Text Box 10">
          <a:extLst>
            <a:ext uri="{FF2B5EF4-FFF2-40B4-BE49-F238E27FC236}">
              <a16:creationId xmlns:a16="http://schemas.microsoft.com/office/drawing/2014/main" id="{90615EA9-CF2D-441F-B533-8B18A6483C5F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566" name="Text Box 10">
          <a:extLst>
            <a:ext uri="{FF2B5EF4-FFF2-40B4-BE49-F238E27FC236}">
              <a16:creationId xmlns:a16="http://schemas.microsoft.com/office/drawing/2014/main" id="{6CFA06C4-A245-4A67-BFDE-B7643DF12787}"/>
            </a:ext>
          </a:extLst>
        </xdr:cNvPr>
        <xdr:cNvSpPr txBox="1">
          <a:spLocks noChangeArrowheads="1"/>
        </xdr:cNvSpPr>
      </xdr:nvSpPr>
      <xdr:spPr bwMode="auto">
        <a:xfrm>
          <a:off x="1057275" y="38557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67" name="Text Box 10">
          <a:extLst>
            <a:ext uri="{FF2B5EF4-FFF2-40B4-BE49-F238E27FC236}">
              <a16:creationId xmlns:a16="http://schemas.microsoft.com/office/drawing/2014/main" id="{92D251CC-72BC-4608-A228-3AADA6BD1019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68" name="Text Box 11">
          <a:extLst>
            <a:ext uri="{FF2B5EF4-FFF2-40B4-BE49-F238E27FC236}">
              <a16:creationId xmlns:a16="http://schemas.microsoft.com/office/drawing/2014/main" id="{E2AEF5FF-A228-4C1F-8EB4-B07CE179804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6CF99535-EBBC-4FB7-99B1-2E4B7DD5ACBA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0" name="Text Box 11">
          <a:extLst>
            <a:ext uri="{FF2B5EF4-FFF2-40B4-BE49-F238E27FC236}">
              <a16:creationId xmlns:a16="http://schemas.microsoft.com/office/drawing/2014/main" id="{F209E367-0738-4C1A-8C21-4B09F22754D7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BF74E35A-BA55-4E62-B1CE-F1DE07012D0C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2" name="Text Box 11">
          <a:extLst>
            <a:ext uri="{FF2B5EF4-FFF2-40B4-BE49-F238E27FC236}">
              <a16:creationId xmlns:a16="http://schemas.microsoft.com/office/drawing/2014/main" id="{A347B491-F2C1-4900-968E-D5CC06BF535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3" name="Text Box 10">
          <a:extLst>
            <a:ext uri="{FF2B5EF4-FFF2-40B4-BE49-F238E27FC236}">
              <a16:creationId xmlns:a16="http://schemas.microsoft.com/office/drawing/2014/main" id="{41CE9787-7048-42F2-91DC-9C94D4B92F67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4" name="Text Box 11">
          <a:extLst>
            <a:ext uri="{FF2B5EF4-FFF2-40B4-BE49-F238E27FC236}">
              <a16:creationId xmlns:a16="http://schemas.microsoft.com/office/drawing/2014/main" id="{7797C183-9831-4C7F-8ACC-6385D17D269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5" name="Text Box 10">
          <a:extLst>
            <a:ext uri="{FF2B5EF4-FFF2-40B4-BE49-F238E27FC236}">
              <a16:creationId xmlns:a16="http://schemas.microsoft.com/office/drawing/2014/main" id="{D71D678D-11CE-418A-83D9-1055DDAFD43D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6" name="Text Box 11">
          <a:extLst>
            <a:ext uri="{FF2B5EF4-FFF2-40B4-BE49-F238E27FC236}">
              <a16:creationId xmlns:a16="http://schemas.microsoft.com/office/drawing/2014/main" id="{F1283155-2488-4BB1-802B-C9A1C2F92C47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7" name="Text Box 10">
          <a:extLst>
            <a:ext uri="{FF2B5EF4-FFF2-40B4-BE49-F238E27FC236}">
              <a16:creationId xmlns:a16="http://schemas.microsoft.com/office/drawing/2014/main" id="{8B1EA9C7-D83E-4CF1-88E7-D76C189454C2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8" name="Text Box 11">
          <a:extLst>
            <a:ext uri="{FF2B5EF4-FFF2-40B4-BE49-F238E27FC236}">
              <a16:creationId xmlns:a16="http://schemas.microsoft.com/office/drawing/2014/main" id="{0C572047-2C7D-4882-AF29-E664A85273FB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79" name="Text Box 10">
          <a:extLst>
            <a:ext uri="{FF2B5EF4-FFF2-40B4-BE49-F238E27FC236}">
              <a16:creationId xmlns:a16="http://schemas.microsoft.com/office/drawing/2014/main" id="{06DEDB19-DC1C-4F87-92DD-22FDD01B5FEB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80" name="Text Box 11">
          <a:extLst>
            <a:ext uri="{FF2B5EF4-FFF2-40B4-BE49-F238E27FC236}">
              <a16:creationId xmlns:a16="http://schemas.microsoft.com/office/drawing/2014/main" id="{3C6ED82B-D561-4318-8968-97A480671453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81" name="Text Box 10">
          <a:extLst>
            <a:ext uri="{FF2B5EF4-FFF2-40B4-BE49-F238E27FC236}">
              <a16:creationId xmlns:a16="http://schemas.microsoft.com/office/drawing/2014/main" id="{47269D31-ABA2-4603-8390-10D8A4B1CCC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82" name="Text Box 11">
          <a:extLst>
            <a:ext uri="{FF2B5EF4-FFF2-40B4-BE49-F238E27FC236}">
              <a16:creationId xmlns:a16="http://schemas.microsoft.com/office/drawing/2014/main" id="{22FD59AE-51D1-46C3-9770-401ED46F62B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583" name="Text Box 10">
          <a:extLst>
            <a:ext uri="{FF2B5EF4-FFF2-40B4-BE49-F238E27FC236}">
              <a16:creationId xmlns:a16="http://schemas.microsoft.com/office/drawing/2014/main" id="{ACBC5E5B-CFD2-47AB-ADA6-28BEC85E0E3C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4" name="Text Box 10">
          <a:extLst>
            <a:ext uri="{FF2B5EF4-FFF2-40B4-BE49-F238E27FC236}">
              <a16:creationId xmlns:a16="http://schemas.microsoft.com/office/drawing/2014/main" id="{DB65291A-24BC-469F-84B9-3158C1B59051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5" name="Text Box 11">
          <a:extLst>
            <a:ext uri="{FF2B5EF4-FFF2-40B4-BE49-F238E27FC236}">
              <a16:creationId xmlns:a16="http://schemas.microsoft.com/office/drawing/2014/main" id="{F092C201-C77A-4142-9F5D-5EF5CF5A9AF8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354687BC-7409-4387-8003-2B688CF35738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A03D4F5A-F57D-4F54-BEB5-D82CF45829E3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8" name="Text Box 10">
          <a:extLst>
            <a:ext uri="{FF2B5EF4-FFF2-40B4-BE49-F238E27FC236}">
              <a16:creationId xmlns:a16="http://schemas.microsoft.com/office/drawing/2014/main" id="{5FFBF4BA-55AE-42A0-86AE-015D43D61A06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89" name="Text Box 11">
          <a:extLst>
            <a:ext uri="{FF2B5EF4-FFF2-40B4-BE49-F238E27FC236}">
              <a16:creationId xmlns:a16="http://schemas.microsoft.com/office/drawing/2014/main" id="{7B4E5602-0432-4950-A4A5-D737F4616541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90" name="Text Box 10">
          <a:extLst>
            <a:ext uri="{FF2B5EF4-FFF2-40B4-BE49-F238E27FC236}">
              <a16:creationId xmlns:a16="http://schemas.microsoft.com/office/drawing/2014/main" id="{FCA08008-614D-431A-A91C-44D1EFC555DC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91" name="Text Box 11">
          <a:extLst>
            <a:ext uri="{FF2B5EF4-FFF2-40B4-BE49-F238E27FC236}">
              <a16:creationId xmlns:a16="http://schemas.microsoft.com/office/drawing/2014/main" id="{5CBBB7DB-35E4-44BC-9DFF-B3CC3D12565E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92" name="Text Box 10">
          <a:extLst>
            <a:ext uri="{FF2B5EF4-FFF2-40B4-BE49-F238E27FC236}">
              <a16:creationId xmlns:a16="http://schemas.microsoft.com/office/drawing/2014/main" id="{304D8DBF-AC27-4981-B8D8-5CE5E1256388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4593" name="Text Box 10">
          <a:extLst>
            <a:ext uri="{FF2B5EF4-FFF2-40B4-BE49-F238E27FC236}">
              <a16:creationId xmlns:a16="http://schemas.microsoft.com/office/drawing/2014/main" id="{04B8E865-64CE-4EF1-8CEC-61A557DF9B21}"/>
            </a:ext>
          </a:extLst>
        </xdr:cNvPr>
        <xdr:cNvSpPr txBox="1">
          <a:spLocks noChangeArrowheads="1"/>
        </xdr:cNvSpPr>
      </xdr:nvSpPr>
      <xdr:spPr bwMode="auto">
        <a:xfrm>
          <a:off x="1057275" y="394525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4" name="Text Box 10">
          <a:extLst>
            <a:ext uri="{FF2B5EF4-FFF2-40B4-BE49-F238E27FC236}">
              <a16:creationId xmlns:a16="http://schemas.microsoft.com/office/drawing/2014/main" id="{9CB13983-A02C-4E69-B700-C2D18E75EA38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5" name="Text Box 11">
          <a:extLst>
            <a:ext uri="{FF2B5EF4-FFF2-40B4-BE49-F238E27FC236}">
              <a16:creationId xmlns:a16="http://schemas.microsoft.com/office/drawing/2014/main" id="{1C977DFA-D6F6-4EAE-A520-0E8678102E21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DAAB8171-DC9A-42EE-8ADB-B1A5DF898778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7" name="Text Box 11">
          <a:extLst>
            <a:ext uri="{FF2B5EF4-FFF2-40B4-BE49-F238E27FC236}">
              <a16:creationId xmlns:a16="http://schemas.microsoft.com/office/drawing/2014/main" id="{722B2878-B2FB-419E-BC48-6269F52D205C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8" name="Text Box 10">
          <a:extLst>
            <a:ext uri="{FF2B5EF4-FFF2-40B4-BE49-F238E27FC236}">
              <a16:creationId xmlns:a16="http://schemas.microsoft.com/office/drawing/2014/main" id="{A201229C-DF63-42F6-A5EB-FEA6EE649B2D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599" name="Text Box 11">
          <a:extLst>
            <a:ext uri="{FF2B5EF4-FFF2-40B4-BE49-F238E27FC236}">
              <a16:creationId xmlns:a16="http://schemas.microsoft.com/office/drawing/2014/main" id="{5E17F23D-7BEF-4CA4-9D10-093B8E07D476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00" name="Text Box 10">
          <a:extLst>
            <a:ext uri="{FF2B5EF4-FFF2-40B4-BE49-F238E27FC236}">
              <a16:creationId xmlns:a16="http://schemas.microsoft.com/office/drawing/2014/main" id="{86E9C2E4-E8FA-41D3-906D-19FECCA573B8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01" name="Text Box 11">
          <a:extLst>
            <a:ext uri="{FF2B5EF4-FFF2-40B4-BE49-F238E27FC236}">
              <a16:creationId xmlns:a16="http://schemas.microsoft.com/office/drawing/2014/main" id="{19F4B213-D42E-49A5-A0C9-920BA55B0B62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02" name="Text Box 10">
          <a:extLst>
            <a:ext uri="{FF2B5EF4-FFF2-40B4-BE49-F238E27FC236}">
              <a16:creationId xmlns:a16="http://schemas.microsoft.com/office/drawing/2014/main" id="{2BDE7E91-C674-4CA1-A6DC-A4079A98CFB1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03" name="Text Box 10">
          <a:extLst>
            <a:ext uri="{FF2B5EF4-FFF2-40B4-BE49-F238E27FC236}">
              <a16:creationId xmlns:a16="http://schemas.microsoft.com/office/drawing/2014/main" id="{A6516409-E170-4068-81B1-49274725BF04}"/>
            </a:ext>
          </a:extLst>
        </xdr:cNvPr>
        <xdr:cNvSpPr txBox="1">
          <a:spLocks noChangeArrowheads="1"/>
        </xdr:cNvSpPr>
      </xdr:nvSpPr>
      <xdr:spPr bwMode="auto">
        <a:xfrm>
          <a:off x="1057275" y="3722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4" name="Text Box 10">
          <a:extLst>
            <a:ext uri="{FF2B5EF4-FFF2-40B4-BE49-F238E27FC236}">
              <a16:creationId xmlns:a16="http://schemas.microsoft.com/office/drawing/2014/main" id="{5BDECBCC-657E-41A8-AA85-C5B7A2280DFC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5" name="Text Box 11">
          <a:extLst>
            <a:ext uri="{FF2B5EF4-FFF2-40B4-BE49-F238E27FC236}">
              <a16:creationId xmlns:a16="http://schemas.microsoft.com/office/drawing/2014/main" id="{E3E5CF64-BAEC-4B27-8F5C-28C7FF413A37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6DF4A70F-863C-4482-89EB-61D87A927717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8903C27E-2570-40F5-887A-E00FD74651C9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8" name="Text Box 10">
          <a:extLst>
            <a:ext uri="{FF2B5EF4-FFF2-40B4-BE49-F238E27FC236}">
              <a16:creationId xmlns:a16="http://schemas.microsoft.com/office/drawing/2014/main" id="{05660E62-FD2D-4118-B57C-F2EC8B29508E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09" name="Text Box 11">
          <a:extLst>
            <a:ext uri="{FF2B5EF4-FFF2-40B4-BE49-F238E27FC236}">
              <a16:creationId xmlns:a16="http://schemas.microsoft.com/office/drawing/2014/main" id="{4A16DBCA-3B67-4E13-9F8D-094C0032164D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10" name="Text Box 10">
          <a:extLst>
            <a:ext uri="{FF2B5EF4-FFF2-40B4-BE49-F238E27FC236}">
              <a16:creationId xmlns:a16="http://schemas.microsoft.com/office/drawing/2014/main" id="{8B17BBDF-FAD0-4365-9E4B-3DE53C6B10FA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11" name="Text Box 11">
          <a:extLst>
            <a:ext uri="{FF2B5EF4-FFF2-40B4-BE49-F238E27FC236}">
              <a16:creationId xmlns:a16="http://schemas.microsoft.com/office/drawing/2014/main" id="{55DF7120-DF4D-41E3-892D-C664990B8D32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12" name="Text Box 10">
          <a:extLst>
            <a:ext uri="{FF2B5EF4-FFF2-40B4-BE49-F238E27FC236}">
              <a16:creationId xmlns:a16="http://schemas.microsoft.com/office/drawing/2014/main" id="{9A01490F-D2E8-447F-95D6-7B0F457CD55B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147</xdr:row>
      <xdr:rowOff>0</xdr:rowOff>
    </xdr:from>
    <xdr:ext cx="0" cy="171450"/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874B641D-E796-4059-80A6-85079C831067}"/>
            </a:ext>
          </a:extLst>
        </xdr:cNvPr>
        <xdr:cNvSpPr txBox="1">
          <a:spLocks noChangeArrowheads="1"/>
        </xdr:cNvSpPr>
      </xdr:nvSpPr>
      <xdr:spPr bwMode="auto">
        <a:xfrm>
          <a:off x="1057275" y="32413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4" name="Text Box 10">
          <a:extLst>
            <a:ext uri="{FF2B5EF4-FFF2-40B4-BE49-F238E27FC236}">
              <a16:creationId xmlns:a16="http://schemas.microsoft.com/office/drawing/2014/main" id="{D9802717-7B46-43C5-9243-5477019558C8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5" name="Text Box 11">
          <a:extLst>
            <a:ext uri="{FF2B5EF4-FFF2-40B4-BE49-F238E27FC236}">
              <a16:creationId xmlns:a16="http://schemas.microsoft.com/office/drawing/2014/main" id="{F1B2DB74-4923-4CE5-99D0-7EFC5F826BB3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6" name="Text Box 10">
          <a:extLst>
            <a:ext uri="{FF2B5EF4-FFF2-40B4-BE49-F238E27FC236}">
              <a16:creationId xmlns:a16="http://schemas.microsoft.com/office/drawing/2014/main" id="{EC5849F9-BA5E-4562-BDB4-AF1613772BA1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7" name="Text Box 11">
          <a:extLst>
            <a:ext uri="{FF2B5EF4-FFF2-40B4-BE49-F238E27FC236}">
              <a16:creationId xmlns:a16="http://schemas.microsoft.com/office/drawing/2014/main" id="{EF3A49F1-8C8B-4E11-9F1B-21676C55B59D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8" name="Text Box 10">
          <a:extLst>
            <a:ext uri="{FF2B5EF4-FFF2-40B4-BE49-F238E27FC236}">
              <a16:creationId xmlns:a16="http://schemas.microsoft.com/office/drawing/2014/main" id="{0A4297C8-46AE-4EE1-8310-D75A2D766E6A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19" name="Text Box 11">
          <a:extLst>
            <a:ext uri="{FF2B5EF4-FFF2-40B4-BE49-F238E27FC236}">
              <a16:creationId xmlns:a16="http://schemas.microsoft.com/office/drawing/2014/main" id="{1C118473-380F-4538-91AA-286789CF0796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0" name="Text Box 10">
          <a:extLst>
            <a:ext uri="{FF2B5EF4-FFF2-40B4-BE49-F238E27FC236}">
              <a16:creationId xmlns:a16="http://schemas.microsoft.com/office/drawing/2014/main" id="{961EF040-6B03-4DD1-9CC0-CE1377DA056A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1" name="Text Box 11">
          <a:extLst>
            <a:ext uri="{FF2B5EF4-FFF2-40B4-BE49-F238E27FC236}">
              <a16:creationId xmlns:a16="http://schemas.microsoft.com/office/drawing/2014/main" id="{507CDBFC-781C-4096-96B7-14B4966DEED8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2" name="Text Box 10">
          <a:extLst>
            <a:ext uri="{FF2B5EF4-FFF2-40B4-BE49-F238E27FC236}">
              <a16:creationId xmlns:a16="http://schemas.microsoft.com/office/drawing/2014/main" id="{D27222B3-FA6E-4B27-A442-06AEEB0ECB53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3" name="Text Box 11">
          <a:extLst>
            <a:ext uri="{FF2B5EF4-FFF2-40B4-BE49-F238E27FC236}">
              <a16:creationId xmlns:a16="http://schemas.microsoft.com/office/drawing/2014/main" id="{C4BE2EEF-1A4F-469D-9E78-B4418B194F54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4" name="Text Box 10">
          <a:extLst>
            <a:ext uri="{FF2B5EF4-FFF2-40B4-BE49-F238E27FC236}">
              <a16:creationId xmlns:a16="http://schemas.microsoft.com/office/drawing/2014/main" id="{6873AFA1-E198-4E0B-B928-709EE544F542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5" name="Text Box 11">
          <a:extLst>
            <a:ext uri="{FF2B5EF4-FFF2-40B4-BE49-F238E27FC236}">
              <a16:creationId xmlns:a16="http://schemas.microsoft.com/office/drawing/2014/main" id="{F981AC48-1D53-4AE4-AFA2-F14D7182B9C5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6" name="Text Box 10">
          <a:extLst>
            <a:ext uri="{FF2B5EF4-FFF2-40B4-BE49-F238E27FC236}">
              <a16:creationId xmlns:a16="http://schemas.microsoft.com/office/drawing/2014/main" id="{E570F1B5-05F7-44B6-B1F5-B3507555A37F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7" name="Text Box 11">
          <a:extLst>
            <a:ext uri="{FF2B5EF4-FFF2-40B4-BE49-F238E27FC236}">
              <a16:creationId xmlns:a16="http://schemas.microsoft.com/office/drawing/2014/main" id="{2FCAC468-1C91-4F4E-BE54-86C936516F6F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8" name="Text Box 10">
          <a:extLst>
            <a:ext uri="{FF2B5EF4-FFF2-40B4-BE49-F238E27FC236}">
              <a16:creationId xmlns:a16="http://schemas.microsoft.com/office/drawing/2014/main" id="{73A956D0-E3ED-4F3B-A9C4-0A47403A8F98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29" name="Text Box 11">
          <a:extLst>
            <a:ext uri="{FF2B5EF4-FFF2-40B4-BE49-F238E27FC236}">
              <a16:creationId xmlns:a16="http://schemas.microsoft.com/office/drawing/2014/main" id="{1A1F0D44-3458-4EAF-A35F-43C39713D753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30" name="Text Box 10">
          <a:extLst>
            <a:ext uri="{FF2B5EF4-FFF2-40B4-BE49-F238E27FC236}">
              <a16:creationId xmlns:a16="http://schemas.microsoft.com/office/drawing/2014/main" id="{97F2D5EE-EBF0-4A08-B537-24AF5B63BBED}"/>
            </a:ext>
          </a:extLst>
        </xdr:cNvPr>
        <xdr:cNvSpPr txBox="1">
          <a:spLocks noChangeArrowheads="1"/>
        </xdr:cNvSpPr>
      </xdr:nvSpPr>
      <xdr:spPr bwMode="auto">
        <a:xfrm>
          <a:off x="1057275" y="34375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1" name="Text Box 10">
          <a:extLst>
            <a:ext uri="{FF2B5EF4-FFF2-40B4-BE49-F238E27FC236}">
              <a16:creationId xmlns:a16="http://schemas.microsoft.com/office/drawing/2014/main" id="{13CBE4EE-88DB-429E-9922-7C3A47AE5E14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2" name="Text Box 11">
          <a:extLst>
            <a:ext uri="{FF2B5EF4-FFF2-40B4-BE49-F238E27FC236}">
              <a16:creationId xmlns:a16="http://schemas.microsoft.com/office/drawing/2014/main" id="{24484397-1098-4C73-8E53-4367A8D9748A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3" name="Text Box 10">
          <a:extLst>
            <a:ext uri="{FF2B5EF4-FFF2-40B4-BE49-F238E27FC236}">
              <a16:creationId xmlns:a16="http://schemas.microsoft.com/office/drawing/2014/main" id="{44381EB1-91BD-4487-887F-44F9B5670795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4" name="Text Box 11">
          <a:extLst>
            <a:ext uri="{FF2B5EF4-FFF2-40B4-BE49-F238E27FC236}">
              <a16:creationId xmlns:a16="http://schemas.microsoft.com/office/drawing/2014/main" id="{444439D9-62DC-42B8-BF0A-E9FFEAC09B12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5" name="Text Box 10">
          <a:extLst>
            <a:ext uri="{FF2B5EF4-FFF2-40B4-BE49-F238E27FC236}">
              <a16:creationId xmlns:a16="http://schemas.microsoft.com/office/drawing/2014/main" id="{7ECFA09B-9B2F-428B-AE68-45C82550570C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6" name="Text Box 11">
          <a:extLst>
            <a:ext uri="{FF2B5EF4-FFF2-40B4-BE49-F238E27FC236}">
              <a16:creationId xmlns:a16="http://schemas.microsoft.com/office/drawing/2014/main" id="{4D01C420-E14A-4DF0-82DC-46F3A9A78CE8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7" name="Text Box 10">
          <a:extLst>
            <a:ext uri="{FF2B5EF4-FFF2-40B4-BE49-F238E27FC236}">
              <a16:creationId xmlns:a16="http://schemas.microsoft.com/office/drawing/2014/main" id="{23A39747-0D2E-4AF9-8F9D-97F3B1B45928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8" name="Text Box 11">
          <a:extLst>
            <a:ext uri="{FF2B5EF4-FFF2-40B4-BE49-F238E27FC236}">
              <a16:creationId xmlns:a16="http://schemas.microsoft.com/office/drawing/2014/main" id="{442DED5C-FA7A-4B46-8604-269EDED3E8DA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39" name="Text Box 10">
          <a:extLst>
            <a:ext uri="{FF2B5EF4-FFF2-40B4-BE49-F238E27FC236}">
              <a16:creationId xmlns:a16="http://schemas.microsoft.com/office/drawing/2014/main" id="{9F05DA71-B8B3-4394-BE3C-82C851FD6502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640" name="Text Box 10">
          <a:extLst>
            <a:ext uri="{FF2B5EF4-FFF2-40B4-BE49-F238E27FC236}">
              <a16:creationId xmlns:a16="http://schemas.microsoft.com/office/drawing/2014/main" id="{EB05EE86-0480-4557-B2C7-D2C079AFA7F9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7484076F-B4B5-4760-AD9E-B0C1EEADBCC2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2" name="Text Box 11">
          <a:extLst>
            <a:ext uri="{FF2B5EF4-FFF2-40B4-BE49-F238E27FC236}">
              <a16:creationId xmlns:a16="http://schemas.microsoft.com/office/drawing/2014/main" id="{DCE41933-B2B0-4D39-BFC7-4CF580A3BFF0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3" name="Text Box 10">
          <a:extLst>
            <a:ext uri="{FF2B5EF4-FFF2-40B4-BE49-F238E27FC236}">
              <a16:creationId xmlns:a16="http://schemas.microsoft.com/office/drawing/2014/main" id="{4244728A-5C59-4318-B5E1-598A64CEE1F3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4" name="Text Box 11">
          <a:extLst>
            <a:ext uri="{FF2B5EF4-FFF2-40B4-BE49-F238E27FC236}">
              <a16:creationId xmlns:a16="http://schemas.microsoft.com/office/drawing/2014/main" id="{1F27B4B9-F934-4648-8A3B-5633C4DEEFD4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5" name="Text Box 10">
          <a:extLst>
            <a:ext uri="{FF2B5EF4-FFF2-40B4-BE49-F238E27FC236}">
              <a16:creationId xmlns:a16="http://schemas.microsoft.com/office/drawing/2014/main" id="{0060C2F8-A7F5-4C02-A41F-EBEF9B8DC951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6" name="Text Box 11">
          <a:extLst>
            <a:ext uri="{FF2B5EF4-FFF2-40B4-BE49-F238E27FC236}">
              <a16:creationId xmlns:a16="http://schemas.microsoft.com/office/drawing/2014/main" id="{A2211B8F-8579-47A6-A0BC-328F927EF271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7" name="Text Box 10">
          <a:extLst>
            <a:ext uri="{FF2B5EF4-FFF2-40B4-BE49-F238E27FC236}">
              <a16:creationId xmlns:a16="http://schemas.microsoft.com/office/drawing/2014/main" id="{54333A07-AE0B-4385-AB1F-50AE28F5FB70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D8081A42-66A5-498D-BA4B-82A19D8E75F0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49" name="Text Box 10">
          <a:extLst>
            <a:ext uri="{FF2B5EF4-FFF2-40B4-BE49-F238E27FC236}">
              <a16:creationId xmlns:a16="http://schemas.microsoft.com/office/drawing/2014/main" id="{6DCADFDA-BA0F-4824-B54D-8758F4280CDE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0" name="Text Box 11">
          <a:extLst>
            <a:ext uri="{FF2B5EF4-FFF2-40B4-BE49-F238E27FC236}">
              <a16:creationId xmlns:a16="http://schemas.microsoft.com/office/drawing/2014/main" id="{1D4647D5-BD96-4DE4-B9DB-BF9FF753D73C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1" name="Text Box 10">
          <a:extLst>
            <a:ext uri="{FF2B5EF4-FFF2-40B4-BE49-F238E27FC236}">
              <a16:creationId xmlns:a16="http://schemas.microsoft.com/office/drawing/2014/main" id="{496B2D04-A95E-4E27-B7CA-668ADE629F5E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2" name="Text Box 11">
          <a:extLst>
            <a:ext uri="{FF2B5EF4-FFF2-40B4-BE49-F238E27FC236}">
              <a16:creationId xmlns:a16="http://schemas.microsoft.com/office/drawing/2014/main" id="{9292EBD6-FE7F-4B4A-8652-54CB7A15BA21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3" name="Text Box 10">
          <a:extLst>
            <a:ext uri="{FF2B5EF4-FFF2-40B4-BE49-F238E27FC236}">
              <a16:creationId xmlns:a16="http://schemas.microsoft.com/office/drawing/2014/main" id="{E4E304CE-49E6-4E37-8710-8F0C2B1F3380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4" name="Text Box 11">
          <a:extLst>
            <a:ext uri="{FF2B5EF4-FFF2-40B4-BE49-F238E27FC236}">
              <a16:creationId xmlns:a16="http://schemas.microsoft.com/office/drawing/2014/main" id="{61C05B0C-C449-47ED-A737-6C472D7F9E55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8D074E0-2CD4-4345-99C2-307B491F01DA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13680170-DA55-44A5-9E15-731BA8235A19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57" name="Text Box 10">
          <a:extLst>
            <a:ext uri="{FF2B5EF4-FFF2-40B4-BE49-F238E27FC236}">
              <a16:creationId xmlns:a16="http://schemas.microsoft.com/office/drawing/2014/main" id="{7757EE7E-33E7-4FF8-97AE-74C50B9F3BBF}"/>
            </a:ext>
          </a:extLst>
        </xdr:cNvPr>
        <xdr:cNvSpPr txBox="1">
          <a:spLocks noChangeArrowheads="1"/>
        </xdr:cNvSpPr>
      </xdr:nvSpPr>
      <xdr:spPr bwMode="auto">
        <a:xfrm>
          <a:off x="1057275" y="36166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58" name="Text Box 10">
          <a:extLst>
            <a:ext uri="{FF2B5EF4-FFF2-40B4-BE49-F238E27FC236}">
              <a16:creationId xmlns:a16="http://schemas.microsoft.com/office/drawing/2014/main" id="{AA3D26A5-8CD2-4972-9AC8-9EFBCE827E8C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59" name="Text Box 11">
          <a:extLst>
            <a:ext uri="{FF2B5EF4-FFF2-40B4-BE49-F238E27FC236}">
              <a16:creationId xmlns:a16="http://schemas.microsoft.com/office/drawing/2014/main" id="{4E18AD76-B6EB-4313-B156-BFCA055691EF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0" name="Text Box 10">
          <a:extLst>
            <a:ext uri="{FF2B5EF4-FFF2-40B4-BE49-F238E27FC236}">
              <a16:creationId xmlns:a16="http://schemas.microsoft.com/office/drawing/2014/main" id="{06FFFE90-45EB-47E7-8DB5-394CE4A1A3E9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1" name="Text Box 11">
          <a:extLst>
            <a:ext uri="{FF2B5EF4-FFF2-40B4-BE49-F238E27FC236}">
              <a16:creationId xmlns:a16="http://schemas.microsoft.com/office/drawing/2014/main" id="{591881DB-6EDD-4353-B9D4-C0EA83A8CCFD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2" name="Text Box 10">
          <a:extLst>
            <a:ext uri="{FF2B5EF4-FFF2-40B4-BE49-F238E27FC236}">
              <a16:creationId xmlns:a16="http://schemas.microsoft.com/office/drawing/2014/main" id="{4D39756E-5FDB-466C-AEBE-284269070C3B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15233FB4-BDA0-4BD1-9E51-B2C9ED1460C4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4" name="Text Box 10">
          <a:extLst>
            <a:ext uri="{FF2B5EF4-FFF2-40B4-BE49-F238E27FC236}">
              <a16:creationId xmlns:a16="http://schemas.microsoft.com/office/drawing/2014/main" id="{F18536B2-0B3D-4621-84C0-F06529503D31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5" name="Text Box 11">
          <a:extLst>
            <a:ext uri="{FF2B5EF4-FFF2-40B4-BE49-F238E27FC236}">
              <a16:creationId xmlns:a16="http://schemas.microsoft.com/office/drawing/2014/main" id="{765B16EA-149A-401C-9C75-C8C2BBBCEDBD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6" name="Text Box 10">
          <a:extLst>
            <a:ext uri="{FF2B5EF4-FFF2-40B4-BE49-F238E27FC236}">
              <a16:creationId xmlns:a16="http://schemas.microsoft.com/office/drawing/2014/main" id="{8407283F-CA73-44EB-A198-B0C0E50C48CC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667" name="Text Box 10">
          <a:extLst>
            <a:ext uri="{FF2B5EF4-FFF2-40B4-BE49-F238E27FC236}">
              <a16:creationId xmlns:a16="http://schemas.microsoft.com/office/drawing/2014/main" id="{C7497BC3-B8CA-4076-9F39-32340329CD15}"/>
            </a:ext>
          </a:extLst>
        </xdr:cNvPr>
        <xdr:cNvSpPr txBox="1">
          <a:spLocks noChangeArrowheads="1"/>
        </xdr:cNvSpPr>
      </xdr:nvSpPr>
      <xdr:spPr bwMode="auto">
        <a:xfrm>
          <a:off x="1057275" y="4015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68" name="Text Box 10">
          <a:extLst>
            <a:ext uri="{FF2B5EF4-FFF2-40B4-BE49-F238E27FC236}">
              <a16:creationId xmlns:a16="http://schemas.microsoft.com/office/drawing/2014/main" id="{79024488-60F3-4430-A3A8-FBB23C1FAD1F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69" name="Text Box 11">
          <a:extLst>
            <a:ext uri="{FF2B5EF4-FFF2-40B4-BE49-F238E27FC236}">
              <a16:creationId xmlns:a16="http://schemas.microsoft.com/office/drawing/2014/main" id="{2BF5A254-283B-4F23-9B50-AF489F450E8E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EAB9D638-2666-42F7-8D68-5123CE200474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1" name="Text Box 11">
          <a:extLst>
            <a:ext uri="{FF2B5EF4-FFF2-40B4-BE49-F238E27FC236}">
              <a16:creationId xmlns:a16="http://schemas.microsoft.com/office/drawing/2014/main" id="{AAE2E2E5-99D6-49AC-8D3C-AAAF190CAB2E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2" name="Text Box 10">
          <a:extLst>
            <a:ext uri="{FF2B5EF4-FFF2-40B4-BE49-F238E27FC236}">
              <a16:creationId xmlns:a16="http://schemas.microsoft.com/office/drawing/2014/main" id="{BFB91B6C-1DE8-4F5E-B425-1504398247DB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3" name="Text Box 11">
          <a:extLst>
            <a:ext uri="{FF2B5EF4-FFF2-40B4-BE49-F238E27FC236}">
              <a16:creationId xmlns:a16="http://schemas.microsoft.com/office/drawing/2014/main" id="{164E1A49-625D-4DD1-A60C-264B2E601CEC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4" name="Text Box 10">
          <a:extLst>
            <a:ext uri="{FF2B5EF4-FFF2-40B4-BE49-F238E27FC236}">
              <a16:creationId xmlns:a16="http://schemas.microsoft.com/office/drawing/2014/main" id="{C96333E2-C358-477A-9443-DB82EF076B56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5" name="Text Box 11">
          <a:extLst>
            <a:ext uri="{FF2B5EF4-FFF2-40B4-BE49-F238E27FC236}">
              <a16:creationId xmlns:a16="http://schemas.microsoft.com/office/drawing/2014/main" id="{EA54B980-7A6F-4EC7-B983-6C47B678289A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6" name="Text Box 10">
          <a:extLst>
            <a:ext uri="{FF2B5EF4-FFF2-40B4-BE49-F238E27FC236}">
              <a16:creationId xmlns:a16="http://schemas.microsoft.com/office/drawing/2014/main" id="{E5749DB8-B7E9-42D3-A0CA-CA5BF6E11BD6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677" name="Text Box 10">
          <a:extLst>
            <a:ext uri="{FF2B5EF4-FFF2-40B4-BE49-F238E27FC236}">
              <a16:creationId xmlns:a16="http://schemas.microsoft.com/office/drawing/2014/main" id="{A773B70A-9BD4-4818-AF8C-84AEB36A8CEC}"/>
            </a:ext>
          </a:extLst>
        </xdr:cNvPr>
        <xdr:cNvSpPr txBox="1">
          <a:spLocks noChangeArrowheads="1"/>
        </xdr:cNvSpPr>
      </xdr:nvSpPr>
      <xdr:spPr bwMode="auto">
        <a:xfrm>
          <a:off x="1057275" y="3779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78" name="Text Box 10">
          <a:extLst>
            <a:ext uri="{FF2B5EF4-FFF2-40B4-BE49-F238E27FC236}">
              <a16:creationId xmlns:a16="http://schemas.microsoft.com/office/drawing/2014/main" id="{EDF68D4F-23BD-4054-92DA-F0297EDC6EBB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79" name="Text Box 11">
          <a:extLst>
            <a:ext uri="{FF2B5EF4-FFF2-40B4-BE49-F238E27FC236}">
              <a16:creationId xmlns:a16="http://schemas.microsoft.com/office/drawing/2014/main" id="{90486665-C2AB-4D37-99F5-A5926CA388FA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0" name="Text Box 10">
          <a:extLst>
            <a:ext uri="{FF2B5EF4-FFF2-40B4-BE49-F238E27FC236}">
              <a16:creationId xmlns:a16="http://schemas.microsoft.com/office/drawing/2014/main" id="{93CDE147-A605-404C-B46B-5160E44B0D4B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1" name="Text Box 11">
          <a:extLst>
            <a:ext uri="{FF2B5EF4-FFF2-40B4-BE49-F238E27FC236}">
              <a16:creationId xmlns:a16="http://schemas.microsoft.com/office/drawing/2014/main" id="{2504C7D9-B92D-4170-BD12-0E914C101A30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2" name="Text Box 10">
          <a:extLst>
            <a:ext uri="{FF2B5EF4-FFF2-40B4-BE49-F238E27FC236}">
              <a16:creationId xmlns:a16="http://schemas.microsoft.com/office/drawing/2014/main" id="{1F5DA08F-0837-464F-ABB8-B9FD2B841887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3" name="Text Box 11">
          <a:extLst>
            <a:ext uri="{FF2B5EF4-FFF2-40B4-BE49-F238E27FC236}">
              <a16:creationId xmlns:a16="http://schemas.microsoft.com/office/drawing/2014/main" id="{F07DD313-A008-4B04-99C8-CB20C136655B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4" name="Text Box 10">
          <a:extLst>
            <a:ext uri="{FF2B5EF4-FFF2-40B4-BE49-F238E27FC236}">
              <a16:creationId xmlns:a16="http://schemas.microsoft.com/office/drawing/2014/main" id="{315EAB0A-192C-4598-885D-17511479FD29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5" name="Text Box 11">
          <a:extLst>
            <a:ext uri="{FF2B5EF4-FFF2-40B4-BE49-F238E27FC236}">
              <a16:creationId xmlns:a16="http://schemas.microsoft.com/office/drawing/2014/main" id="{525D3B94-FB99-41EC-822D-14E9124E0A12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840AC4BA-E633-4DAE-9D73-023AB0B92562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687" name="Text Box 10">
          <a:extLst>
            <a:ext uri="{FF2B5EF4-FFF2-40B4-BE49-F238E27FC236}">
              <a16:creationId xmlns:a16="http://schemas.microsoft.com/office/drawing/2014/main" id="{21D46CF2-88E6-49A0-89E7-9C5DF934C266}"/>
            </a:ext>
          </a:extLst>
        </xdr:cNvPr>
        <xdr:cNvSpPr txBox="1">
          <a:spLocks noChangeArrowheads="1"/>
        </xdr:cNvSpPr>
      </xdr:nvSpPr>
      <xdr:spPr bwMode="auto">
        <a:xfrm>
          <a:off x="1057275" y="33413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88" name="Text Box 10">
          <a:extLst>
            <a:ext uri="{FF2B5EF4-FFF2-40B4-BE49-F238E27FC236}">
              <a16:creationId xmlns:a16="http://schemas.microsoft.com/office/drawing/2014/main" id="{9B649199-720D-4E78-8DB0-5EF860DF4505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89" name="Text Box 11">
          <a:extLst>
            <a:ext uri="{FF2B5EF4-FFF2-40B4-BE49-F238E27FC236}">
              <a16:creationId xmlns:a16="http://schemas.microsoft.com/office/drawing/2014/main" id="{DC10DD04-8055-46A4-8C0D-B132BB31CFE0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0" name="Text Box 10">
          <a:extLst>
            <a:ext uri="{FF2B5EF4-FFF2-40B4-BE49-F238E27FC236}">
              <a16:creationId xmlns:a16="http://schemas.microsoft.com/office/drawing/2014/main" id="{266E496B-4ABC-49DF-87E8-C771100D3611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1" name="Text Box 11">
          <a:extLst>
            <a:ext uri="{FF2B5EF4-FFF2-40B4-BE49-F238E27FC236}">
              <a16:creationId xmlns:a16="http://schemas.microsoft.com/office/drawing/2014/main" id="{1D9A369D-CAFE-4239-985B-B3ABCC103DAC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2" name="Text Box 10">
          <a:extLst>
            <a:ext uri="{FF2B5EF4-FFF2-40B4-BE49-F238E27FC236}">
              <a16:creationId xmlns:a16="http://schemas.microsoft.com/office/drawing/2014/main" id="{CF783957-FD05-4F90-BCF9-C352AC4D309D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3" name="Text Box 11">
          <a:extLst>
            <a:ext uri="{FF2B5EF4-FFF2-40B4-BE49-F238E27FC236}">
              <a16:creationId xmlns:a16="http://schemas.microsoft.com/office/drawing/2014/main" id="{55D6BAC1-49AD-4599-AF37-AD0E7076533A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4" name="Text Box 10">
          <a:extLst>
            <a:ext uri="{FF2B5EF4-FFF2-40B4-BE49-F238E27FC236}">
              <a16:creationId xmlns:a16="http://schemas.microsoft.com/office/drawing/2014/main" id="{8EC84384-DBF7-40EB-A7FC-24D4361E4FA1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5" name="Text Box 11">
          <a:extLst>
            <a:ext uri="{FF2B5EF4-FFF2-40B4-BE49-F238E27FC236}">
              <a16:creationId xmlns:a16="http://schemas.microsoft.com/office/drawing/2014/main" id="{4CEB66D1-09C7-468F-9E98-A0C76E871C01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294EEFED-CF52-419E-9165-506BA104C613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7" name="Text Box 11">
          <a:extLst>
            <a:ext uri="{FF2B5EF4-FFF2-40B4-BE49-F238E27FC236}">
              <a16:creationId xmlns:a16="http://schemas.microsoft.com/office/drawing/2014/main" id="{00012E90-6C3E-44A2-A43E-EB0AC0536CC4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8" name="Text Box 10">
          <a:extLst>
            <a:ext uri="{FF2B5EF4-FFF2-40B4-BE49-F238E27FC236}">
              <a16:creationId xmlns:a16="http://schemas.microsoft.com/office/drawing/2014/main" id="{A47F8AEB-0C3A-4D35-98C1-6442149B809E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699" name="Text Box 11">
          <a:extLst>
            <a:ext uri="{FF2B5EF4-FFF2-40B4-BE49-F238E27FC236}">
              <a16:creationId xmlns:a16="http://schemas.microsoft.com/office/drawing/2014/main" id="{415B20AF-61DE-44B0-9F59-7890F43094CC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700" name="Text Box 10">
          <a:extLst>
            <a:ext uri="{FF2B5EF4-FFF2-40B4-BE49-F238E27FC236}">
              <a16:creationId xmlns:a16="http://schemas.microsoft.com/office/drawing/2014/main" id="{603E10CB-6895-4F59-8EEA-F89F868C10D7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701" name="Text Box 11">
          <a:extLst>
            <a:ext uri="{FF2B5EF4-FFF2-40B4-BE49-F238E27FC236}">
              <a16:creationId xmlns:a16="http://schemas.microsoft.com/office/drawing/2014/main" id="{632D13F4-83FC-4D4D-A163-7D8DAA3E5A51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702" name="Text Box 10">
          <a:extLst>
            <a:ext uri="{FF2B5EF4-FFF2-40B4-BE49-F238E27FC236}">
              <a16:creationId xmlns:a16="http://schemas.microsoft.com/office/drawing/2014/main" id="{BC6797C8-36D0-427C-BA12-BACF20CB464E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703" name="Text Box 11">
          <a:extLst>
            <a:ext uri="{FF2B5EF4-FFF2-40B4-BE49-F238E27FC236}">
              <a16:creationId xmlns:a16="http://schemas.microsoft.com/office/drawing/2014/main" id="{B9F85331-5D95-43B7-A2CF-4639B7CD2468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77A763B2-969D-4946-8008-30D28132FF96}"/>
            </a:ext>
          </a:extLst>
        </xdr:cNvPr>
        <xdr:cNvSpPr txBox="1">
          <a:spLocks noChangeArrowheads="1"/>
        </xdr:cNvSpPr>
      </xdr:nvSpPr>
      <xdr:spPr bwMode="auto">
        <a:xfrm>
          <a:off x="1057275" y="35271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05" name="Text Box 10">
          <a:extLst>
            <a:ext uri="{FF2B5EF4-FFF2-40B4-BE49-F238E27FC236}">
              <a16:creationId xmlns:a16="http://schemas.microsoft.com/office/drawing/2014/main" id="{D777074A-A5C6-4C2F-8C57-1713C0923687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06" name="Text Box 11">
          <a:extLst>
            <a:ext uri="{FF2B5EF4-FFF2-40B4-BE49-F238E27FC236}">
              <a16:creationId xmlns:a16="http://schemas.microsoft.com/office/drawing/2014/main" id="{BF29D665-65C5-4312-9114-E3335AEE4A01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07" name="Text Box 10">
          <a:extLst>
            <a:ext uri="{FF2B5EF4-FFF2-40B4-BE49-F238E27FC236}">
              <a16:creationId xmlns:a16="http://schemas.microsoft.com/office/drawing/2014/main" id="{A0BCDFAE-1AA7-4314-BF2A-4A39BFAB8D67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88BB604A-9B34-416D-B7E1-9105FA6082B8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09" name="Text Box 10">
          <a:extLst>
            <a:ext uri="{FF2B5EF4-FFF2-40B4-BE49-F238E27FC236}">
              <a16:creationId xmlns:a16="http://schemas.microsoft.com/office/drawing/2014/main" id="{459EB231-EFE0-407E-8FDA-E50CFE161CC7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0" name="Text Box 11">
          <a:extLst>
            <a:ext uri="{FF2B5EF4-FFF2-40B4-BE49-F238E27FC236}">
              <a16:creationId xmlns:a16="http://schemas.microsoft.com/office/drawing/2014/main" id="{7A3D6177-133C-4566-AC97-EA6B9E9F3473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1" name="Text Box 10">
          <a:extLst>
            <a:ext uri="{FF2B5EF4-FFF2-40B4-BE49-F238E27FC236}">
              <a16:creationId xmlns:a16="http://schemas.microsoft.com/office/drawing/2014/main" id="{46B1279A-413B-4AAB-ABCE-C12B613CA354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2" name="Text Box 11">
          <a:extLst>
            <a:ext uri="{FF2B5EF4-FFF2-40B4-BE49-F238E27FC236}">
              <a16:creationId xmlns:a16="http://schemas.microsoft.com/office/drawing/2014/main" id="{A9F03821-A9A2-44CA-955D-E8B0DD3E69B6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DDE137DA-F7BA-47EA-8E88-A7EBDB29D297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4" name="Text Box 11">
          <a:extLst>
            <a:ext uri="{FF2B5EF4-FFF2-40B4-BE49-F238E27FC236}">
              <a16:creationId xmlns:a16="http://schemas.microsoft.com/office/drawing/2014/main" id="{20500FCE-2651-4501-8F55-B3CE717F5DC6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5" name="Text Box 10">
          <a:extLst>
            <a:ext uri="{FF2B5EF4-FFF2-40B4-BE49-F238E27FC236}">
              <a16:creationId xmlns:a16="http://schemas.microsoft.com/office/drawing/2014/main" id="{472E4545-B887-4165-989C-DBC439D458E0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6" name="Text Box 11">
          <a:extLst>
            <a:ext uri="{FF2B5EF4-FFF2-40B4-BE49-F238E27FC236}">
              <a16:creationId xmlns:a16="http://schemas.microsoft.com/office/drawing/2014/main" id="{8F123D8E-28A7-4E37-9E91-112D28C0CA78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7" name="Text Box 10">
          <a:extLst>
            <a:ext uri="{FF2B5EF4-FFF2-40B4-BE49-F238E27FC236}">
              <a16:creationId xmlns:a16="http://schemas.microsoft.com/office/drawing/2014/main" id="{BBA3C805-4EF9-41E6-B652-BF52024B04C0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8" name="Text Box 11">
          <a:extLst>
            <a:ext uri="{FF2B5EF4-FFF2-40B4-BE49-F238E27FC236}">
              <a16:creationId xmlns:a16="http://schemas.microsoft.com/office/drawing/2014/main" id="{AE64D50F-B45E-46A1-AEF7-F2C361D2FC73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19" name="Text Box 10">
          <a:extLst>
            <a:ext uri="{FF2B5EF4-FFF2-40B4-BE49-F238E27FC236}">
              <a16:creationId xmlns:a16="http://schemas.microsoft.com/office/drawing/2014/main" id="{B2BF8749-9733-443F-81A8-E62DEA30625A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20" name="Text Box 11">
          <a:extLst>
            <a:ext uri="{FF2B5EF4-FFF2-40B4-BE49-F238E27FC236}">
              <a16:creationId xmlns:a16="http://schemas.microsoft.com/office/drawing/2014/main" id="{9F0A8C93-1784-4E60-9EDD-7C019B43BF2B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4721" name="Text Box 10">
          <a:extLst>
            <a:ext uri="{FF2B5EF4-FFF2-40B4-BE49-F238E27FC236}">
              <a16:creationId xmlns:a16="http://schemas.microsoft.com/office/drawing/2014/main" id="{5EF2FFDF-CFD5-438C-A259-1ED488F22B75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E69C3F5D-53C4-49FD-860F-B9C2A20B63AB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4D7A2D8B-08DA-46AE-8571-C27D9C95A2D9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4" name="Text Box 10">
          <a:extLst>
            <a:ext uri="{FF2B5EF4-FFF2-40B4-BE49-F238E27FC236}">
              <a16:creationId xmlns:a16="http://schemas.microsoft.com/office/drawing/2014/main" id="{5F4F02F9-8873-4C9B-876E-53632C93856E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5" name="Text Box 11">
          <a:extLst>
            <a:ext uri="{FF2B5EF4-FFF2-40B4-BE49-F238E27FC236}">
              <a16:creationId xmlns:a16="http://schemas.microsoft.com/office/drawing/2014/main" id="{A6D8D602-F013-4856-AAFC-6554DA6EDF48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6" name="Text Box 10">
          <a:extLst>
            <a:ext uri="{FF2B5EF4-FFF2-40B4-BE49-F238E27FC236}">
              <a16:creationId xmlns:a16="http://schemas.microsoft.com/office/drawing/2014/main" id="{8ADF7A38-368D-45D4-9EBC-0B833C5F4D43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7" name="Text Box 11">
          <a:extLst>
            <a:ext uri="{FF2B5EF4-FFF2-40B4-BE49-F238E27FC236}">
              <a16:creationId xmlns:a16="http://schemas.microsoft.com/office/drawing/2014/main" id="{C7495FAB-35BD-4BE3-9A40-00EDA37FD6D4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8" name="Text Box 10">
          <a:extLst>
            <a:ext uri="{FF2B5EF4-FFF2-40B4-BE49-F238E27FC236}">
              <a16:creationId xmlns:a16="http://schemas.microsoft.com/office/drawing/2014/main" id="{08CF2E86-C9C3-4468-AE09-12C596040B43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29" name="Text Box 11">
          <a:extLst>
            <a:ext uri="{FF2B5EF4-FFF2-40B4-BE49-F238E27FC236}">
              <a16:creationId xmlns:a16="http://schemas.microsoft.com/office/drawing/2014/main" id="{DEB3557C-7593-4508-9D7E-BA6896D0D4FC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730" name="Text Box 10">
          <a:extLst>
            <a:ext uri="{FF2B5EF4-FFF2-40B4-BE49-F238E27FC236}">
              <a16:creationId xmlns:a16="http://schemas.microsoft.com/office/drawing/2014/main" id="{05B531BE-BB10-4C75-B78A-E4C240AF6246}"/>
            </a:ext>
          </a:extLst>
        </xdr:cNvPr>
        <xdr:cNvSpPr txBox="1">
          <a:spLocks noChangeArrowheads="1"/>
        </xdr:cNvSpPr>
      </xdr:nvSpPr>
      <xdr:spPr bwMode="auto">
        <a:xfrm>
          <a:off x="1057275" y="4072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195</xdr:row>
      <xdr:rowOff>0</xdr:rowOff>
    </xdr:from>
    <xdr:ext cx="0" cy="171450"/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D3848A64-6ED4-4477-8AFE-3B50E951A6CB}"/>
            </a:ext>
          </a:extLst>
        </xdr:cNvPr>
        <xdr:cNvSpPr txBox="1">
          <a:spLocks noChangeArrowheads="1"/>
        </xdr:cNvSpPr>
      </xdr:nvSpPr>
      <xdr:spPr bwMode="auto">
        <a:xfrm>
          <a:off x="16202025" y="32061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2" name="Text Box 10">
          <a:extLst>
            <a:ext uri="{FF2B5EF4-FFF2-40B4-BE49-F238E27FC236}">
              <a16:creationId xmlns:a16="http://schemas.microsoft.com/office/drawing/2014/main" id="{57EAEF2C-4BB5-440E-AAD6-46BEDCE1FD24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3" name="Text Box 11">
          <a:extLst>
            <a:ext uri="{FF2B5EF4-FFF2-40B4-BE49-F238E27FC236}">
              <a16:creationId xmlns:a16="http://schemas.microsoft.com/office/drawing/2014/main" id="{B207248B-2166-4195-8779-1DC92F71B546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4" name="Text Box 10">
          <a:extLst>
            <a:ext uri="{FF2B5EF4-FFF2-40B4-BE49-F238E27FC236}">
              <a16:creationId xmlns:a16="http://schemas.microsoft.com/office/drawing/2014/main" id="{AA8B74CD-3EF0-4165-A131-46DD0F521867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5" name="Text Box 11">
          <a:extLst>
            <a:ext uri="{FF2B5EF4-FFF2-40B4-BE49-F238E27FC236}">
              <a16:creationId xmlns:a16="http://schemas.microsoft.com/office/drawing/2014/main" id="{B67F6404-043B-4475-A02E-639B9BE4A935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5B003A1A-2E88-437C-B09D-51A98678D8CB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24C26E43-07B4-4427-91DF-1B22F2C4B180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8" name="Text Box 10">
          <a:extLst>
            <a:ext uri="{FF2B5EF4-FFF2-40B4-BE49-F238E27FC236}">
              <a16:creationId xmlns:a16="http://schemas.microsoft.com/office/drawing/2014/main" id="{47177153-8B2F-4327-B679-F274F107B2B1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39" name="Text Box 11">
          <a:extLst>
            <a:ext uri="{FF2B5EF4-FFF2-40B4-BE49-F238E27FC236}">
              <a16:creationId xmlns:a16="http://schemas.microsoft.com/office/drawing/2014/main" id="{A1E5A6E8-017A-4B36-9BBC-ECAB0B294FD5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A52FB229-DB7C-4CF2-A5BE-14BBEFDDCDAC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1" name="Text Box 10">
          <a:extLst>
            <a:ext uri="{FF2B5EF4-FFF2-40B4-BE49-F238E27FC236}">
              <a16:creationId xmlns:a16="http://schemas.microsoft.com/office/drawing/2014/main" id="{51F5FE4E-19DC-4C35-B645-540D3F3F2CA0}"/>
            </a:ext>
          </a:extLst>
        </xdr:cNvPr>
        <xdr:cNvSpPr txBox="1">
          <a:spLocks noChangeArrowheads="1"/>
        </xdr:cNvSpPr>
      </xdr:nvSpPr>
      <xdr:spPr bwMode="auto">
        <a:xfrm>
          <a:off x="1057275" y="37033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2" name="Text Box 10">
          <a:extLst>
            <a:ext uri="{FF2B5EF4-FFF2-40B4-BE49-F238E27FC236}">
              <a16:creationId xmlns:a16="http://schemas.microsoft.com/office/drawing/2014/main" id="{06D67B96-0F34-4DB6-82B8-A01E7728E9BC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3" name="Text Box 11">
          <a:extLst>
            <a:ext uri="{FF2B5EF4-FFF2-40B4-BE49-F238E27FC236}">
              <a16:creationId xmlns:a16="http://schemas.microsoft.com/office/drawing/2014/main" id="{23131F22-8ABF-4358-BFE9-4782C86053B6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4" name="Text Box 10">
          <a:extLst>
            <a:ext uri="{FF2B5EF4-FFF2-40B4-BE49-F238E27FC236}">
              <a16:creationId xmlns:a16="http://schemas.microsoft.com/office/drawing/2014/main" id="{D54D5E3C-8BCE-428A-84D3-DFB5E8E714D7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5" name="Text Box 11">
          <a:extLst>
            <a:ext uri="{FF2B5EF4-FFF2-40B4-BE49-F238E27FC236}">
              <a16:creationId xmlns:a16="http://schemas.microsoft.com/office/drawing/2014/main" id="{5BAF3E35-3190-4CD9-83D2-FC44972308B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6" name="Text Box 10">
          <a:extLst>
            <a:ext uri="{FF2B5EF4-FFF2-40B4-BE49-F238E27FC236}">
              <a16:creationId xmlns:a16="http://schemas.microsoft.com/office/drawing/2014/main" id="{AC62AB32-BDF4-4303-8359-9BE377D6A44A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7" name="Text Box 11">
          <a:extLst>
            <a:ext uri="{FF2B5EF4-FFF2-40B4-BE49-F238E27FC236}">
              <a16:creationId xmlns:a16="http://schemas.microsoft.com/office/drawing/2014/main" id="{942ABA12-87A1-4B46-B1E8-3208D8F1FC25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8" name="Text Box 10">
          <a:extLst>
            <a:ext uri="{FF2B5EF4-FFF2-40B4-BE49-F238E27FC236}">
              <a16:creationId xmlns:a16="http://schemas.microsoft.com/office/drawing/2014/main" id="{1B6C5675-ED48-4AC9-9BCF-88197AD3231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49" name="Text Box 11">
          <a:extLst>
            <a:ext uri="{FF2B5EF4-FFF2-40B4-BE49-F238E27FC236}">
              <a16:creationId xmlns:a16="http://schemas.microsoft.com/office/drawing/2014/main" id="{0C2DC62B-A495-40EF-BB84-914600BF924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0" name="Text Box 10">
          <a:extLst>
            <a:ext uri="{FF2B5EF4-FFF2-40B4-BE49-F238E27FC236}">
              <a16:creationId xmlns:a16="http://schemas.microsoft.com/office/drawing/2014/main" id="{905D26F4-4450-4B18-8449-ECECD2219497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1" name="Text Box 11">
          <a:extLst>
            <a:ext uri="{FF2B5EF4-FFF2-40B4-BE49-F238E27FC236}">
              <a16:creationId xmlns:a16="http://schemas.microsoft.com/office/drawing/2014/main" id="{BEA50364-83FA-4083-95A6-5AA7B0037267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2" name="Text Box 10">
          <a:extLst>
            <a:ext uri="{FF2B5EF4-FFF2-40B4-BE49-F238E27FC236}">
              <a16:creationId xmlns:a16="http://schemas.microsoft.com/office/drawing/2014/main" id="{D0E5E010-0E25-4550-9637-C872EA5C2D1A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3" name="Text Box 11">
          <a:extLst>
            <a:ext uri="{FF2B5EF4-FFF2-40B4-BE49-F238E27FC236}">
              <a16:creationId xmlns:a16="http://schemas.microsoft.com/office/drawing/2014/main" id="{12C38A8B-7B78-44A8-8FE0-C1A6FF8D707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4" name="Text Box 10">
          <a:extLst>
            <a:ext uri="{FF2B5EF4-FFF2-40B4-BE49-F238E27FC236}">
              <a16:creationId xmlns:a16="http://schemas.microsoft.com/office/drawing/2014/main" id="{E3C2F68C-7FED-4661-A36C-E7485E098EA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5" name="Text Box 11">
          <a:extLst>
            <a:ext uri="{FF2B5EF4-FFF2-40B4-BE49-F238E27FC236}">
              <a16:creationId xmlns:a16="http://schemas.microsoft.com/office/drawing/2014/main" id="{3D0B0A30-BB43-43CA-A1D4-611790E65150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6" name="Text Box 10">
          <a:extLst>
            <a:ext uri="{FF2B5EF4-FFF2-40B4-BE49-F238E27FC236}">
              <a16:creationId xmlns:a16="http://schemas.microsoft.com/office/drawing/2014/main" id="{9B929CE1-7E93-41B2-859A-FD65F9ADCF62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D8E1EE14-D68A-4F46-8789-2C836A6BABB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47625</xdr:colOff>
      <xdr:row>3</xdr:row>
      <xdr:rowOff>76200</xdr:rowOff>
    </xdr:from>
    <xdr:ext cx="0" cy="171450"/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481998C-8ED3-4DCB-9431-813879AA2246}"/>
            </a:ext>
          </a:extLst>
        </xdr:cNvPr>
        <xdr:cNvSpPr txBox="1">
          <a:spLocks noChangeArrowheads="1"/>
        </xdr:cNvSpPr>
      </xdr:nvSpPr>
      <xdr:spPr bwMode="auto">
        <a:xfrm>
          <a:off x="17402175" y="128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59" name="Text Box 68">
          <a:extLst>
            <a:ext uri="{FF2B5EF4-FFF2-40B4-BE49-F238E27FC236}">
              <a16:creationId xmlns:a16="http://schemas.microsoft.com/office/drawing/2014/main" id="{CE8019DC-904A-4421-8BA1-44FD7881384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60" name="Text Box 69">
          <a:extLst>
            <a:ext uri="{FF2B5EF4-FFF2-40B4-BE49-F238E27FC236}">
              <a16:creationId xmlns:a16="http://schemas.microsoft.com/office/drawing/2014/main" id="{91E0D549-BE7A-44EA-B8CD-379BB630AF9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61" name="Text Box 70">
          <a:extLst>
            <a:ext uri="{FF2B5EF4-FFF2-40B4-BE49-F238E27FC236}">
              <a16:creationId xmlns:a16="http://schemas.microsoft.com/office/drawing/2014/main" id="{39AD7D0D-FFF7-4A64-B574-AFE8CA0C05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62" name="Text Box 71">
          <a:extLst>
            <a:ext uri="{FF2B5EF4-FFF2-40B4-BE49-F238E27FC236}">
              <a16:creationId xmlns:a16="http://schemas.microsoft.com/office/drawing/2014/main" id="{1F24F663-5ACC-4BC4-A04C-57D24770EE7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63" name="Text Box 72">
          <a:extLst>
            <a:ext uri="{FF2B5EF4-FFF2-40B4-BE49-F238E27FC236}">
              <a16:creationId xmlns:a16="http://schemas.microsoft.com/office/drawing/2014/main" id="{3F9821E3-2708-4697-9881-C534FD59107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64" name="Text Box 73">
          <a:extLst>
            <a:ext uri="{FF2B5EF4-FFF2-40B4-BE49-F238E27FC236}">
              <a16:creationId xmlns:a16="http://schemas.microsoft.com/office/drawing/2014/main" id="{3D966EB2-8351-4019-BE97-809CC86D2D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65" name="Text Box 46">
          <a:extLst>
            <a:ext uri="{FF2B5EF4-FFF2-40B4-BE49-F238E27FC236}">
              <a16:creationId xmlns:a16="http://schemas.microsoft.com/office/drawing/2014/main" id="{B0568E9D-0929-4B7A-85A7-8351B8728B3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66" name="Text Box 43">
          <a:extLst>
            <a:ext uri="{FF2B5EF4-FFF2-40B4-BE49-F238E27FC236}">
              <a16:creationId xmlns:a16="http://schemas.microsoft.com/office/drawing/2014/main" id="{C4CECA08-54BC-4C28-AC45-6B5C8D848E2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CAB104AD-F18C-4182-9C18-72348A76B8B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68" name="Text Box 43">
          <a:extLst>
            <a:ext uri="{FF2B5EF4-FFF2-40B4-BE49-F238E27FC236}">
              <a16:creationId xmlns:a16="http://schemas.microsoft.com/office/drawing/2014/main" id="{8D140EBC-BF2A-45C3-B603-37E58D2068C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769" name="Text Box 10">
          <a:extLst>
            <a:ext uri="{FF2B5EF4-FFF2-40B4-BE49-F238E27FC236}">
              <a16:creationId xmlns:a16="http://schemas.microsoft.com/office/drawing/2014/main" id="{41005CF8-52FA-464F-A8FE-79B04019ADEF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770" name="Text Box 11">
          <a:extLst>
            <a:ext uri="{FF2B5EF4-FFF2-40B4-BE49-F238E27FC236}">
              <a16:creationId xmlns:a16="http://schemas.microsoft.com/office/drawing/2014/main" id="{D07AA98B-0322-4CFE-B16D-7A875E55C3FF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771" name="Text Box 65">
          <a:extLst>
            <a:ext uri="{FF2B5EF4-FFF2-40B4-BE49-F238E27FC236}">
              <a16:creationId xmlns:a16="http://schemas.microsoft.com/office/drawing/2014/main" id="{0A79ADAF-1E88-4049-BFD5-03AEF405F1E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772" name="Text Box 91">
          <a:extLst>
            <a:ext uri="{FF2B5EF4-FFF2-40B4-BE49-F238E27FC236}">
              <a16:creationId xmlns:a16="http://schemas.microsoft.com/office/drawing/2014/main" id="{5BD90357-49EA-4D36-A229-D9FC409B9A1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773" name="Text Box 65">
          <a:extLst>
            <a:ext uri="{FF2B5EF4-FFF2-40B4-BE49-F238E27FC236}">
              <a16:creationId xmlns:a16="http://schemas.microsoft.com/office/drawing/2014/main" id="{B39035BE-3A3B-4DCD-8CE7-0F56CAD0590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774" name="Text Box 91">
          <a:extLst>
            <a:ext uri="{FF2B5EF4-FFF2-40B4-BE49-F238E27FC236}">
              <a16:creationId xmlns:a16="http://schemas.microsoft.com/office/drawing/2014/main" id="{455F9A55-FBDB-41B3-A3F8-BC0D7FA80D5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5B5FCE28-4A17-4A07-88D8-4F2FCD6ECB71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776" name="Text Box 43">
          <a:extLst>
            <a:ext uri="{FF2B5EF4-FFF2-40B4-BE49-F238E27FC236}">
              <a16:creationId xmlns:a16="http://schemas.microsoft.com/office/drawing/2014/main" id="{DAA2AF67-3F27-4FB8-9073-A5C3C71F845D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77" name="Text Box 68">
          <a:extLst>
            <a:ext uri="{FF2B5EF4-FFF2-40B4-BE49-F238E27FC236}">
              <a16:creationId xmlns:a16="http://schemas.microsoft.com/office/drawing/2014/main" id="{9980EC19-AE41-4955-9DCD-87D02E53C85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78" name="Text Box 69">
          <a:extLst>
            <a:ext uri="{FF2B5EF4-FFF2-40B4-BE49-F238E27FC236}">
              <a16:creationId xmlns:a16="http://schemas.microsoft.com/office/drawing/2014/main" id="{59DC1268-86E5-4C84-B705-ABDBB40445C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79" name="Text Box 70">
          <a:extLst>
            <a:ext uri="{FF2B5EF4-FFF2-40B4-BE49-F238E27FC236}">
              <a16:creationId xmlns:a16="http://schemas.microsoft.com/office/drawing/2014/main" id="{E02FD7D3-BB7F-46F1-8A2F-708A2A0B461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0" name="Text Box 71">
          <a:extLst>
            <a:ext uri="{FF2B5EF4-FFF2-40B4-BE49-F238E27FC236}">
              <a16:creationId xmlns:a16="http://schemas.microsoft.com/office/drawing/2014/main" id="{88164A30-CA70-4D58-81F0-BD4511D1029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1" name="Text Box 72">
          <a:extLst>
            <a:ext uri="{FF2B5EF4-FFF2-40B4-BE49-F238E27FC236}">
              <a16:creationId xmlns:a16="http://schemas.microsoft.com/office/drawing/2014/main" id="{5457F550-86C9-46A6-9127-710544F0EE6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2" name="Text Box 73">
          <a:extLst>
            <a:ext uri="{FF2B5EF4-FFF2-40B4-BE49-F238E27FC236}">
              <a16:creationId xmlns:a16="http://schemas.microsoft.com/office/drawing/2014/main" id="{5B551899-738C-47CD-9193-1968E606846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75A8AD40-F030-4C05-B35C-B43C201F781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84" name="Text Box 43">
          <a:extLst>
            <a:ext uri="{FF2B5EF4-FFF2-40B4-BE49-F238E27FC236}">
              <a16:creationId xmlns:a16="http://schemas.microsoft.com/office/drawing/2014/main" id="{E77F6A73-F561-44D3-94A7-1D3A898E51E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85" name="Text Box 46">
          <a:extLst>
            <a:ext uri="{FF2B5EF4-FFF2-40B4-BE49-F238E27FC236}">
              <a16:creationId xmlns:a16="http://schemas.microsoft.com/office/drawing/2014/main" id="{FC0C2B2F-8122-44F9-853C-1C9BD176437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86" name="Text Box 43">
          <a:extLst>
            <a:ext uri="{FF2B5EF4-FFF2-40B4-BE49-F238E27FC236}">
              <a16:creationId xmlns:a16="http://schemas.microsoft.com/office/drawing/2014/main" id="{13CF88C7-C496-4B0C-AFEE-D464D3373C0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7" name="Text Box 68">
          <a:extLst>
            <a:ext uri="{FF2B5EF4-FFF2-40B4-BE49-F238E27FC236}">
              <a16:creationId xmlns:a16="http://schemas.microsoft.com/office/drawing/2014/main" id="{D39665FF-D241-4223-839D-13D616DEDF7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8" name="Text Box 69">
          <a:extLst>
            <a:ext uri="{FF2B5EF4-FFF2-40B4-BE49-F238E27FC236}">
              <a16:creationId xmlns:a16="http://schemas.microsoft.com/office/drawing/2014/main" id="{9677E02E-30DF-4360-B401-CF184E0D24F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89" name="Text Box 70">
          <a:extLst>
            <a:ext uri="{FF2B5EF4-FFF2-40B4-BE49-F238E27FC236}">
              <a16:creationId xmlns:a16="http://schemas.microsoft.com/office/drawing/2014/main" id="{EB564DD8-1511-457A-A63B-AC77429FF1F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90" name="Text Box 71">
          <a:extLst>
            <a:ext uri="{FF2B5EF4-FFF2-40B4-BE49-F238E27FC236}">
              <a16:creationId xmlns:a16="http://schemas.microsoft.com/office/drawing/2014/main" id="{8F828BC9-184E-46A0-993E-8FBAE5A2FE3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91" name="Text Box 72">
          <a:extLst>
            <a:ext uri="{FF2B5EF4-FFF2-40B4-BE49-F238E27FC236}">
              <a16:creationId xmlns:a16="http://schemas.microsoft.com/office/drawing/2014/main" id="{913A8B65-75B3-4375-9A39-02FB0F18315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792" name="Text Box 73">
          <a:extLst>
            <a:ext uri="{FF2B5EF4-FFF2-40B4-BE49-F238E27FC236}">
              <a16:creationId xmlns:a16="http://schemas.microsoft.com/office/drawing/2014/main" id="{61C3BB05-6C51-4D28-A5B1-2EC2A11B5B5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93" name="Text Box 46">
          <a:extLst>
            <a:ext uri="{FF2B5EF4-FFF2-40B4-BE49-F238E27FC236}">
              <a16:creationId xmlns:a16="http://schemas.microsoft.com/office/drawing/2014/main" id="{9B4ABAC4-84F8-4C7F-B296-A85EAA29191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94" name="Text Box 43">
          <a:extLst>
            <a:ext uri="{FF2B5EF4-FFF2-40B4-BE49-F238E27FC236}">
              <a16:creationId xmlns:a16="http://schemas.microsoft.com/office/drawing/2014/main" id="{DCA22A75-BD2D-431A-9118-8C80FF03D80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95" name="Text Box 46">
          <a:extLst>
            <a:ext uri="{FF2B5EF4-FFF2-40B4-BE49-F238E27FC236}">
              <a16:creationId xmlns:a16="http://schemas.microsoft.com/office/drawing/2014/main" id="{A42F97CE-3B45-4972-804A-534D0218C5C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796" name="Text Box 43">
          <a:extLst>
            <a:ext uri="{FF2B5EF4-FFF2-40B4-BE49-F238E27FC236}">
              <a16:creationId xmlns:a16="http://schemas.microsoft.com/office/drawing/2014/main" id="{8E3A7459-0711-4AE8-B7B3-A7C3A3773D4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97" name="Text Box 68">
          <a:extLst>
            <a:ext uri="{FF2B5EF4-FFF2-40B4-BE49-F238E27FC236}">
              <a16:creationId xmlns:a16="http://schemas.microsoft.com/office/drawing/2014/main" id="{EC745069-1BC4-42DC-AAF4-7507641EBD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98" name="Text Box 69">
          <a:extLst>
            <a:ext uri="{FF2B5EF4-FFF2-40B4-BE49-F238E27FC236}">
              <a16:creationId xmlns:a16="http://schemas.microsoft.com/office/drawing/2014/main" id="{E7987420-63F1-45FC-BEDA-EA50909D611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799" name="Text Box 70">
          <a:extLst>
            <a:ext uri="{FF2B5EF4-FFF2-40B4-BE49-F238E27FC236}">
              <a16:creationId xmlns:a16="http://schemas.microsoft.com/office/drawing/2014/main" id="{8FF420FC-61E3-4357-9E94-F5BC77BA4B7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00" name="Text Box 71">
          <a:extLst>
            <a:ext uri="{FF2B5EF4-FFF2-40B4-BE49-F238E27FC236}">
              <a16:creationId xmlns:a16="http://schemas.microsoft.com/office/drawing/2014/main" id="{6FA000A3-C041-409F-B67F-A915F856642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01" name="Text Box 72">
          <a:extLst>
            <a:ext uri="{FF2B5EF4-FFF2-40B4-BE49-F238E27FC236}">
              <a16:creationId xmlns:a16="http://schemas.microsoft.com/office/drawing/2014/main" id="{350E0431-3AE0-45E7-A988-E7E14D12BBA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02" name="Text Box 73">
          <a:extLst>
            <a:ext uri="{FF2B5EF4-FFF2-40B4-BE49-F238E27FC236}">
              <a16:creationId xmlns:a16="http://schemas.microsoft.com/office/drawing/2014/main" id="{85D0B58E-4428-4CA0-9FC2-50C2C3737F0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D69CF042-5061-465A-9CCB-FC75420A40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04" name="Text Box 43">
          <a:extLst>
            <a:ext uri="{FF2B5EF4-FFF2-40B4-BE49-F238E27FC236}">
              <a16:creationId xmlns:a16="http://schemas.microsoft.com/office/drawing/2014/main" id="{5F634581-7156-4307-99CD-91E2AAABF1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05" name="Text Box 46">
          <a:extLst>
            <a:ext uri="{FF2B5EF4-FFF2-40B4-BE49-F238E27FC236}">
              <a16:creationId xmlns:a16="http://schemas.microsoft.com/office/drawing/2014/main" id="{12F6B77D-C001-45B7-ABA4-FEB19774B70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06" name="Text Box 43">
          <a:extLst>
            <a:ext uri="{FF2B5EF4-FFF2-40B4-BE49-F238E27FC236}">
              <a16:creationId xmlns:a16="http://schemas.microsoft.com/office/drawing/2014/main" id="{1E64E49A-0BCD-4E12-9703-B6A8B3F6CDB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807" name="Text Box 10">
          <a:extLst>
            <a:ext uri="{FF2B5EF4-FFF2-40B4-BE49-F238E27FC236}">
              <a16:creationId xmlns:a16="http://schemas.microsoft.com/office/drawing/2014/main" id="{04E0CA94-E330-4C4D-B754-4D93798C1D84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808" name="Text Box 11">
          <a:extLst>
            <a:ext uri="{FF2B5EF4-FFF2-40B4-BE49-F238E27FC236}">
              <a16:creationId xmlns:a16="http://schemas.microsoft.com/office/drawing/2014/main" id="{A808A8C0-98C7-4138-9C93-D811C74B019E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09" name="Text Box 65">
          <a:extLst>
            <a:ext uri="{FF2B5EF4-FFF2-40B4-BE49-F238E27FC236}">
              <a16:creationId xmlns:a16="http://schemas.microsoft.com/office/drawing/2014/main" id="{2AF96E4F-873D-4566-9229-49FB5705E69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10" name="Text Box 91">
          <a:extLst>
            <a:ext uri="{FF2B5EF4-FFF2-40B4-BE49-F238E27FC236}">
              <a16:creationId xmlns:a16="http://schemas.microsoft.com/office/drawing/2014/main" id="{550E5B66-1F6E-433D-9F3A-ACB3E69E8C5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11" name="Text Box 65">
          <a:extLst>
            <a:ext uri="{FF2B5EF4-FFF2-40B4-BE49-F238E27FC236}">
              <a16:creationId xmlns:a16="http://schemas.microsoft.com/office/drawing/2014/main" id="{F0A28087-A09F-40CC-9E1A-AD2D15AE396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12" name="Text Box 91">
          <a:extLst>
            <a:ext uri="{FF2B5EF4-FFF2-40B4-BE49-F238E27FC236}">
              <a16:creationId xmlns:a16="http://schemas.microsoft.com/office/drawing/2014/main" id="{EDC93234-FE73-42F2-AE7C-EAB6A5E4907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13" name="Text Box 46">
          <a:extLst>
            <a:ext uri="{FF2B5EF4-FFF2-40B4-BE49-F238E27FC236}">
              <a16:creationId xmlns:a16="http://schemas.microsoft.com/office/drawing/2014/main" id="{BE2A22B6-CBBC-4ECB-A9B9-4C08F9E91A1F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14" name="Text Box 43">
          <a:extLst>
            <a:ext uri="{FF2B5EF4-FFF2-40B4-BE49-F238E27FC236}">
              <a16:creationId xmlns:a16="http://schemas.microsoft.com/office/drawing/2014/main" id="{D1FAE6F0-9765-42F4-AC17-E850D307776B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15" name="Text Box 68">
          <a:extLst>
            <a:ext uri="{FF2B5EF4-FFF2-40B4-BE49-F238E27FC236}">
              <a16:creationId xmlns:a16="http://schemas.microsoft.com/office/drawing/2014/main" id="{CC98B320-3C43-4475-9B98-0552F30356B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16" name="Text Box 69">
          <a:extLst>
            <a:ext uri="{FF2B5EF4-FFF2-40B4-BE49-F238E27FC236}">
              <a16:creationId xmlns:a16="http://schemas.microsoft.com/office/drawing/2014/main" id="{31A3A81D-5BA5-4EB5-86E7-D8BAEF895D6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17" name="Text Box 70">
          <a:extLst>
            <a:ext uri="{FF2B5EF4-FFF2-40B4-BE49-F238E27FC236}">
              <a16:creationId xmlns:a16="http://schemas.microsoft.com/office/drawing/2014/main" id="{AF7047FF-09A5-47B9-8116-F4AAAD4075F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18" name="Text Box 71">
          <a:extLst>
            <a:ext uri="{FF2B5EF4-FFF2-40B4-BE49-F238E27FC236}">
              <a16:creationId xmlns:a16="http://schemas.microsoft.com/office/drawing/2014/main" id="{3A7A6794-CDD8-48EC-B6FD-D5097409061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19" name="Text Box 72">
          <a:extLst>
            <a:ext uri="{FF2B5EF4-FFF2-40B4-BE49-F238E27FC236}">
              <a16:creationId xmlns:a16="http://schemas.microsoft.com/office/drawing/2014/main" id="{E6F0EB6B-2B73-477C-8A7A-35CD0F7198B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0" name="Text Box 73">
          <a:extLst>
            <a:ext uri="{FF2B5EF4-FFF2-40B4-BE49-F238E27FC236}">
              <a16:creationId xmlns:a16="http://schemas.microsoft.com/office/drawing/2014/main" id="{764696BE-895E-4823-8B84-7F83C5489C6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21" name="Text Box 46">
          <a:extLst>
            <a:ext uri="{FF2B5EF4-FFF2-40B4-BE49-F238E27FC236}">
              <a16:creationId xmlns:a16="http://schemas.microsoft.com/office/drawing/2014/main" id="{4143B45D-CF38-4C09-9A00-E13AA334F64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22" name="Text Box 43">
          <a:extLst>
            <a:ext uri="{FF2B5EF4-FFF2-40B4-BE49-F238E27FC236}">
              <a16:creationId xmlns:a16="http://schemas.microsoft.com/office/drawing/2014/main" id="{5EB43998-02EB-446F-BEDD-D8476403C90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23" name="Text Box 46">
          <a:extLst>
            <a:ext uri="{FF2B5EF4-FFF2-40B4-BE49-F238E27FC236}">
              <a16:creationId xmlns:a16="http://schemas.microsoft.com/office/drawing/2014/main" id="{01BC5BD1-4A90-4240-9DD3-49770EE7BCB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24" name="Text Box 43">
          <a:extLst>
            <a:ext uri="{FF2B5EF4-FFF2-40B4-BE49-F238E27FC236}">
              <a16:creationId xmlns:a16="http://schemas.microsoft.com/office/drawing/2014/main" id="{B40D141B-50D4-45E6-BF15-160B8B987AA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5" name="Text Box 68">
          <a:extLst>
            <a:ext uri="{FF2B5EF4-FFF2-40B4-BE49-F238E27FC236}">
              <a16:creationId xmlns:a16="http://schemas.microsoft.com/office/drawing/2014/main" id="{DBA63A6F-132A-45A4-B300-97515F62517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6" name="Text Box 69">
          <a:extLst>
            <a:ext uri="{FF2B5EF4-FFF2-40B4-BE49-F238E27FC236}">
              <a16:creationId xmlns:a16="http://schemas.microsoft.com/office/drawing/2014/main" id="{D41E7FED-5C73-4C81-98E9-BBE5915F725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7" name="Text Box 70">
          <a:extLst>
            <a:ext uri="{FF2B5EF4-FFF2-40B4-BE49-F238E27FC236}">
              <a16:creationId xmlns:a16="http://schemas.microsoft.com/office/drawing/2014/main" id="{15BF714D-5F48-469C-A644-12DED5F53E4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8" name="Text Box 71">
          <a:extLst>
            <a:ext uri="{FF2B5EF4-FFF2-40B4-BE49-F238E27FC236}">
              <a16:creationId xmlns:a16="http://schemas.microsoft.com/office/drawing/2014/main" id="{1DBEFCCF-283D-4FF0-8AB5-E482CDE60DD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29" name="Text Box 72">
          <a:extLst>
            <a:ext uri="{FF2B5EF4-FFF2-40B4-BE49-F238E27FC236}">
              <a16:creationId xmlns:a16="http://schemas.microsoft.com/office/drawing/2014/main" id="{FCF7E0A5-5653-4D4D-A88C-C4EFF00B78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30" name="Text Box 73">
          <a:extLst>
            <a:ext uri="{FF2B5EF4-FFF2-40B4-BE49-F238E27FC236}">
              <a16:creationId xmlns:a16="http://schemas.microsoft.com/office/drawing/2014/main" id="{31B4886D-7651-4220-B031-E6D7DCB3ABB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6E2E7631-B2F4-408A-9FA6-98EAB3C012E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32" name="Text Box 43">
          <a:extLst>
            <a:ext uri="{FF2B5EF4-FFF2-40B4-BE49-F238E27FC236}">
              <a16:creationId xmlns:a16="http://schemas.microsoft.com/office/drawing/2014/main" id="{FA61D315-FB85-47AF-A898-B05A6A86136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33" name="Text Box 46">
          <a:extLst>
            <a:ext uri="{FF2B5EF4-FFF2-40B4-BE49-F238E27FC236}">
              <a16:creationId xmlns:a16="http://schemas.microsoft.com/office/drawing/2014/main" id="{2C798978-59FA-4997-B7B5-69A71C1CECA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34" name="Text Box 43">
          <a:extLst>
            <a:ext uri="{FF2B5EF4-FFF2-40B4-BE49-F238E27FC236}">
              <a16:creationId xmlns:a16="http://schemas.microsoft.com/office/drawing/2014/main" id="{3E329EA5-B268-4F61-A0D2-3C4295C379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35" name="Text Box 68">
          <a:extLst>
            <a:ext uri="{FF2B5EF4-FFF2-40B4-BE49-F238E27FC236}">
              <a16:creationId xmlns:a16="http://schemas.microsoft.com/office/drawing/2014/main" id="{5D287B12-0012-42ED-B586-E22DFA070CA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36" name="Text Box 69">
          <a:extLst>
            <a:ext uri="{FF2B5EF4-FFF2-40B4-BE49-F238E27FC236}">
              <a16:creationId xmlns:a16="http://schemas.microsoft.com/office/drawing/2014/main" id="{8076FE76-AFE9-4CB2-82E0-61E0074BE5A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37" name="Text Box 70">
          <a:extLst>
            <a:ext uri="{FF2B5EF4-FFF2-40B4-BE49-F238E27FC236}">
              <a16:creationId xmlns:a16="http://schemas.microsoft.com/office/drawing/2014/main" id="{29B7093F-3D7D-45A4-8FE3-AAB0E106889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38" name="Text Box 71">
          <a:extLst>
            <a:ext uri="{FF2B5EF4-FFF2-40B4-BE49-F238E27FC236}">
              <a16:creationId xmlns:a16="http://schemas.microsoft.com/office/drawing/2014/main" id="{8426DBFA-52A6-4C81-A557-219C736E385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39" name="Text Box 72">
          <a:extLst>
            <a:ext uri="{FF2B5EF4-FFF2-40B4-BE49-F238E27FC236}">
              <a16:creationId xmlns:a16="http://schemas.microsoft.com/office/drawing/2014/main" id="{BECB5FC0-9011-406B-B5BC-3FD4C3CBD5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40" name="Text Box 73">
          <a:extLst>
            <a:ext uri="{FF2B5EF4-FFF2-40B4-BE49-F238E27FC236}">
              <a16:creationId xmlns:a16="http://schemas.microsoft.com/office/drawing/2014/main" id="{2596DB32-8928-4479-846A-3F7A289AAD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41" name="Text Box 46">
          <a:extLst>
            <a:ext uri="{FF2B5EF4-FFF2-40B4-BE49-F238E27FC236}">
              <a16:creationId xmlns:a16="http://schemas.microsoft.com/office/drawing/2014/main" id="{00F4A730-041B-496F-8D6B-1A5C734CE69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42" name="Text Box 43">
          <a:extLst>
            <a:ext uri="{FF2B5EF4-FFF2-40B4-BE49-F238E27FC236}">
              <a16:creationId xmlns:a16="http://schemas.microsoft.com/office/drawing/2014/main" id="{555C10D5-CE9E-416A-B806-6749D1FEE75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B907F83B-8980-46BD-B78B-78C8CE44E70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44" name="Text Box 43">
          <a:extLst>
            <a:ext uri="{FF2B5EF4-FFF2-40B4-BE49-F238E27FC236}">
              <a16:creationId xmlns:a16="http://schemas.microsoft.com/office/drawing/2014/main" id="{58E9271F-B5CA-4AF5-A4DF-A82DA8A9BC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845" name="Text Box 10">
          <a:extLst>
            <a:ext uri="{FF2B5EF4-FFF2-40B4-BE49-F238E27FC236}">
              <a16:creationId xmlns:a16="http://schemas.microsoft.com/office/drawing/2014/main" id="{A86ED2C3-0C7B-45E9-A0C1-92BACBA20741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846" name="Text Box 11">
          <a:extLst>
            <a:ext uri="{FF2B5EF4-FFF2-40B4-BE49-F238E27FC236}">
              <a16:creationId xmlns:a16="http://schemas.microsoft.com/office/drawing/2014/main" id="{30261EE8-E086-4008-A40C-2901625E0802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47" name="Text Box 65">
          <a:extLst>
            <a:ext uri="{FF2B5EF4-FFF2-40B4-BE49-F238E27FC236}">
              <a16:creationId xmlns:a16="http://schemas.microsoft.com/office/drawing/2014/main" id="{2B691797-1F81-4098-9707-87B329505D1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48" name="Text Box 91">
          <a:extLst>
            <a:ext uri="{FF2B5EF4-FFF2-40B4-BE49-F238E27FC236}">
              <a16:creationId xmlns:a16="http://schemas.microsoft.com/office/drawing/2014/main" id="{EC656AA7-D071-4DF2-BD62-EAFE0EC874F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49" name="Text Box 65">
          <a:extLst>
            <a:ext uri="{FF2B5EF4-FFF2-40B4-BE49-F238E27FC236}">
              <a16:creationId xmlns:a16="http://schemas.microsoft.com/office/drawing/2014/main" id="{C84FC928-3FDC-4683-92EB-2898BFBCB3B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50" name="Text Box 91">
          <a:extLst>
            <a:ext uri="{FF2B5EF4-FFF2-40B4-BE49-F238E27FC236}">
              <a16:creationId xmlns:a16="http://schemas.microsoft.com/office/drawing/2014/main" id="{7F40D70A-AEAF-4D1E-8FB2-42E414CC9B8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3B56C26F-336E-4D24-8E19-83700993E494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52" name="Text Box 43">
          <a:extLst>
            <a:ext uri="{FF2B5EF4-FFF2-40B4-BE49-F238E27FC236}">
              <a16:creationId xmlns:a16="http://schemas.microsoft.com/office/drawing/2014/main" id="{E0BEEDDA-F32D-40E1-85A9-F65FF316A2A0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3" name="Text Box 68">
          <a:extLst>
            <a:ext uri="{FF2B5EF4-FFF2-40B4-BE49-F238E27FC236}">
              <a16:creationId xmlns:a16="http://schemas.microsoft.com/office/drawing/2014/main" id="{E9D29647-4750-472D-9D5C-56821E6B374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4" name="Text Box 69">
          <a:extLst>
            <a:ext uri="{FF2B5EF4-FFF2-40B4-BE49-F238E27FC236}">
              <a16:creationId xmlns:a16="http://schemas.microsoft.com/office/drawing/2014/main" id="{7953314F-085A-45D9-84C3-48B5124954A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5" name="Text Box 70">
          <a:extLst>
            <a:ext uri="{FF2B5EF4-FFF2-40B4-BE49-F238E27FC236}">
              <a16:creationId xmlns:a16="http://schemas.microsoft.com/office/drawing/2014/main" id="{DF1B42B3-2D02-47FA-A50C-CF549EA6C60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6" name="Text Box 71">
          <a:extLst>
            <a:ext uri="{FF2B5EF4-FFF2-40B4-BE49-F238E27FC236}">
              <a16:creationId xmlns:a16="http://schemas.microsoft.com/office/drawing/2014/main" id="{8707A5B5-9E73-40AE-8CDF-BECCA787CD6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7" name="Text Box 72">
          <a:extLst>
            <a:ext uri="{FF2B5EF4-FFF2-40B4-BE49-F238E27FC236}">
              <a16:creationId xmlns:a16="http://schemas.microsoft.com/office/drawing/2014/main" id="{707E7972-642D-4D44-99EA-CF6E9D4B28A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58" name="Text Box 73">
          <a:extLst>
            <a:ext uri="{FF2B5EF4-FFF2-40B4-BE49-F238E27FC236}">
              <a16:creationId xmlns:a16="http://schemas.microsoft.com/office/drawing/2014/main" id="{4ECBBA2C-C10B-4A05-94CD-80DFBA42BED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474FAFE6-2740-4B93-BFF6-83334A713C4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60" name="Text Box 43">
          <a:extLst>
            <a:ext uri="{FF2B5EF4-FFF2-40B4-BE49-F238E27FC236}">
              <a16:creationId xmlns:a16="http://schemas.microsoft.com/office/drawing/2014/main" id="{3A051CC0-B3C1-4B17-B6DA-C929CBFE52E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61" name="Text Box 46">
          <a:extLst>
            <a:ext uri="{FF2B5EF4-FFF2-40B4-BE49-F238E27FC236}">
              <a16:creationId xmlns:a16="http://schemas.microsoft.com/office/drawing/2014/main" id="{8B32F079-2C8B-45B6-B77C-0771C6B3C1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62" name="Text Box 43">
          <a:extLst>
            <a:ext uri="{FF2B5EF4-FFF2-40B4-BE49-F238E27FC236}">
              <a16:creationId xmlns:a16="http://schemas.microsoft.com/office/drawing/2014/main" id="{FEB3F498-BAFE-459B-8E23-4B5963FBAEC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3" name="Text Box 68">
          <a:extLst>
            <a:ext uri="{FF2B5EF4-FFF2-40B4-BE49-F238E27FC236}">
              <a16:creationId xmlns:a16="http://schemas.microsoft.com/office/drawing/2014/main" id="{055C10FB-6BE0-4E89-B133-E5821D74FA1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4" name="Text Box 69">
          <a:extLst>
            <a:ext uri="{FF2B5EF4-FFF2-40B4-BE49-F238E27FC236}">
              <a16:creationId xmlns:a16="http://schemas.microsoft.com/office/drawing/2014/main" id="{EB9CAD29-D7C4-4809-9AB7-C813F7803A3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5" name="Text Box 70">
          <a:extLst>
            <a:ext uri="{FF2B5EF4-FFF2-40B4-BE49-F238E27FC236}">
              <a16:creationId xmlns:a16="http://schemas.microsoft.com/office/drawing/2014/main" id="{6BE06FB2-5A5A-4D89-AA4C-0D5FB568D2A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6" name="Text Box 71">
          <a:extLst>
            <a:ext uri="{FF2B5EF4-FFF2-40B4-BE49-F238E27FC236}">
              <a16:creationId xmlns:a16="http://schemas.microsoft.com/office/drawing/2014/main" id="{E5622139-B8DB-49EB-A1F0-6865B90B0B5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7" name="Text Box 72">
          <a:extLst>
            <a:ext uri="{FF2B5EF4-FFF2-40B4-BE49-F238E27FC236}">
              <a16:creationId xmlns:a16="http://schemas.microsoft.com/office/drawing/2014/main" id="{1A595FA4-4DDE-40FC-8A18-381E8CB78C9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68" name="Text Box 73">
          <a:extLst>
            <a:ext uri="{FF2B5EF4-FFF2-40B4-BE49-F238E27FC236}">
              <a16:creationId xmlns:a16="http://schemas.microsoft.com/office/drawing/2014/main" id="{72FCF5BE-BD21-4524-A73E-21D29F33901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69" name="Text Box 46">
          <a:extLst>
            <a:ext uri="{FF2B5EF4-FFF2-40B4-BE49-F238E27FC236}">
              <a16:creationId xmlns:a16="http://schemas.microsoft.com/office/drawing/2014/main" id="{E727CD81-86A3-4E3A-A9A0-ED14C728E08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70" name="Text Box 43">
          <a:extLst>
            <a:ext uri="{FF2B5EF4-FFF2-40B4-BE49-F238E27FC236}">
              <a16:creationId xmlns:a16="http://schemas.microsoft.com/office/drawing/2014/main" id="{CBCE094D-F3BB-463A-993D-B681029DAEC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8C86B359-2BDA-4D35-AAD3-88A7939B4E9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72" name="Text Box 43">
          <a:extLst>
            <a:ext uri="{FF2B5EF4-FFF2-40B4-BE49-F238E27FC236}">
              <a16:creationId xmlns:a16="http://schemas.microsoft.com/office/drawing/2014/main" id="{452FEF38-40B2-46A9-B6CA-B6C98366CA2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3" name="Text Box 68">
          <a:extLst>
            <a:ext uri="{FF2B5EF4-FFF2-40B4-BE49-F238E27FC236}">
              <a16:creationId xmlns:a16="http://schemas.microsoft.com/office/drawing/2014/main" id="{487252D3-0A34-4CA0-8E64-853E5D0AE18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4" name="Text Box 69">
          <a:extLst>
            <a:ext uri="{FF2B5EF4-FFF2-40B4-BE49-F238E27FC236}">
              <a16:creationId xmlns:a16="http://schemas.microsoft.com/office/drawing/2014/main" id="{B9E3C3E0-DC47-4EA5-8D05-7E60A3EDCCC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5" name="Text Box 70">
          <a:extLst>
            <a:ext uri="{FF2B5EF4-FFF2-40B4-BE49-F238E27FC236}">
              <a16:creationId xmlns:a16="http://schemas.microsoft.com/office/drawing/2014/main" id="{24243C74-BB94-4912-94E5-463E5D12520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6" name="Text Box 71">
          <a:extLst>
            <a:ext uri="{FF2B5EF4-FFF2-40B4-BE49-F238E27FC236}">
              <a16:creationId xmlns:a16="http://schemas.microsoft.com/office/drawing/2014/main" id="{F965EE97-9096-4883-924C-94BCECFE237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7" name="Text Box 72">
          <a:extLst>
            <a:ext uri="{FF2B5EF4-FFF2-40B4-BE49-F238E27FC236}">
              <a16:creationId xmlns:a16="http://schemas.microsoft.com/office/drawing/2014/main" id="{8DF03C6A-2630-4246-AFC3-7A42E2E67D9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878" name="Text Box 73">
          <a:extLst>
            <a:ext uri="{FF2B5EF4-FFF2-40B4-BE49-F238E27FC236}">
              <a16:creationId xmlns:a16="http://schemas.microsoft.com/office/drawing/2014/main" id="{D3ECD2C5-4C76-440C-8A4D-BCCF24F7CEA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79" name="Text Box 46">
          <a:extLst>
            <a:ext uri="{FF2B5EF4-FFF2-40B4-BE49-F238E27FC236}">
              <a16:creationId xmlns:a16="http://schemas.microsoft.com/office/drawing/2014/main" id="{6B432FEA-E80B-45A6-AE30-2B301C8094F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80" name="Text Box 43">
          <a:extLst>
            <a:ext uri="{FF2B5EF4-FFF2-40B4-BE49-F238E27FC236}">
              <a16:creationId xmlns:a16="http://schemas.microsoft.com/office/drawing/2014/main" id="{7EF59C89-3979-43FA-91A4-5FFE28BC38E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81" name="Text Box 46">
          <a:extLst>
            <a:ext uri="{FF2B5EF4-FFF2-40B4-BE49-F238E27FC236}">
              <a16:creationId xmlns:a16="http://schemas.microsoft.com/office/drawing/2014/main" id="{5C9D6BE3-C069-4374-853D-D1CD23D8653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82" name="Text Box 43">
          <a:extLst>
            <a:ext uri="{FF2B5EF4-FFF2-40B4-BE49-F238E27FC236}">
              <a16:creationId xmlns:a16="http://schemas.microsoft.com/office/drawing/2014/main" id="{6C324193-F516-42C3-8E00-F5C6A80F34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83" name="Text Box 65">
          <a:extLst>
            <a:ext uri="{FF2B5EF4-FFF2-40B4-BE49-F238E27FC236}">
              <a16:creationId xmlns:a16="http://schemas.microsoft.com/office/drawing/2014/main" id="{B1CBB306-E1A7-4CC1-A648-C8D5E014446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84" name="Text Box 91">
          <a:extLst>
            <a:ext uri="{FF2B5EF4-FFF2-40B4-BE49-F238E27FC236}">
              <a16:creationId xmlns:a16="http://schemas.microsoft.com/office/drawing/2014/main" id="{248BDE77-8001-448E-8073-4B6D2310A25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85" name="Text Box 65">
          <a:extLst>
            <a:ext uri="{FF2B5EF4-FFF2-40B4-BE49-F238E27FC236}">
              <a16:creationId xmlns:a16="http://schemas.microsoft.com/office/drawing/2014/main" id="{A29015F1-1038-4E23-B8DF-AC02DE7D1BA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886" name="Text Box 91">
          <a:extLst>
            <a:ext uri="{FF2B5EF4-FFF2-40B4-BE49-F238E27FC236}">
              <a16:creationId xmlns:a16="http://schemas.microsoft.com/office/drawing/2014/main" id="{94C112F4-6B77-41E1-B214-BCB86DEEB1D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87" name="Text Box 46">
          <a:extLst>
            <a:ext uri="{FF2B5EF4-FFF2-40B4-BE49-F238E27FC236}">
              <a16:creationId xmlns:a16="http://schemas.microsoft.com/office/drawing/2014/main" id="{B53CB4EF-3097-4C7F-BB3F-30730162E06D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888" name="Text Box 43">
          <a:extLst>
            <a:ext uri="{FF2B5EF4-FFF2-40B4-BE49-F238E27FC236}">
              <a16:creationId xmlns:a16="http://schemas.microsoft.com/office/drawing/2014/main" id="{1AD94201-EAFC-4072-81CB-68581856CFA6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89" name="Text Box 68">
          <a:extLst>
            <a:ext uri="{FF2B5EF4-FFF2-40B4-BE49-F238E27FC236}">
              <a16:creationId xmlns:a16="http://schemas.microsoft.com/office/drawing/2014/main" id="{C7C115F6-99BE-42FF-9329-729024FACDB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0" name="Text Box 69">
          <a:extLst>
            <a:ext uri="{FF2B5EF4-FFF2-40B4-BE49-F238E27FC236}">
              <a16:creationId xmlns:a16="http://schemas.microsoft.com/office/drawing/2014/main" id="{FAD6D543-D814-4F87-8C4A-FEA1D189CD2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1" name="Text Box 70">
          <a:extLst>
            <a:ext uri="{FF2B5EF4-FFF2-40B4-BE49-F238E27FC236}">
              <a16:creationId xmlns:a16="http://schemas.microsoft.com/office/drawing/2014/main" id="{B8B00533-AAE9-4731-9F5C-CE69D13CB77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2" name="Text Box 71">
          <a:extLst>
            <a:ext uri="{FF2B5EF4-FFF2-40B4-BE49-F238E27FC236}">
              <a16:creationId xmlns:a16="http://schemas.microsoft.com/office/drawing/2014/main" id="{5D8013BE-1315-487D-BE45-2551B3C8EC1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3" name="Text Box 72">
          <a:extLst>
            <a:ext uri="{FF2B5EF4-FFF2-40B4-BE49-F238E27FC236}">
              <a16:creationId xmlns:a16="http://schemas.microsoft.com/office/drawing/2014/main" id="{115B1D12-036C-49DF-918C-B4C2FACA35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4" name="Text Box 73">
          <a:extLst>
            <a:ext uri="{FF2B5EF4-FFF2-40B4-BE49-F238E27FC236}">
              <a16:creationId xmlns:a16="http://schemas.microsoft.com/office/drawing/2014/main" id="{8A6DFABC-9BFC-4544-9297-EC2F20F0E96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7901C15A-BBF4-49D2-961C-7E9907A9E4F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96" name="Text Box 43">
          <a:extLst>
            <a:ext uri="{FF2B5EF4-FFF2-40B4-BE49-F238E27FC236}">
              <a16:creationId xmlns:a16="http://schemas.microsoft.com/office/drawing/2014/main" id="{4AD3767F-0747-4028-8528-99E20065D10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97" name="Text Box 46">
          <a:extLst>
            <a:ext uri="{FF2B5EF4-FFF2-40B4-BE49-F238E27FC236}">
              <a16:creationId xmlns:a16="http://schemas.microsoft.com/office/drawing/2014/main" id="{CD2602A1-0FD9-4814-BA29-DC8938C2B8F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898" name="Text Box 43">
          <a:extLst>
            <a:ext uri="{FF2B5EF4-FFF2-40B4-BE49-F238E27FC236}">
              <a16:creationId xmlns:a16="http://schemas.microsoft.com/office/drawing/2014/main" id="{5D19427D-6743-4630-B606-CCEBE55FD43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899" name="Text Box 68">
          <a:extLst>
            <a:ext uri="{FF2B5EF4-FFF2-40B4-BE49-F238E27FC236}">
              <a16:creationId xmlns:a16="http://schemas.microsoft.com/office/drawing/2014/main" id="{64D80E75-ABBA-4CF4-A78F-BF71335ED8A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00" name="Text Box 69">
          <a:extLst>
            <a:ext uri="{FF2B5EF4-FFF2-40B4-BE49-F238E27FC236}">
              <a16:creationId xmlns:a16="http://schemas.microsoft.com/office/drawing/2014/main" id="{9BFEA3FF-E0B6-4865-BB94-21963CBF61E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01" name="Text Box 70">
          <a:extLst>
            <a:ext uri="{FF2B5EF4-FFF2-40B4-BE49-F238E27FC236}">
              <a16:creationId xmlns:a16="http://schemas.microsoft.com/office/drawing/2014/main" id="{0B4AA4D0-AC3A-4DC5-9DF8-D217CA2091D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02" name="Text Box 71">
          <a:extLst>
            <a:ext uri="{FF2B5EF4-FFF2-40B4-BE49-F238E27FC236}">
              <a16:creationId xmlns:a16="http://schemas.microsoft.com/office/drawing/2014/main" id="{19477193-101A-4F54-92C9-EE46902BB25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03" name="Text Box 72">
          <a:extLst>
            <a:ext uri="{FF2B5EF4-FFF2-40B4-BE49-F238E27FC236}">
              <a16:creationId xmlns:a16="http://schemas.microsoft.com/office/drawing/2014/main" id="{DB1DAC73-8D56-41F8-A7D3-77EB25D71CD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04" name="Text Box 73">
          <a:extLst>
            <a:ext uri="{FF2B5EF4-FFF2-40B4-BE49-F238E27FC236}">
              <a16:creationId xmlns:a16="http://schemas.microsoft.com/office/drawing/2014/main" id="{9FC37A09-CDC1-434B-8329-4EA021A54D8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05" name="Text Box 46">
          <a:extLst>
            <a:ext uri="{FF2B5EF4-FFF2-40B4-BE49-F238E27FC236}">
              <a16:creationId xmlns:a16="http://schemas.microsoft.com/office/drawing/2014/main" id="{5328413B-3E6A-4160-B4CF-7F6DA374EF0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06" name="Text Box 43">
          <a:extLst>
            <a:ext uri="{FF2B5EF4-FFF2-40B4-BE49-F238E27FC236}">
              <a16:creationId xmlns:a16="http://schemas.microsoft.com/office/drawing/2014/main" id="{AE6307D7-F125-46F8-B682-E9D6A6544E8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47018181-307C-4064-A1A4-69870FE68C4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08" name="Text Box 68">
          <a:extLst>
            <a:ext uri="{FF2B5EF4-FFF2-40B4-BE49-F238E27FC236}">
              <a16:creationId xmlns:a16="http://schemas.microsoft.com/office/drawing/2014/main" id="{8E3044E7-CB3A-4EEF-9312-96D9A2A51D9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09" name="Text Box 69">
          <a:extLst>
            <a:ext uri="{FF2B5EF4-FFF2-40B4-BE49-F238E27FC236}">
              <a16:creationId xmlns:a16="http://schemas.microsoft.com/office/drawing/2014/main" id="{723DA024-DC4A-42C2-B545-E176D3AE260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10" name="Text Box 70">
          <a:extLst>
            <a:ext uri="{FF2B5EF4-FFF2-40B4-BE49-F238E27FC236}">
              <a16:creationId xmlns:a16="http://schemas.microsoft.com/office/drawing/2014/main" id="{090A7A02-FB6E-4ED4-8D51-D064F8D17D4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11" name="Text Box 71">
          <a:extLst>
            <a:ext uri="{FF2B5EF4-FFF2-40B4-BE49-F238E27FC236}">
              <a16:creationId xmlns:a16="http://schemas.microsoft.com/office/drawing/2014/main" id="{4DE40FFD-0F97-48EA-9385-9C185E9488E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12" name="Text Box 72">
          <a:extLst>
            <a:ext uri="{FF2B5EF4-FFF2-40B4-BE49-F238E27FC236}">
              <a16:creationId xmlns:a16="http://schemas.microsoft.com/office/drawing/2014/main" id="{9F0B34B3-4AB0-4F38-8D51-AA85BB28464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13" name="Text Box 73">
          <a:extLst>
            <a:ext uri="{FF2B5EF4-FFF2-40B4-BE49-F238E27FC236}">
              <a16:creationId xmlns:a16="http://schemas.microsoft.com/office/drawing/2014/main" id="{846A722D-2D76-4EA3-9A22-88A719542EE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14" name="Text Box 46">
          <a:extLst>
            <a:ext uri="{FF2B5EF4-FFF2-40B4-BE49-F238E27FC236}">
              <a16:creationId xmlns:a16="http://schemas.microsoft.com/office/drawing/2014/main" id="{3301B41C-10C9-4FE9-8551-EB1FF260E2E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15" name="Text Box 43">
          <a:extLst>
            <a:ext uri="{FF2B5EF4-FFF2-40B4-BE49-F238E27FC236}">
              <a16:creationId xmlns:a16="http://schemas.microsoft.com/office/drawing/2014/main" id="{6D197C29-582C-450A-BFE8-F68E5C25095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16" name="Text Box 46">
          <a:extLst>
            <a:ext uri="{FF2B5EF4-FFF2-40B4-BE49-F238E27FC236}">
              <a16:creationId xmlns:a16="http://schemas.microsoft.com/office/drawing/2014/main" id="{E4FB38C9-AB6D-4C6F-99E3-03105EB2E52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17" name="Text Box 43">
          <a:extLst>
            <a:ext uri="{FF2B5EF4-FFF2-40B4-BE49-F238E27FC236}">
              <a16:creationId xmlns:a16="http://schemas.microsoft.com/office/drawing/2014/main" id="{25C921CB-2522-49D2-860C-EF1BAF631B1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918" name="Text Box 10">
          <a:extLst>
            <a:ext uri="{FF2B5EF4-FFF2-40B4-BE49-F238E27FC236}">
              <a16:creationId xmlns:a16="http://schemas.microsoft.com/office/drawing/2014/main" id="{8F84EACC-51D8-40D8-A240-DDBED220814F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919" name="Text Box 11">
          <a:extLst>
            <a:ext uri="{FF2B5EF4-FFF2-40B4-BE49-F238E27FC236}">
              <a16:creationId xmlns:a16="http://schemas.microsoft.com/office/drawing/2014/main" id="{A89FED3A-73CF-4C2C-8029-E7B4FF26D26C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20" name="Text Box 65">
          <a:extLst>
            <a:ext uri="{FF2B5EF4-FFF2-40B4-BE49-F238E27FC236}">
              <a16:creationId xmlns:a16="http://schemas.microsoft.com/office/drawing/2014/main" id="{7D780A2C-BD6F-4013-9F79-5D2CA64B544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21" name="Text Box 91">
          <a:extLst>
            <a:ext uri="{FF2B5EF4-FFF2-40B4-BE49-F238E27FC236}">
              <a16:creationId xmlns:a16="http://schemas.microsoft.com/office/drawing/2014/main" id="{37B27596-6070-4FBB-A1B4-B2EF6E3FD17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22" name="Text Box 65">
          <a:extLst>
            <a:ext uri="{FF2B5EF4-FFF2-40B4-BE49-F238E27FC236}">
              <a16:creationId xmlns:a16="http://schemas.microsoft.com/office/drawing/2014/main" id="{1DECEC28-A8A6-4B7C-B743-4EE617F30E4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23" name="Text Box 91">
          <a:extLst>
            <a:ext uri="{FF2B5EF4-FFF2-40B4-BE49-F238E27FC236}">
              <a16:creationId xmlns:a16="http://schemas.microsoft.com/office/drawing/2014/main" id="{7EF2DB73-A45B-4C0F-8904-01CB75FC41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924" name="Text Box 46">
          <a:extLst>
            <a:ext uri="{FF2B5EF4-FFF2-40B4-BE49-F238E27FC236}">
              <a16:creationId xmlns:a16="http://schemas.microsoft.com/office/drawing/2014/main" id="{430EDB7F-3EBD-4B67-965D-F06C8BE20B47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925" name="Text Box 43">
          <a:extLst>
            <a:ext uri="{FF2B5EF4-FFF2-40B4-BE49-F238E27FC236}">
              <a16:creationId xmlns:a16="http://schemas.microsoft.com/office/drawing/2014/main" id="{D097DA55-7358-4EEB-BECC-CD529DD4F2B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26" name="Text Box 68">
          <a:extLst>
            <a:ext uri="{FF2B5EF4-FFF2-40B4-BE49-F238E27FC236}">
              <a16:creationId xmlns:a16="http://schemas.microsoft.com/office/drawing/2014/main" id="{8406FAD8-9D9E-46AD-860D-2A762A3B123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27" name="Text Box 69">
          <a:extLst>
            <a:ext uri="{FF2B5EF4-FFF2-40B4-BE49-F238E27FC236}">
              <a16:creationId xmlns:a16="http://schemas.microsoft.com/office/drawing/2014/main" id="{827BAF4C-F15E-4FD4-B670-612F50AFC88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28" name="Text Box 70">
          <a:extLst>
            <a:ext uri="{FF2B5EF4-FFF2-40B4-BE49-F238E27FC236}">
              <a16:creationId xmlns:a16="http://schemas.microsoft.com/office/drawing/2014/main" id="{F0A5C242-E3A9-4E0F-BA9B-57852AAC456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29" name="Text Box 71">
          <a:extLst>
            <a:ext uri="{FF2B5EF4-FFF2-40B4-BE49-F238E27FC236}">
              <a16:creationId xmlns:a16="http://schemas.microsoft.com/office/drawing/2014/main" id="{C74072D8-A415-4B83-BA08-FAB3E851C2E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0" name="Text Box 72">
          <a:extLst>
            <a:ext uri="{FF2B5EF4-FFF2-40B4-BE49-F238E27FC236}">
              <a16:creationId xmlns:a16="http://schemas.microsoft.com/office/drawing/2014/main" id="{399AD874-2FC6-408B-8010-A8589865AB2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1" name="Text Box 73">
          <a:extLst>
            <a:ext uri="{FF2B5EF4-FFF2-40B4-BE49-F238E27FC236}">
              <a16:creationId xmlns:a16="http://schemas.microsoft.com/office/drawing/2014/main" id="{3DCB535C-25EC-44FA-AA22-8DC80B52FE8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32" name="Text Box 46">
          <a:extLst>
            <a:ext uri="{FF2B5EF4-FFF2-40B4-BE49-F238E27FC236}">
              <a16:creationId xmlns:a16="http://schemas.microsoft.com/office/drawing/2014/main" id="{2723AC61-C7B4-4AEF-9D98-F6C8C30B2E1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33" name="Text Box 43">
          <a:extLst>
            <a:ext uri="{FF2B5EF4-FFF2-40B4-BE49-F238E27FC236}">
              <a16:creationId xmlns:a16="http://schemas.microsoft.com/office/drawing/2014/main" id="{EDA8F6C5-0AF4-43B6-9F1E-82CD3F18CE5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34" name="Text Box 46">
          <a:extLst>
            <a:ext uri="{FF2B5EF4-FFF2-40B4-BE49-F238E27FC236}">
              <a16:creationId xmlns:a16="http://schemas.microsoft.com/office/drawing/2014/main" id="{9FA05BF9-BB96-48A2-8DAA-03A3C4B7C5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35" name="Text Box 43">
          <a:extLst>
            <a:ext uri="{FF2B5EF4-FFF2-40B4-BE49-F238E27FC236}">
              <a16:creationId xmlns:a16="http://schemas.microsoft.com/office/drawing/2014/main" id="{651B1B2A-992E-4D16-89A6-EFFCEB04536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6" name="Text Box 68">
          <a:extLst>
            <a:ext uri="{FF2B5EF4-FFF2-40B4-BE49-F238E27FC236}">
              <a16:creationId xmlns:a16="http://schemas.microsoft.com/office/drawing/2014/main" id="{B6A5B961-CD4E-40A0-B43C-9B2291C7CC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7" name="Text Box 69">
          <a:extLst>
            <a:ext uri="{FF2B5EF4-FFF2-40B4-BE49-F238E27FC236}">
              <a16:creationId xmlns:a16="http://schemas.microsoft.com/office/drawing/2014/main" id="{31E49273-D71D-4D91-9805-E6BC7ED6740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8" name="Text Box 70">
          <a:extLst>
            <a:ext uri="{FF2B5EF4-FFF2-40B4-BE49-F238E27FC236}">
              <a16:creationId xmlns:a16="http://schemas.microsoft.com/office/drawing/2014/main" id="{50C46E0B-BDD3-489F-A617-164E42C5DE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39" name="Text Box 71">
          <a:extLst>
            <a:ext uri="{FF2B5EF4-FFF2-40B4-BE49-F238E27FC236}">
              <a16:creationId xmlns:a16="http://schemas.microsoft.com/office/drawing/2014/main" id="{3CF10BFD-A46F-43B2-B772-6E9803E0410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40" name="Text Box 72">
          <a:extLst>
            <a:ext uri="{FF2B5EF4-FFF2-40B4-BE49-F238E27FC236}">
              <a16:creationId xmlns:a16="http://schemas.microsoft.com/office/drawing/2014/main" id="{3FD4A77C-6ED2-4DFD-981E-3EF8A9CD80A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41" name="Text Box 73">
          <a:extLst>
            <a:ext uri="{FF2B5EF4-FFF2-40B4-BE49-F238E27FC236}">
              <a16:creationId xmlns:a16="http://schemas.microsoft.com/office/drawing/2014/main" id="{96CAA5A9-849D-498D-970F-82E3635FB7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42" name="Text Box 46">
          <a:extLst>
            <a:ext uri="{FF2B5EF4-FFF2-40B4-BE49-F238E27FC236}">
              <a16:creationId xmlns:a16="http://schemas.microsoft.com/office/drawing/2014/main" id="{D468C83E-F75E-40EF-91B3-57B3862AE8F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43" name="Text Box 43">
          <a:extLst>
            <a:ext uri="{FF2B5EF4-FFF2-40B4-BE49-F238E27FC236}">
              <a16:creationId xmlns:a16="http://schemas.microsoft.com/office/drawing/2014/main" id="{302EE804-760E-440E-9A65-D5FE708A1E9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44" name="Text Box 46">
          <a:extLst>
            <a:ext uri="{FF2B5EF4-FFF2-40B4-BE49-F238E27FC236}">
              <a16:creationId xmlns:a16="http://schemas.microsoft.com/office/drawing/2014/main" id="{754227B1-CF4A-47BC-B6A1-FBE1FFA0ACB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45" name="Text Box 43">
          <a:extLst>
            <a:ext uri="{FF2B5EF4-FFF2-40B4-BE49-F238E27FC236}">
              <a16:creationId xmlns:a16="http://schemas.microsoft.com/office/drawing/2014/main" id="{D982AB4C-2B8D-4FFA-84F5-289392E6117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46" name="Text Box 68">
          <a:extLst>
            <a:ext uri="{FF2B5EF4-FFF2-40B4-BE49-F238E27FC236}">
              <a16:creationId xmlns:a16="http://schemas.microsoft.com/office/drawing/2014/main" id="{509A07A3-5EF1-40BE-BDD0-68BB0403CA9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47" name="Text Box 69">
          <a:extLst>
            <a:ext uri="{FF2B5EF4-FFF2-40B4-BE49-F238E27FC236}">
              <a16:creationId xmlns:a16="http://schemas.microsoft.com/office/drawing/2014/main" id="{B3BAA669-2321-48DA-A545-1111CCB289A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48" name="Text Box 70">
          <a:extLst>
            <a:ext uri="{FF2B5EF4-FFF2-40B4-BE49-F238E27FC236}">
              <a16:creationId xmlns:a16="http://schemas.microsoft.com/office/drawing/2014/main" id="{782B5A95-F5F7-4C37-B154-C9C3ABDEAFD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49" name="Text Box 71">
          <a:extLst>
            <a:ext uri="{FF2B5EF4-FFF2-40B4-BE49-F238E27FC236}">
              <a16:creationId xmlns:a16="http://schemas.microsoft.com/office/drawing/2014/main" id="{682EF0EC-36E3-449C-BC3D-44318910407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50" name="Text Box 72">
          <a:extLst>
            <a:ext uri="{FF2B5EF4-FFF2-40B4-BE49-F238E27FC236}">
              <a16:creationId xmlns:a16="http://schemas.microsoft.com/office/drawing/2014/main" id="{668A0E2F-1240-4779-B917-C15EA1819E8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47625</xdr:rowOff>
    </xdr:to>
    <xdr:sp macro="" textlink="">
      <xdr:nvSpPr>
        <xdr:cNvPr id="4951" name="Text Box 73">
          <a:extLst>
            <a:ext uri="{FF2B5EF4-FFF2-40B4-BE49-F238E27FC236}">
              <a16:creationId xmlns:a16="http://schemas.microsoft.com/office/drawing/2014/main" id="{09AF930E-2CD1-49A7-A4C1-54CF7DF1299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52" name="Text Box 46">
          <a:extLst>
            <a:ext uri="{FF2B5EF4-FFF2-40B4-BE49-F238E27FC236}">
              <a16:creationId xmlns:a16="http://schemas.microsoft.com/office/drawing/2014/main" id="{24A6DB33-88EF-4D84-BBD5-FC74976332A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53" name="Text Box 43">
          <a:extLst>
            <a:ext uri="{FF2B5EF4-FFF2-40B4-BE49-F238E27FC236}">
              <a16:creationId xmlns:a16="http://schemas.microsoft.com/office/drawing/2014/main" id="{1BB6F885-6F0E-4FDB-BACC-914ACABD0E6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54" name="Text Box 46">
          <a:extLst>
            <a:ext uri="{FF2B5EF4-FFF2-40B4-BE49-F238E27FC236}">
              <a16:creationId xmlns:a16="http://schemas.microsoft.com/office/drawing/2014/main" id="{208021F5-919F-4E89-97C7-5BF4A6C33C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55" name="Text Box 43">
          <a:extLst>
            <a:ext uri="{FF2B5EF4-FFF2-40B4-BE49-F238E27FC236}">
              <a16:creationId xmlns:a16="http://schemas.microsoft.com/office/drawing/2014/main" id="{B6F96839-ABA9-4996-9595-052DBCB7AA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278</xdr:row>
      <xdr:rowOff>0</xdr:rowOff>
    </xdr:from>
    <xdr:to>
      <xdr:col>1</xdr:col>
      <xdr:colOff>790575</xdr:colOff>
      <xdr:row>278</xdr:row>
      <xdr:rowOff>171450</xdr:rowOff>
    </xdr:to>
    <xdr:sp macro="" textlink="">
      <xdr:nvSpPr>
        <xdr:cNvPr id="4956" name="Text Box 10">
          <a:extLst>
            <a:ext uri="{FF2B5EF4-FFF2-40B4-BE49-F238E27FC236}">
              <a16:creationId xmlns:a16="http://schemas.microsoft.com/office/drawing/2014/main" id="{963374B8-CBF7-4F80-BEE2-A5E30E977E6B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57" name="Text Box 65">
          <a:extLst>
            <a:ext uri="{FF2B5EF4-FFF2-40B4-BE49-F238E27FC236}">
              <a16:creationId xmlns:a16="http://schemas.microsoft.com/office/drawing/2014/main" id="{D792AF33-6CCA-4ACE-A064-75E8D7F3392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58" name="Text Box 91">
          <a:extLst>
            <a:ext uri="{FF2B5EF4-FFF2-40B4-BE49-F238E27FC236}">
              <a16:creationId xmlns:a16="http://schemas.microsoft.com/office/drawing/2014/main" id="{92EE7278-7A32-4849-A9C0-253B761364F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171450</xdr:rowOff>
    </xdr:to>
    <xdr:sp macro="" textlink="">
      <xdr:nvSpPr>
        <xdr:cNvPr id="4959" name="Text Box 65">
          <a:extLst>
            <a:ext uri="{FF2B5EF4-FFF2-40B4-BE49-F238E27FC236}">
              <a16:creationId xmlns:a16="http://schemas.microsoft.com/office/drawing/2014/main" id="{080055C3-1E11-49A4-8C50-DA9A54B0BF2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960" name="Text Box 46">
          <a:extLst>
            <a:ext uri="{FF2B5EF4-FFF2-40B4-BE49-F238E27FC236}">
              <a16:creationId xmlns:a16="http://schemas.microsoft.com/office/drawing/2014/main" id="{26F9E46F-795F-431F-8558-624099A5D32B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76200</xdr:colOff>
      <xdr:row>278</xdr:row>
      <xdr:rowOff>171450</xdr:rowOff>
    </xdr:to>
    <xdr:sp macro="" textlink="">
      <xdr:nvSpPr>
        <xdr:cNvPr id="4961" name="Text Box 43">
          <a:extLst>
            <a:ext uri="{FF2B5EF4-FFF2-40B4-BE49-F238E27FC236}">
              <a16:creationId xmlns:a16="http://schemas.microsoft.com/office/drawing/2014/main" id="{B236F3EC-0A9E-4DCC-A120-5D479CB71F33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2" name="Text Box 68">
          <a:extLst>
            <a:ext uri="{FF2B5EF4-FFF2-40B4-BE49-F238E27FC236}">
              <a16:creationId xmlns:a16="http://schemas.microsoft.com/office/drawing/2014/main" id="{2552E680-BBFC-431B-8E63-0DFF170A37C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3" name="Text Box 69">
          <a:extLst>
            <a:ext uri="{FF2B5EF4-FFF2-40B4-BE49-F238E27FC236}">
              <a16:creationId xmlns:a16="http://schemas.microsoft.com/office/drawing/2014/main" id="{E6A9D3DA-47DB-4AC7-A69E-905716F5547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4" name="Text Box 70">
          <a:extLst>
            <a:ext uri="{FF2B5EF4-FFF2-40B4-BE49-F238E27FC236}">
              <a16:creationId xmlns:a16="http://schemas.microsoft.com/office/drawing/2014/main" id="{E6E7DE04-31E6-4D6C-9773-D75F9A981D6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5" name="Text Box 71">
          <a:extLst>
            <a:ext uri="{FF2B5EF4-FFF2-40B4-BE49-F238E27FC236}">
              <a16:creationId xmlns:a16="http://schemas.microsoft.com/office/drawing/2014/main" id="{F5748670-B43B-42A9-949E-0E5D7B47EF2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6" name="Text Box 72">
          <a:extLst>
            <a:ext uri="{FF2B5EF4-FFF2-40B4-BE49-F238E27FC236}">
              <a16:creationId xmlns:a16="http://schemas.microsoft.com/office/drawing/2014/main" id="{C4022077-B0F4-43CA-A063-9A816B4E534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67" name="Text Box 73">
          <a:extLst>
            <a:ext uri="{FF2B5EF4-FFF2-40B4-BE49-F238E27FC236}">
              <a16:creationId xmlns:a16="http://schemas.microsoft.com/office/drawing/2014/main" id="{656674E7-5757-4FC7-970C-9A685EBAE2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68" name="Text Box 46">
          <a:extLst>
            <a:ext uri="{FF2B5EF4-FFF2-40B4-BE49-F238E27FC236}">
              <a16:creationId xmlns:a16="http://schemas.microsoft.com/office/drawing/2014/main" id="{EFE4F873-72B9-4F24-A5F1-E6C6A3BDF23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69" name="Text Box 43">
          <a:extLst>
            <a:ext uri="{FF2B5EF4-FFF2-40B4-BE49-F238E27FC236}">
              <a16:creationId xmlns:a16="http://schemas.microsoft.com/office/drawing/2014/main" id="{EEEF3CB6-A186-4604-8747-95318BCDBB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70" name="Text Box 46">
          <a:extLst>
            <a:ext uri="{FF2B5EF4-FFF2-40B4-BE49-F238E27FC236}">
              <a16:creationId xmlns:a16="http://schemas.microsoft.com/office/drawing/2014/main" id="{2E57FA4D-57EA-4148-9589-C71EA6729AF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71" name="Text Box 43">
          <a:extLst>
            <a:ext uri="{FF2B5EF4-FFF2-40B4-BE49-F238E27FC236}">
              <a16:creationId xmlns:a16="http://schemas.microsoft.com/office/drawing/2014/main" id="{C63B0E03-92BA-4C16-A128-A55AA174024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2" name="Text Box 68">
          <a:extLst>
            <a:ext uri="{FF2B5EF4-FFF2-40B4-BE49-F238E27FC236}">
              <a16:creationId xmlns:a16="http://schemas.microsoft.com/office/drawing/2014/main" id="{0FC2FFCA-DC44-4E74-9E2D-0B1BD3505A7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3" name="Text Box 69">
          <a:extLst>
            <a:ext uri="{FF2B5EF4-FFF2-40B4-BE49-F238E27FC236}">
              <a16:creationId xmlns:a16="http://schemas.microsoft.com/office/drawing/2014/main" id="{5BC44305-0AA5-43AC-B19D-1E7B3EA9881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4" name="Text Box 70">
          <a:extLst>
            <a:ext uri="{FF2B5EF4-FFF2-40B4-BE49-F238E27FC236}">
              <a16:creationId xmlns:a16="http://schemas.microsoft.com/office/drawing/2014/main" id="{E4349B08-DF5E-4798-8940-D72BD93A53E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5" name="Text Box 71">
          <a:extLst>
            <a:ext uri="{FF2B5EF4-FFF2-40B4-BE49-F238E27FC236}">
              <a16:creationId xmlns:a16="http://schemas.microsoft.com/office/drawing/2014/main" id="{CC4124BD-D7BE-4096-857C-C3A4B9667D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6" name="Text Box 72">
          <a:extLst>
            <a:ext uri="{FF2B5EF4-FFF2-40B4-BE49-F238E27FC236}">
              <a16:creationId xmlns:a16="http://schemas.microsoft.com/office/drawing/2014/main" id="{65310019-C1B5-4FD8-AE82-24A9412185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66675</xdr:rowOff>
    </xdr:to>
    <xdr:sp macro="" textlink="">
      <xdr:nvSpPr>
        <xdr:cNvPr id="4977" name="Text Box 73">
          <a:extLst>
            <a:ext uri="{FF2B5EF4-FFF2-40B4-BE49-F238E27FC236}">
              <a16:creationId xmlns:a16="http://schemas.microsoft.com/office/drawing/2014/main" id="{7DC1AB45-3296-4645-9BF6-C7583AA6756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78" name="Text Box 46">
          <a:extLst>
            <a:ext uri="{FF2B5EF4-FFF2-40B4-BE49-F238E27FC236}">
              <a16:creationId xmlns:a16="http://schemas.microsoft.com/office/drawing/2014/main" id="{0BA45E3E-D992-4BFC-B300-9D70371E89B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79" name="Text Box 43">
          <a:extLst>
            <a:ext uri="{FF2B5EF4-FFF2-40B4-BE49-F238E27FC236}">
              <a16:creationId xmlns:a16="http://schemas.microsoft.com/office/drawing/2014/main" id="{1AF80DAE-2FE6-4FA4-97B9-23DC79B1144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80" name="Text Box 46">
          <a:extLst>
            <a:ext uri="{FF2B5EF4-FFF2-40B4-BE49-F238E27FC236}">
              <a16:creationId xmlns:a16="http://schemas.microsoft.com/office/drawing/2014/main" id="{160532F3-43D3-4238-BDCD-E7F307A94E3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76200</xdr:colOff>
      <xdr:row>278</xdr:row>
      <xdr:rowOff>28575</xdr:rowOff>
    </xdr:to>
    <xdr:sp macro="" textlink="">
      <xdr:nvSpPr>
        <xdr:cNvPr id="4981" name="Text Box 43">
          <a:extLst>
            <a:ext uri="{FF2B5EF4-FFF2-40B4-BE49-F238E27FC236}">
              <a16:creationId xmlns:a16="http://schemas.microsoft.com/office/drawing/2014/main" id="{CF3BD96F-F704-4BD0-96DE-52F2D47E566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2" name="Text Box 68">
          <a:extLst>
            <a:ext uri="{FF2B5EF4-FFF2-40B4-BE49-F238E27FC236}">
              <a16:creationId xmlns:a16="http://schemas.microsoft.com/office/drawing/2014/main" id="{D328FD9B-C7C8-48B1-8A7B-5A77DA1D53D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3" name="Text Box 69">
          <a:extLst>
            <a:ext uri="{FF2B5EF4-FFF2-40B4-BE49-F238E27FC236}">
              <a16:creationId xmlns:a16="http://schemas.microsoft.com/office/drawing/2014/main" id="{2490E75E-6758-4592-B958-DA08DD2F974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4" name="Text Box 70">
          <a:extLst>
            <a:ext uri="{FF2B5EF4-FFF2-40B4-BE49-F238E27FC236}">
              <a16:creationId xmlns:a16="http://schemas.microsoft.com/office/drawing/2014/main" id="{D7CDA84A-64EA-4F91-A094-9DB0CE06BF5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5" name="Text Box 71">
          <a:extLst>
            <a:ext uri="{FF2B5EF4-FFF2-40B4-BE49-F238E27FC236}">
              <a16:creationId xmlns:a16="http://schemas.microsoft.com/office/drawing/2014/main" id="{3961F25A-01C1-4587-9965-748820B3ECF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6" name="Text Box 72">
          <a:extLst>
            <a:ext uri="{FF2B5EF4-FFF2-40B4-BE49-F238E27FC236}">
              <a16:creationId xmlns:a16="http://schemas.microsoft.com/office/drawing/2014/main" id="{4B25E33A-A7FB-44BC-8E35-B552349DA1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4987" name="Text Box 73">
          <a:extLst>
            <a:ext uri="{FF2B5EF4-FFF2-40B4-BE49-F238E27FC236}">
              <a16:creationId xmlns:a16="http://schemas.microsoft.com/office/drawing/2014/main" id="{54E2CFCD-B427-4565-B424-58BE8B05C55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4988" name="Text Box 46">
          <a:extLst>
            <a:ext uri="{FF2B5EF4-FFF2-40B4-BE49-F238E27FC236}">
              <a16:creationId xmlns:a16="http://schemas.microsoft.com/office/drawing/2014/main" id="{D624EDF7-C330-44C0-942C-B0E0FE7C4DA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4989" name="Text Box 43">
          <a:extLst>
            <a:ext uri="{FF2B5EF4-FFF2-40B4-BE49-F238E27FC236}">
              <a16:creationId xmlns:a16="http://schemas.microsoft.com/office/drawing/2014/main" id="{C399828D-432D-4396-818F-53F76DEC0D8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4990" name="Text Box 46">
          <a:extLst>
            <a:ext uri="{FF2B5EF4-FFF2-40B4-BE49-F238E27FC236}">
              <a16:creationId xmlns:a16="http://schemas.microsoft.com/office/drawing/2014/main" id="{91E469BD-8F2A-41D8-8442-3874DE17247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4991" name="Text Box 43">
          <a:extLst>
            <a:ext uri="{FF2B5EF4-FFF2-40B4-BE49-F238E27FC236}">
              <a16:creationId xmlns:a16="http://schemas.microsoft.com/office/drawing/2014/main" id="{DAA322C7-F009-4BB3-B09A-1703C9F2810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D91A617E-8ABF-4E2A-8C80-706348299E19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4993" name="Text Box 65">
          <a:extLst>
            <a:ext uri="{FF2B5EF4-FFF2-40B4-BE49-F238E27FC236}">
              <a16:creationId xmlns:a16="http://schemas.microsoft.com/office/drawing/2014/main" id="{36917ECF-5122-4BEE-A043-4BC738D16E8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4994" name="Text Box 91">
          <a:extLst>
            <a:ext uri="{FF2B5EF4-FFF2-40B4-BE49-F238E27FC236}">
              <a16:creationId xmlns:a16="http://schemas.microsoft.com/office/drawing/2014/main" id="{42A7B624-4B55-4AD4-A811-1C26068775B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4995" name="Text Box 65">
          <a:extLst>
            <a:ext uri="{FF2B5EF4-FFF2-40B4-BE49-F238E27FC236}">
              <a16:creationId xmlns:a16="http://schemas.microsoft.com/office/drawing/2014/main" id="{146DD5BC-8B13-4A91-B102-038F1477153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4996" name="Text Box 46">
          <a:extLst>
            <a:ext uri="{FF2B5EF4-FFF2-40B4-BE49-F238E27FC236}">
              <a16:creationId xmlns:a16="http://schemas.microsoft.com/office/drawing/2014/main" id="{A4A8C114-79B0-4231-AA54-A5843532CAFD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4997" name="Text Box 43">
          <a:extLst>
            <a:ext uri="{FF2B5EF4-FFF2-40B4-BE49-F238E27FC236}">
              <a16:creationId xmlns:a16="http://schemas.microsoft.com/office/drawing/2014/main" id="{27759A3A-CA9E-41FA-BDD5-33833C0B1BB3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4998" name="Text Box 68">
          <a:extLst>
            <a:ext uri="{FF2B5EF4-FFF2-40B4-BE49-F238E27FC236}">
              <a16:creationId xmlns:a16="http://schemas.microsoft.com/office/drawing/2014/main" id="{270E8502-1236-4369-90CB-2229C44A3D5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4999" name="Text Box 69">
          <a:extLst>
            <a:ext uri="{FF2B5EF4-FFF2-40B4-BE49-F238E27FC236}">
              <a16:creationId xmlns:a16="http://schemas.microsoft.com/office/drawing/2014/main" id="{6F8F4502-C1F6-493B-8482-BDB5E61AD7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0" name="Text Box 70">
          <a:extLst>
            <a:ext uri="{FF2B5EF4-FFF2-40B4-BE49-F238E27FC236}">
              <a16:creationId xmlns:a16="http://schemas.microsoft.com/office/drawing/2014/main" id="{26A80AEC-653F-4E13-95CE-311B3466CA3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1" name="Text Box 71">
          <a:extLst>
            <a:ext uri="{FF2B5EF4-FFF2-40B4-BE49-F238E27FC236}">
              <a16:creationId xmlns:a16="http://schemas.microsoft.com/office/drawing/2014/main" id="{B508AD40-1B17-4469-B666-C34907B8925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2" name="Text Box 72">
          <a:extLst>
            <a:ext uri="{FF2B5EF4-FFF2-40B4-BE49-F238E27FC236}">
              <a16:creationId xmlns:a16="http://schemas.microsoft.com/office/drawing/2014/main" id="{A32EF3B8-CFBE-48D2-908F-194A9700189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3" name="Text Box 73">
          <a:extLst>
            <a:ext uri="{FF2B5EF4-FFF2-40B4-BE49-F238E27FC236}">
              <a16:creationId xmlns:a16="http://schemas.microsoft.com/office/drawing/2014/main" id="{07004E4D-8E07-402A-83DC-47BDB92562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04" name="Text Box 46">
          <a:extLst>
            <a:ext uri="{FF2B5EF4-FFF2-40B4-BE49-F238E27FC236}">
              <a16:creationId xmlns:a16="http://schemas.microsoft.com/office/drawing/2014/main" id="{884AD38D-DB97-4AE4-944B-A9A70A08452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05" name="Text Box 43">
          <a:extLst>
            <a:ext uri="{FF2B5EF4-FFF2-40B4-BE49-F238E27FC236}">
              <a16:creationId xmlns:a16="http://schemas.microsoft.com/office/drawing/2014/main" id="{4B15B82E-54CB-48A6-BED0-5A3F9296B5B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06" name="Text Box 46">
          <a:extLst>
            <a:ext uri="{FF2B5EF4-FFF2-40B4-BE49-F238E27FC236}">
              <a16:creationId xmlns:a16="http://schemas.microsoft.com/office/drawing/2014/main" id="{3E0EE243-86AB-4C86-9016-6DF72861365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07" name="Text Box 43">
          <a:extLst>
            <a:ext uri="{FF2B5EF4-FFF2-40B4-BE49-F238E27FC236}">
              <a16:creationId xmlns:a16="http://schemas.microsoft.com/office/drawing/2014/main" id="{23E57610-E984-4E35-B777-85F55C40614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8" name="Text Box 68">
          <a:extLst>
            <a:ext uri="{FF2B5EF4-FFF2-40B4-BE49-F238E27FC236}">
              <a16:creationId xmlns:a16="http://schemas.microsoft.com/office/drawing/2014/main" id="{03056CE7-C729-4570-9D88-57F570A3796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09" name="Text Box 69">
          <a:extLst>
            <a:ext uri="{FF2B5EF4-FFF2-40B4-BE49-F238E27FC236}">
              <a16:creationId xmlns:a16="http://schemas.microsoft.com/office/drawing/2014/main" id="{533C6B01-5FE6-4E7D-BA15-054CBF277D4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10" name="Text Box 70">
          <a:extLst>
            <a:ext uri="{FF2B5EF4-FFF2-40B4-BE49-F238E27FC236}">
              <a16:creationId xmlns:a16="http://schemas.microsoft.com/office/drawing/2014/main" id="{9525E16D-5250-43A7-8DAC-BE3AE88403B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11" name="Text Box 71">
          <a:extLst>
            <a:ext uri="{FF2B5EF4-FFF2-40B4-BE49-F238E27FC236}">
              <a16:creationId xmlns:a16="http://schemas.microsoft.com/office/drawing/2014/main" id="{33476B0C-29D0-4CF6-BE08-A41AB295A70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12" name="Text Box 72">
          <a:extLst>
            <a:ext uri="{FF2B5EF4-FFF2-40B4-BE49-F238E27FC236}">
              <a16:creationId xmlns:a16="http://schemas.microsoft.com/office/drawing/2014/main" id="{B300D3F1-1ADB-4E3A-B103-4BAFA404F6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13" name="Text Box 73">
          <a:extLst>
            <a:ext uri="{FF2B5EF4-FFF2-40B4-BE49-F238E27FC236}">
              <a16:creationId xmlns:a16="http://schemas.microsoft.com/office/drawing/2014/main" id="{03208691-FC58-4416-AFB2-20EBB1CE663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14" name="Text Box 46">
          <a:extLst>
            <a:ext uri="{FF2B5EF4-FFF2-40B4-BE49-F238E27FC236}">
              <a16:creationId xmlns:a16="http://schemas.microsoft.com/office/drawing/2014/main" id="{BD4FD635-D8E6-4EBE-8F3A-21C606337E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15" name="Text Box 43">
          <a:extLst>
            <a:ext uri="{FF2B5EF4-FFF2-40B4-BE49-F238E27FC236}">
              <a16:creationId xmlns:a16="http://schemas.microsoft.com/office/drawing/2014/main" id="{4849E190-8C59-4AD9-BBFA-F743134F61B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16" name="Text Box 46">
          <a:extLst>
            <a:ext uri="{FF2B5EF4-FFF2-40B4-BE49-F238E27FC236}">
              <a16:creationId xmlns:a16="http://schemas.microsoft.com/office/drawing/2014/main" id="{BAB665C7-227C-40C1-90EA-168559B968C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17" name="Text Box 43">
          <a:extLst>
            <a:ext uri="{FF2B5EF4-FFF2-40B4-BE49-F238E27FC236}">
              <a16:creationId xmlns:a16="http://schemas.microsoft.com/office/drawing/2014/main" id="{EE75E173-37DE-43D4-835E-24784A9AFD6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18" name="Text Box 68">
          <a:extLst>
            <a:ext uri="{FF2B5EF4-FFF2-40B4-BE49-F238E27FC236}">
              <a16:creationId xmlns:a16="http://schemas.microsoft.com/office/drawing/2014/main" id="{06B641B4-F6E3-4E75-9E61-7D7C98AB554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19" name="Text Box 69">
          <a:extLst>
            <a:ext uri="{FF2B5EF4-FFF2-40B4-BE49-F238E27FC236}">
              <a16:creationId xmlns:a16="http://schemas.microsoft.com/office/drawing/2014/main" id="{00F71786-8A9B-407C-BB34-ECF1BA3ABB5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20" name="Text Box 70">
          <a:extLst>
            <a:ext uri="{FF2B5EF4-FFF2-40B4-BE49-F238E27FC236}">
              <a16:creationId xmlns:a16="http://schemas.microsoft.com/office/drawing/2014/main" id="{47AED7C9-1F45-41C9-80DE-C0059EEAD77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21" name="Text Box 71">
          <a:extLst>
            <a:ext uri="{FF2B5EF4-FFF2-40B4-BE49-F238E27FC236}">
              <a16:creationId xmlns:a16="http://schemas.microsoft.com/office/drawing/2014/main" id="{1275358F-59A4-4463-8F5D-59D8EA7A65B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22" name="Text Box 72">
          <a:extLst>
            <a:ext uri="{FF2B5EF4-FFF2-40B4-BE49-F238E27FC236}">
              <a16:creationId xmlns:a16="http://schemas.microsoft.com/office/drawing/2014/main" id="{D8A2C7C4-9F78-4864-B9E0-F7080184B74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23" name="Text Box 73">
          <a:extLst>
            <a:ext uri="{FF2B5EF4-FFF2-40B4-BE49-F238E27FC236}">
              <a16:creationId xmlns:a16="http://schemas.microsoft.com/office/drawing/2014/main" id="{474689EC-7D0A-4F6E-833D-D8FCF66FBFA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24" name="Text Box 46">
          <a:extLst>
            <a:ext uri="{FF2B5EF4-FFF2-40B4-BE49-F238E27FC236}">
              <a16:creationId xmlns:a16="http://schemas.microsoft.com/office/drawing/2014/main" id="{AE104037-68B2-478F-87B7-5386A1AE193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25" name="Text Box 43">
          <a:extLst>
            <a:ext uri="{FF2B5EF4-FFF2-40B4-BE49-F238E27FC236}">
              <a16:creationId xmlns:a16="http://schemas.microsoft.com/office/drawing/2014/main" id="{8F8EBC5F-FF02-4833-A71B-8C9E08201B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26" name="Text Box 46">
          <a:extLst>
            <a:ext uri="{FF2B5EF4-FFF2-40B4-BE49-F238E27FC236}">
              <a16:creationId xmlns:a16="http://schemas.microsoft.com/office/drawing/2014/main" id="{235A1783-29EE-4788-86F7-6723E54472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27" name="Text Box 43">
          <a:extLst>
            <a:ext uri="{FF2B5EF4-FFF2-40B4-BE49-F238E27FC236}">
              <a16:creationId xmlns:a16="http://schemas.microsoft.com/office/drawing/2014/main" id="{F4CDED5E-97DC-4503-9DB1-764A01958C5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028" name="Text Box 10">
          <a:extLst>
            <a:ext uri="{FF2B5EF4-FFF2-40B4-BE49-F238E27FC236}">
              <a16:creationId xmlns:a16="http://schemas.microsoft.com/office/drawing/2014/main" id="{578316C2-64F9-4342-93E5-9E4D7095BEBE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029" name="Text Box 11">
          <a:extLst>
            <a:ext uri="{FF2B5EF4-FFF2-40B4-BE49-F238E27FC236}">
              <a16:creationId xmlns:a16="http://schemas.microsoft.com/office/drawing/2014/main" id="{96809B39-E254-410A-86DC-6E3193E1235A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30" name="Text Box 65">
          <a:extLst>
            <a:ext uri="{FF2B5EF4-FFF2-40B4-BE49-F238E27FC236}">
              <a16:creationId xmlns:a16="http://schemas.microsoft.com/office/drawing/2014/main" id="{DD9A154E-252E-4ACD-9DC0-29D8292FF62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31" name="Text Box 91">
          <a:extLst>
            <a:ext uri="{FF2B5EF4-FFF2-40B4-BE49-F238E27FC236}">
              <a16:creationId xmlns:a16="http://schemas.microsoft.com/office/drawing/2014/main" id="{A7FBE962-07B7-458C-9B7B-8699DA98A9C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32" name="Text Box 65">
          <a:extLst>
            <a:ext uri="{FF2B5EF4-FFF2-40B4-BE49-F238E27FC236}">
              <a16:creationId xmlns:a16="http://schemas.microsoft.com/office/drawing/2014/main" id="{68B7FC21-D718-476A-8A03-FAE1FCD482D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33" name="Text Box 91">
          <a:extLst>
            <a:ext uri="{FF2B5EF4-FFF2-40B4-BE49-F238E27FC236}">
              <a16:creationId xmlns:a16="http://schemas.microsoft.com/office/drawing/2014/main" id="{D1D2A7D9-72EE-45B9-80ED-E029B77E83D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034" name="Text Box 46">
          <a:extLst>
            <a:ext uri="{FF2B5EF4-FFF2-40B4-BE49-F238E27FC236}">
              <a16:creationId xmlns:a16="http://schemas.microsoft.com/office/drawing/2014/main" id="{7E94F702-7439-4C24-989F-8B3A75C085D4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035" name="Text Box 43">
          <a:extLst>
            <a:ext uri="{FF2B5EF4-FFF2-40B4-BE49-F238E27FC236}">
              <a16:creationId xmlns:a16="http://schemas.microsoft.com/office/drawing/2014/main" id="{DF0E1543-DD89-4FD4-BA79-46783D28F38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36" name="Text Box 68">
          <a:extLst>
            <a:ext uri="{FF2B5EF4-FFF2-40B4-BE49-F238E27FC236}">
              <a16:creationId xmlns:a16="http://schemas.microsoft.com/office/drawing/2014/main" id="{3C9DE64B-AA52-44D6-8FAA-2DC84B0DE7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37" name="Text Box 69">
          <a:extLst>
            <a:ext uri="{FF2B5EF4-FFF2-40B4-BE49-F238E27FC236}">
              <a16:creationId xmlns:a16="http://schemas.microsoft.com/office/drawing/2014/main" id="{73D0FDCA-575C-4F53-856D-B9AC3DFB80A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38" name="Text Box 70">
          <a:extLst>
            <a:ext uri="{FF2B5EF4-FFF2-40B4-BE49-F238E27FC236}">
              <a16:creationId xmlns:a16="http://schemas.microsoft.com/office/drawing/2014/main" id="{0D8DF41A-DD2C-49D0-87F2-25AC5F06676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39" name="Text Box 71">
          <a:extLst>
            <a:ext uri="{FF2B5EF4-FFF2-40B4-BE49-F238E27FC236}">
              <a16:creationId xmlns:a16="http://schemas.microsoft.com/office/drawing/2014/main" id="{37DE9472-D364-4A18-98BB-034526F1EC5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0" name="Text Box 72">
          <a:extLst>
            <a:ext uri="{FF2B5EF4-FFF2-40B4-BE49-F238E27FC236}">
              <a16:creationId xmlns:a16="http://schemas.microsoft.com/office/drawing/2014/main" id="{2A8C5D74-E068-4E99-9F58-356714D8F2F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1" name="Text Box 73">
          <a:extLst>
            <a:ext uri="{FF2B5EF4-FFF2-40B4-BE49-F238E27FC236}">
              <a16:creationId xmlns:a16="http://schemas.microsoft.com/office/drawing/2014/main" id="{A14B9840-3D28-4973-A4ED-7FFEAC4F56D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42" name="Text Box 46">
          <a:extLst>
            <a:ext uri="{FF2B5EF4-FFF2-40B4-BE49-F238E27FC236}">
              <a16:creationId xmlns:a16="http://schemas.microsoft.com/office/drawing/2014/main" id="{E9A5FA9C-79C3-4CF4-ABD2-E6CE23C292A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43" name="Text Box 43">
          <a:extLst>
            <a:ext uri="{FF2B5EF4-FFF2-40B4-BE49-F238E27FC236}">
              <a16:creationId xmlns:a16="http://schemas.microsoft.com/office/drawing/2014/main" id="{2FF7D057-3E7A-4622-AB51-C48F0A6DB0D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44" name="Text Box 46">
          <a:extLst>
            <a:ext uri="{FF2B5EF4-FFF2-40B4-BE49-F238E27FC236}">
              <a16:creationId xmlns:a16="http://schemas.microsoft.com/office/drawing/2014/main" id="{91DEC0CC-D5B4-4B28-8387-30A695882E1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45" name="Text Box 43">
          <a:extLst>
            <a:ext uri="{FF2B5EF4-FFF2-40B4-BE49-F238E27FC236}">
              <a16:creationId xmlns:a16="http://schemas.microsoft.com/office/drawing/2014/main" id="{28809CA7-E4FF-4655-992F-93B1B398EA8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6" name="Text Box 68">
          <a:extLst>
            <a:ext uri="{FF2B5EF4-FFF2-40B4-BE49-F238E27FC236}">
              <a16:creationId xmlns:a16="http://schemas.microsoft.com/office/drawing/2014/main" id="{4E65B751-E49C-4CE9-815F-1C574CFFE24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7" name="Text Box 69">
          <a:extLst>
            <a:ext uri="{FF2B5EF4-FFF2-40B4-BE49-F238E27FC236}">
              <a16:creationId xmlns:a16="http://schemas.microsoft.com/office/drawing/2014/main" id="{49723F3C-C9AD-46C1-ACE3-63225267F0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8" name="Text Box 70">
          <a:extLst>
            <a:ext uri="{FF2B5EF4-FFF2-40B4-BE49-F238E27FC236}">
              <a16:creationId xmlns:a16="http://schemas.microsoft.com/office/drawing/2014/main" id="{F1463AD0-190F-477E-87FB-FA1460BE585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49" name="Text Box 71">
          <a:extLst>
            <a:ext uri="{FF2B5EF4-FFF2-40B4-BE49-F238E27FC236}">
              <a16:creationId xmlns:a16="http://schemas.microsoft.com/office/drawing/2014/main" id="{CAE3AAA8-6294-46ED-A70F-C5D4DEAD0F2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50" name="Text Box 72">
          <a:extLst>
            <a:ext uri="{FF2B5EF4-FFF2-40B4-BE49-F238E27FC236}">
              <a16:creationId xmlns:a16="http://schemas.microsoft.com/office/drawing/2014/main" id="{FD777E37-48DF-43E6-9C9C-31BC009420C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51" name="Text Box 73">
          <a:extLst>
            <a:ext uri="{FF2B5EF4-FFF2-40B4-BE49-F238E27FC236}">
              <a16:creationId xmlns:a16="http://schemas.microsoft.com/office/drawing/2014/main" id="{FBB9EAAF-39EF-4DF9-8AD4-7F19046FDFA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52" name="Text Box 46">
          <a:extLst>
            <a:ext uri="{FF2B5EF4-FFF2-40B4-BE49-F238E27FC236}">
              <a16:creationId xmlns:a16="http://schemas.microsoft.com/office/drawing/2014/main" id="{0766E92E-1847-4944-8F2B-67A7723FE73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53" name="Text Box 43">
          <a:extLst>
            <a:ext uri="{FF2B5EF4-FFF2-40B4-BE49-F238E27FC236}">
              <a16:creationId xmlns:a16="http://schemas.microsoft.com/office/drawing/2014/main" id="{FE3AA4A7-79B3-428C-914C-94DBF1BAEED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54" name="Text Box 46">
          <a:extLst>
            <a:ext uri="{FF2B5EF4-FFF2-40B4-BE49-F238E27FC236}">
              <a16:creationId xmlns:a16="http://schemas.microsoft.com/office/drawing/2014/main" id="{68CAE49D-ECA2-412E-A2BA-04C33075575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55" name="Text Box 43">
          <a:extLst>
            <a:ext uri="{FF2B5EF4-FFF2-40B4-BE49-F238E27FC236}">
              <a16:creationId xmlns:a16="http://schemas.microsoft.com/office/drawing/2014/main" id="{AC0A0142-C34C-4BB3-B3D6-94829F6FBCD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56" name="Text Box 68">
          <a:extLst>
            <a:ext uri="{FF2B5EF4-FFF2-40B4-BE49-F238E27FC236}">
              <a16:creationId xmlns:a16="http://schemas.microsoft.com/office/drawing/2014/main" id="{1150CBF6-6DEE-4A49-9E9E-53C5769F1AB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57" name="Text Box 69">
          <a:extLst>
            <a:ext uri="{FF2B5EF4-FFF2-40B4-BE49-F238E27FC236}">
              <a16:creationId xmlns:a16="http://schemas.microsoft.com/office/drawing/2014/main" id="{74623339-B184-40D0-A3AD-04AF87D6FFA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58" name="Text Box 70">
          <a:extLst>
            <a:ext uri="{FF2B5EF4-FFF2-40B4-BE49-F238E27FC236}">
              <a16:creationId xmlns:a16="http://schemas.microsoft.com/office/drawing/2014/main" id="{F9095C0B-2EF6-496B-8975-630BC8699D3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59" name="Text Box 71">
          <a:extLst>
            <a:ext uri="{FF2B5EF4-FFF2-40B4-BE49-F238E27FC236}">
              <a16:creationId xmlns:a16="http://schemas.microsoft.com/office/drawing/2014/main" id="{15ED4704-FBE3-4049-B7F3-9EAC222B784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60" name="Text Box 72">
          <a:extLst>
            <a:ext uri="{FF2B5EF4-FFF2-40B4-BE49-F238E27FC236}">
              <a16:creationId xmlns:a16="http://schemas.microsoft.com/office/drawing/2014/main" id="{7AC1B86E-5622-4DD6-861F-825CF9A4D4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61" name="Text Box 73">
          <a:extLst>
            <a:ext uri="{FF2B5EF4-FFF2-40B4-BE49-F238E27FC236}">
              <a16:creationId xmlns:a16="http://schemas.microsoft.com/office/drawing/2014/main" id="{F59605DE-A6E5-42B1-9FD8-0D2B71CD9F6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62" name="Text Box 46">
          <a:extLst>
            <a:ext uri="{FF2B5EF4-FFF2-40B4-BE49-F238E27FC236}">
              <a16:creationId xmlns:a16="http://schemas.microsoft.com/office/drawing/2014/main" id="{8FFA0BD7-F9CA-4FA3-8C11-76A87D700BE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63" name="Text Box 43">
          <a:extLst>
            <a:ext uri="{FF2B5EF4-FFF2-40B4-BE49-F238E27FC236}">
              <a16:creationId xmlns:a16="http://schemas.microsoft.com/office/drawing/2014/main" id="{A498EF31-BD28-4B95-929F-CF9ECABBF3D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64" name="Text Box 46">
          <a:extLst>
            <a:ext uri="{FF2B5EF4-FFF2-40B4-BE49-F238E27FC236}">
              <a16:creationId xmlns:a16="http://schemas.microsoft.com/office/drawing/2014/main" id="{BBB35651-69F1-4E50-B411-E8CE744094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65" name="Text Box 43">
          <a:extLst>
            <a:ext uri="{FF2B5EF4-FFF2-40B4-BE49-F238E27FC236}">
              <a16:creationId xmlns:a16="http://schemas.microsoft.com/office/drawing/2014/main" id="{61756708-B7E1-4DB8-B301-2B0024C066C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E2D8157B-ACDC-4F08-A7F8-6A4BD364D19F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067" name="Text Box 11">
          <a:extLst>
            <a:ext uri="{FF2B5EF4-FFF2-40B4-BE49-F238E27FC236}">
              <a16:creationId xmlns:a16="http://schemas.microsoft.com/office/drawing/2014/main" id="{72DE99DF-ACE8-4524-A762-CD96E6D52D1A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68" name="Text Box 65">
          <a:extLst>
            <a:ext uri="{FF2B5EF4-FFF2-40B4-BE49-F238E27FC236}">
              <a16:creationId xmlns:a16="http://schemas.microsoft.com/office/drawing/2014/main" id="{A179ED15-BBD6-47D6-9028-922F15C4750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69" name="Text Box 91">
          <a:extLst>
            <a:ext uri="{FF2B5EF4-FFF2-40B4-BE49-F238E27FC236}">
              <a16:creationId xmlns:a16="http://schemas.microsoft.com/office/drawing/2014/main" id="{2876F1A7-5216-4DF8-9141-4705BB03E48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70" name="Text Box 65">
          <a:extLst>
            <a:ext uri="{FF2B5EF4-FFF2-40B4-BE49-F238E27FC236}">
              <a16:creationId xmlns:a16="http://schemas.microsoft.com/office/drawing/2014/main" id="{BF66BDB3-32FE-4867-B2BD-49CF86E707D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071" name="Text Box 91">
          <a:extLst>
            <a:ext uri="{FF2B5EF4-FFF2-40B4-BE49-F238E27FC236}">
              <a16:creationId xmlns:a16="http://schemas.microsoft.com/office/drawing/2014/main" id="{DC3B0C4D-E878-41A4-A1EF-C3942B2A38C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072" name="Text Box 46">
          <a:extLst>
            <a:ext uri="{FF2B5EF4-FFF2-40B4-BE49-F238E27FC236}">
              <a16:creationId xmlns:a16="http://schemas.microsoft.com/office/drawing/2014/main" id="{5B02049D-413A-4FA4-980F-6E8777C1BC99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073" name="Text Box 43">
          <a:extLst>
            <a:ext uri="{FF2B5EF4-FFF2-40B4-BE49-F238E27FC236}">
              <a16:creationId xmlns:a16="http://schemas.microsoft.com/office/drawing/2014/main" id="{F24A00CB-3E20-402C-A117-A583F2A9E9C9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4" name="Text Box 68">
          <a:extLst>
            <a:ext uri="{FF2B5EF4-FFF2-40B4-BE49-F238E27FC236}">
              <a16:creationId xmlns:a16="http://schemas.microsoft.com/office/drawing/2014/main" id="{E3A89123-C2E4-4A5A-A5A1-5355B6C3097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5" name="Text Box 69">
          <a:extLst>
            <a:ext uri="{FF2B5EF4-FFF2-40B4-BE49-F238E27FC236}">
              <a16:creationId xmlns:a16="http://schemas.microsoft.com/office/drawing/2014/main" id="{610AD4BC-0133-4418-B858-3FE1E21F24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6" name="Text Box 70">
          <a:extLst>
            <a:ext uri="{FF2B5EF4-FFF2-40B4-BE49-F238E27FC236}">
              <a16:creationId xmlns:a16="http://schemas.microsoft.com/office/drawing/2014/main" id="{99C75883-89EB-4619-93BE-93F3F0B10E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7" name="Text Box 71">
          <a:extLst>
            <a:ext uri="{FF2B5EF4-FFF2-40B4-BE49-F238E27FC236}">
              <a16:creationId xmlns:a16="http://schemas.microsoft.com/office/drawing/2014/main" id="{A2AE2F39-E5F2-458D-9C81-9124E9782B8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8" name="Text Box 72">
          <a:extLst>
            <a:ext uri="{FF2B5EF4-FFF2-40B4-BE49-F238E27FC236}">
              <a16:creationId xmlns:a16="http://schemas.microsoft.com/office/drawing/2014/main" id="{2FCA91F1-3486-470D-9C7D-96BEEA40527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79" name="Text Box 73">
          <a:extLst>
            <a:ext uri="{FF2B5EF4-FFF2-40B4-BE49-F238E27FC236}">
              <a16:creationId xmlns:a16="http://schemas.microsoft.com/office/drawing/2014/main" id="{DD9C0585-95D2-4873-91A9-40F1BF0528F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80" name="Text Box 46">
          <a:extLst>
            <a:ext uri="{FF2B5EF4-FFF2-40B4-BE49-F238E27FC236}">
              <a16:creationId xmlns:a16="http://schemas.microsoft.com/office/drawing/2014/main" id="{AA8827EF-0ACF-4F94-8A48-CBE205491C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81" name="Text Box 43">
          <a:extLst>
            <a:ext uri="{FF2B5EF4-FFF2-40B4-BE49-F238E27FC236}">
              <a16:creationId xmlns:a16="http://schemas.microsoft.com/office/drawing/2014/main" id="{244F30A7-4207-48A0-AD99-6C270687D48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82" name="Text Box 46">
          <a:extLst>
            <a:ext uri="{FF2B5EF4-FFF2-40B4-BE49-F238E27FC236}">
              <a16:creationId xmlns:a16="http://schemas.microsoft.com/office/drawing/2014/main" id="{F427E562-B500-4C6C-B96B-7500B137E4D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83" name="Text Box 43">
          <a:extLst>
            <a:ext uri="{FF2B5EF4-FFF2-40B4-BE49-F238E27FC236}">
              <a16:creationId xmlns:a16="http://schemas.microsoft.com/office/drawing/2014/main" id="{C5F343CE-42E0-4663-97D4-C3D8748BC8B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4" name="Text Box 68">
          <a:extLst>
            <a:ext uri="{FF2B5EF4-FFF2-40B4-BE49-F238E27FC236}">
              <a16:creationId xmlns:a16="http://schemas.microsoft.com/office/drawing/2014/main" id="{3DA24B51-A73D-47D7-BD2E-52323055D64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5" name="Text Box 69">
          <a:extLst>
            <a:ext uri="{FF2B5EF4-FFF2-40B4-BE49-F238E27FC236}">
              <a16:creationId xmlns:a16="http://schemas.microsoft.com/office/drawing/2014/main" id="{E2C0A5A8-8418-4F60-BB6F-E5A209E981E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6" name="Text Box 70">
          <a:extLst>
            <a:ext uri="{FF2B5EF4-FFF2-40B4-BE49-F238E27FC236}">
              <a16:creationId xmlns:a16="http://schemas.microsoft.com/office/drawing/2014/main" id="{AE4AA890-B859-4857-BCAB-4B7F878A05F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7" name="Text Box 71">
          <a:extLst>
            <a:ext uri="{FF2B5EF4-FFF2-40B4-BE49-F238E27FC236}">
              <a16:creationId xmlns:a16="http://schemas.microsoft.com/office/drawing/2014/main" id="{144C68A5-5893-4D81-9A88-0354EE64425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8" name="Text Box 72">
          <a:extLst>
            <a:ext uri="{FF2B5EF4-FFF2-40B4-BE49-F238E27FC236}">
              <a16:creationId xmlns:a16="http://schemas.microsoft.com/office/drawing/2014/main" id="{9C1CB093-778D-4C9E-A726-3CCD9CA6BAA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089" name="Text Box 73">
          <a:extLst>
            <a:ext uri="{FF2B5EF4-FFF2-40B4-BE49-F238E27FC236}">
              <a16:creationId xmlns:a16="http://schemas.microsoft.com/office/drawing/2014/main" id="{A59CDBC0-E379-477B-A7A1-F04BA728C7F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90" name="Text Box 46">
          <a:extLst>
            <a:ext uri="{FF2B5EF4-FFF2-40B4-BE49-F238E27FC236}">
              <a16:creationId xmlns:a16="http://schemas.microsoft.com/office/drawing/2014/main" id="{BFAE075A-A0C3-4877-A50C-0C126AB86C9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91" name="Text Box 43">
          <a:extLst>
            <a:ext uri="{FF2B5EF4-FFF2-40B4-BE49-F238E27FC236}">
              <a16:creationId xmlns:a16="http://schemas.microsoft.com/office/drawing/2014/main" id="{C2E93F03-79AD-4373-9D78-1FE4E393A84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92" name="Text Box 46">
          <a:extLst>
            <a:ext uri="{FF2B5EF4-FFF2-40B4-BE49-F238E27FC236}">
              <a16:creationId xmlns:a16="http://schemas.microsoft.com/office/drawing/2014/main" id="{8A63B3E4-BB6C-488C-B6C2-1E1354ADBD2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093" name="Text Box 43">
          <a:extLst>
            <a:ext uri="{FF2B5EF4-FFF2-40B4-BE49-F238E27FC236}">
              <a16:creationId xmlns:a16="http://schemas.microsoft.com/office/drawing/2014/main" id="{C999FA04-C3BB-4A9F-8D49-CB729F22E8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4" name="Text Box 68">
          <a:extLst>
            <a:ext uri="{FF2B5EF4-FFF2-40B4-BE49-F238E27FC236}">
              <a16:creationId xmlns:a16="http://schemas.microsoft.com/office/drawing/2014/main" id="{5C2AA085-953B-48E3-A2CA-CC74B670F90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5" name="Text Box 69">
          <a:extLst>
            <a:ext uri="{FF2B5EF4-FFF2-40B4-BE49-F238E27FC236}">
              <a16:creationId xmlns:a16="http://schemas.microsoft.com/office/drawing/2014/main" id="{19151550-4023-434E-9514-DB9569D5207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6" name="Text Box 70">
          <a:extLst>
            <a:ext uri="{FF2B5EF4-FFF2-40B4-BE49-F238E27FC236}">
              <a16:creationId xmlns:a16="http://schemas.microsoft.com/office/drawing/2014/main" id="{F00C4EBD-FAFC-4CED-BEA0-E23FD449119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7" name="Text Box 71">
          <a:extLst>
            <a:ext uri="{FF2B5EF4-FFF2-40B4-BE49-F238E27FC236}">
              <a16:creationId xmlns:a16="http://schemas.microsoft.com/office/drawing/2014/main" id="{1F467CA5-39CA-40A6-B163-F908BE00C44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8" name="Text Box 72">
          <a:extLst>
            <a:ext uri="{FF2B5EF4-FFF2-40B4-BE49-F238E27FC236}">
              <a16:creationId xmlns:a16="http://schemas.microsoft.com/office/drawing/2014/main" id="{E0074C3B-35E4-448A-88FF-93F4BD16E96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099" name="Text Box 73">
          <a:extLst>
            <a:ext uri="{FF2B5EF4-FFF2-40B4-BE49-F238E27FC236}">
              <a16:creationId xmlns:a16="http://schemas.microsoft.com/office/drawing/2014/main" id="{FE780580-98C4-42A9-AF89-A2BC50E195F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00" name="Text Box 46">
          <a:extLst>
            <a:ext uri="{FF2B5EF4-FFF2-40B4-BE49-F238E27FC236}">
              <a16:creationId xmlns:a16="http://schemas.microsoft.com/office/drawing/2014/main" id="{74E6D361-B179-461F-ABAD-247625665AE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01" name="Text Box 43">
          <a:extLst>
            <a:ext uri="{FF2B5EF4-FFF2-40B4-BE49-F238E27FC236}">
              <a16:creationId xmlns:a16="http://schemas.microsoft.com/office/drawing/2014/main" id="{CE5F6F13-0006-49BF-B636-47096E411F3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02" name="Text Box 46">
          <a:extLst>
            <a:ext uri="{FF2B5EF4-FFF2-40B4-BE49-F238E27FC236}">
              <a16:creationId xmlns:a16="http://schemas.microsoft.com/office/drawing/2014/main" id="{0EAC8A3C-D172-4CA7-8742-E560C62F278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03" name="Text Box 43">
          <a:extLst>
            <a:ext uri="{FF2B5EF4-FFF2-40B4-BE49-F238E27FC236}">
              <a16:creationId xmlns:a16="http://schemas.microsoft.com/office/drawing/2014/main" id="{376BDEFF-485C-4342-9F81-19EEA96C12A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104" name="Text Box 10">
          <a:extLst>
            <a:ext uri="{FF2B5EF4-FFF2-40B4-BE49-F238E27FC236}">
              <a16:creationId xmlns:a16="http://schemas.microsoft.com/office/drawing/2014/main" id="{0DE60E58-5708-4C0A-BE70-A4D93D6B2541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105" name="Text Box 11">
          <a:extLst>
            <a:ext uri="{FF2B5EF4-FFF2-40B4-BE49-F238E27FC236}">
              <a16:creationId xmlns:a16="http://schemas.microsoft.com/office/drawing/2014/main" id="{A9BA4EAB-08E7-4ED4-8747-55C93E1FF08C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06" name="Text Box 65">
          <a:extLst>
            <a:ext uri="{FF2B5EF4-FFF2-40B4-BE49-F238E27FC236}">
              <a16:creationId xmlns:a16="http://schemas.microsoft.com/office/drawing/2014/main" id="{E8DB3211-1AF8-4B96-A1A9-0E1A07193F1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07" name="Text Box 91">
          <a:extLst>
            <a:ext uri="{FF2B5EF4-FFF2-40B4-BE49-F238E27FC236}">
              <a16:creationId xmlns:a16="http://schemas.microsoft.com/office/drawing/2014/main" id="{18408E09-728B-418D-95F7-08DD926DD8D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08" name="Text Box 65">
          <a:extLst>
            <a:ext uri="{FF2B5EF4-FFF2-40B4-BE49-F238E27FC236}">
              <a16:creationId xmlns:a16="http://schemas.microsoft.com/office/drawing/2014/main" id="{F67466D1-81FD-48B1-9CEB-4E1CEA8D0EC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09" name="Text Box 91">
          <a:extLst>
            <a:ext uri="{FF2B5EF4-FFF2-40B4-BE49-F238E27FC236}">
              <a16:creationId xmlns:a16="http://schemas.microsoft.com/office/drawing/2014/main" id="{1B55E863-F6AF-4479-AB5E-C4C2B1F0865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10" name="Text Box 46">
          <a:extLst>
            <a:ext uri="{FF2B5EF4-FFF2-40B4-BE49-F238E27FC236}">
              <a16:creationId xmlns:a16="http://schemas.microsoft.com/office/drawing/2014/main" id="{3AFEABD5-33EF-4171-87FB-2A6C5DDB3E31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11" name="Text Box 43">
          <a:extLst>
            <a:ext uri="{FF2B5EF4-FFF2-40B4-BE49-F238E27FC236}">
              <a16:creationId xmlns:a16="http://schemas.microsoft.com/office/drawing/2014/main" id="{9A09258B-9DAD-4F25-AF2E-A95F2EAFB092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2" name="Text Box 68">
          <a:extLst>
            <a:ext uri="{FF2B5EF4-FFF2-40B4-BE49-F238E27FC236}">
              <a16:creationId xmlns:a16="http://schemas.microsoft.com/office/drawing/2014/main" id="{DD9678F0-A746-47FA-8F30-479753853CB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3" name="Text Box 69">
          <a:extLst>
            <a:ext uri="{FF2B5EF4-FFF2-40B4-BE49-F238E27FC236}">
              <a16:creationId xmlns:a16="http://schemas.microsoft.com/office/drawing/2014/main" id="{EA2C73E8-F404-477C-97B4-AE57828D165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4" name="Text Box 70">
          <a:extLst>
            <a:ext uri="{FF2B5EF4-FFF2-40B4-BE49-F238E27FC236}">
              <a16:creationId xmlns:a16="http://schemas.microsoft.com/office/drawing/2014/main" id="{A0563B27-8181-482F-B08F-A9BBB8D326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5" name="Text Box 71">
          <a:extLst>
            <a:ext uri="{FF2B5EF4-FFF2-40B4-BE49-F238E27FC236}">
              <a16:creationId xmlns:a16="http://schemas.microsoft.com/office/drawing/2014/main" id="{65732793-8980-4500-801E-18DC8370726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6" name="Text Box 72">
          <a:extLst>
            <a:ext uri="{FF2B5EF4-FFF2-40B4-BE49-F238E27FC236}">
              <a16:creationId xmlns:a16="http://schemas.microsoft.com/office/drawing/2014/main" id="{8E83CD90-408B-4D30-BB81-3E2B97EAA2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17" name="Text Box 73">
          <a:extLst>
            <a:ext uri="{FF2B5EF4-FFF2-40B4-BE49-F238E27FC236}">
              <a16:creationId xmlns:a16="http://schemas.microsoft.com/office/drawing/2014/main" id="{2E80EC2B-ECFD-4148-B750-94408EABA8C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18" name="Text Box 46">
          <a:extLst>
            <a:ext uri="{FF2B5EF4-FFF2-40B4-BE49-F238E27FC236}">
              <a16:creationId xmlns:a16="http://schemas.microsoft.com/office/drawing/2014/main" id="{E71967D8-2449-4ED2-96F0-F4DCA7FC302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19" name="Text Box 43">
          <a:extLst>
            <a:ext uri="{FF2B5EF4-FFF2-40B4-BE49-F238E27FC236}">
              <a16:creationId xmlns:a16="http://schemas.microsoft.com/office/drawing/2014/main" id="{E1467985-1CB3-4D8B-A945-2D81FAC69D7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20" name="Text Box 46">
          <a:extLst>
            <a:ext uri="{FF2B5EF4-FFF2-40B4-BE49-F238E27FC236}">
              <a16:creationId xmlns:a16="http://schemas.microsoft.com/office/drawing/2014/main" id="{5C2595B7-FA17-4ADB-B60D-7713323A29B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21" name="Text Box 43">
          <a:extLst>
            <a:ext uri="{FF2B5EF4-FFF2-40B4-BE49-F238E27FC236}">
              <a16:creationId xmlns:a16="http://schemas.microsoft.com/office/drawing/2014/main" id="{4220D644-46EE-4DDB-800A-77767928F49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2" name="Text Box 68">
          <a:extLst>
            <a:ext uri="{FF2B5EF4-FFF2-40B4-BE49-F238E27FC236}">
              <a16:creationId xmlns:a16="http://schemas.microsoft.com/office/drawing/2014/main" id="{738B26A3-D6A5-4776-AB3D-9A9F92051B8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3" name="Text Box 69">
          <a:extLst>
            <a:ext uri="{FF2B5EF4-FFF2-40B4-BE49-F238E27FC236}">
              <a16:creationId xmlns:a16="http://schemas.microsoft.com/office/drawing/2014/main" id="{341DDB8C-7B87-4B2D-87A3-48C6CE4699C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4" name="Text Box 70">
          <a:extLst>
            <a:ext uri="{FF2B5EF4-FFF2-40B4-BE49-F238E27FC236}">
              <a16:creationId xmlns:a16="http://schemas.microsoft.com/office/drawing/2014/main" id="{352F068D-85B1-4D1D-9852-83A7C9FE6D9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5" name="Text Box 71">
          <a:extLst>
            <a:ext uri="{FF2B5EF4-FFF2-40B4-BE49-F238E27FC236}">
              <a16:creationId xmlns:a16="http://schemas.microsoft.com/office/drawing/2014/main" id="{85E2007C-C548-436F-B463-8F64D46FDF8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6" name="Text Box 72">
          <a:extLst>
            <a:ext uri="{FF2B5EF4-FFF2-40B4-BE49-F238E27FC236}">
              <a16:creationId xmlns:a16="http://schemas.microsoft.com/office/drawing/2014/main" id="{42A04A27-D844-44A1-9EAC-B14E82294AC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27" name="Text Box 73">
          <a:extLst>
            <a:ext uri="{FF2B5EF4-FFF2-40B4-BE49-F238E27FC236}">
              <a16:creationId xmlns:a16="http://schemas.microsoft.com/office/drawing/2014/main" id="{93737E83-4CA0-4264-9409-EF5CDE33468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28" name="Text Box 46">
          <a:extLst>
            <a:ext uri="{FF2B5EF4-FFF2-40B4-BE49-F238E27FC236}">
              <a16:creationId xmlns:a16="http://schemas.microsoft.com/office/drawing/2014/main" id="{57E8F765-606A-4EAC-B968-4F3AB68D129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29" name="Text Box 43">
          <a:extLst>
            <a:ext uri="{FF2B5EF4-FFF2-40B4-BE49-F238E27FC236}">
              <a16:creationId xmlns:a16="http://schemas.microsoft.com/office/drawing/2014/main" id="{3391867B-3A00-4C5B-B438-CC80859D0B7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30" name="Text Box 46">
          <a:extLst>
            <a:ext uri="{FF2B5EF4-FFF2-40B4-BE49-F238E27FC236}">
              <a16:creationId xmlns:a16="http://schemas.microsoft.com/office/drawing/2014/main" id="{A43209BF-69DA-452F-999E-FEC6DF8EB85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31" name="Text Box 43">
          <a:extLst>
            <a:ext uri="{FF2B5EF4-FFF2-40B4-BE49-F238E27FC236}">
              <a16:creationId xmlns:a16="http://schemas.microsoft.com/office/drawing/2014/main" id="{FE285BA8-6207-4E0F-8ABE-A12AD25A99C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2" name="Text Box 68">
          <a:extLst>
            <a:ext uri="{FF2B5EF4-FFF2-40B4-BE49-F238E27FC236}">
              <a16:creationId xmlns:a16="http://schemas.microsoft.com/office/drawing/2014/main" id="{D4EA30EA-F610-437C-AA04-62848F8F73A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3" name="Text Box 69">
          <a:extLst>
            <a:ext uri="{FF2B5EF4-FFF2-40B4-BE49-F238E27FC236}">
              <a16:creationId xmlns:a16="http://schemas.microsoft.com/office/drawing/2014/main" id="{ED2BF8C2-E30A-4C9E-9626-23821D1674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4" name="Text Box 70">
          <a:extLst>
            <a:ext uri="{FF2B5EF4-FFF2-40B4-BE49-F238E27FC236}">
              <a16:creationId xmlns:a16="http://schemas.microsoft.com/office/drawing/2014/main" id="{3F89FA1B-158E-4C6B-8338-A8608E4FB6D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5" name="Text Box 71">
          <a:extLst>
            <a:ext uri="{FF2B5EF4-FFF2-40B4-BE49-F238E27FC236}">
              <a16:creationId xmlns:a16="http://schemas.microsoft.com/office/drawing/2014/main" id="{3B753851-A2B1-4F52-A4DF-F16760D6B3C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6" name="Text Box 72">
          <a:extLst>
            <a:ext uri="{FF2B5EF4-FFF2-40B4-BE49-F238E27FC236}">
              <a16:creationId xmlns:a16="http://schemas.microsoft.com/office/drawing/2014/main" id="{0930334A-0DF2-4F01-9487-3790D209D21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37" name="Text Box 73">
          <a:extLst>
            <a:ext uri="{FF2B5EF4-FFF2-40B4-BE49-F238E27FC236}">
              <a16:creationId xmlns:a16="http://schemas.microsoft.com/office/drawing/2014/main" id="{C34CB3AF-AD24-4856-8E4B-90A9174732A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38" name="Text Box 46">
          <a:extLst>
            <a:ext uri="{FF2B5EF4-FFF2-40B4-BE49-F238E27FC236}">
              <a16:creationId xmlns:a16="http://schemas.microsoft.com/office/drawing/2014/main" id="{FC32D169-811C-4E80-8C2F-B8382662496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39" name="Text Box 43">
          <a:extLst>
            <a:ext uri="{FF2B5EF4-FFF2-40B4-BE49-F238E27FC236}">
              <a16:creationId xmlns:a16="http://schemas.microsoft.com/office/drawing/2014/main" id="{6514DB6C-CDC4-4C3A-8301-8A729B1E5EB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40" name="Text Box 46">
          <a:extLst>
            <a:ext uri="{FF2B5EF4-FFF2-40B4-BE49-F238E27FC236}">
              <a16:creationId xmlns:a16="http://schemas.microsoft.com/office/drawing/2014/main" id="{AF6F9F4E-DB17-4BA1-ADBD-B0233B37C4B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41" name="Text Box 43">
          <a:extLst>
            <a:ext uri="{FF2B5EF4-FFF2-40B4-BE49-F238E27FC236}">
              <a16:creationId xmlns:a16="http://schemas.microsoft.com/office/drawing/2014/main" id="{948FA7DD-D00B-4E05-986A-5BB9D8B5B71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42" name="Text Box 65">
          <a:extLst>
            <a:ext uri="{FF2B5EF4-FFF2-40B4-BE49-F238E27FC236}">
              <a16:creationId xmlns:a16="http://schemas.microsoft.com/office/drawing/2014/main" id="{BD5B2264-7089-4BBD-85C0-ACCF3CAF46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43" name="Text Box 91">
          <a:extLst>
            <a:ext uri="{FF2B5EF4-FFF2-40B4-BE49-F238E27FC236}">
              <a16:creationId xmlns:a16="http://schemas.microsoft.com/office/drawing/2014/main" id="{F1B52708-503F-4955-936D-D864B95CC3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44" name="Text Box 65">
          <a:extLst>
            <a:ext uri="{FF2B5EF4-FFF2-40B4-BE49-F238E27FC236}">
              <a16:creationId xmlns:a16="http://schemas.microsoft.com/office/drawing/2014/main" id="{CEAB5BC2-8CC2-4EA0-B142-FA7C4DA53D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45" name="Text Box 91">
          <a:extLst>
            <a:ext uri="{FF2B5EF4-FFF2-40B4-BE49-F238E27FC236}">
              <a16:creationId xmlns:a16="http://schemas.microsoft.com/office/drawing/2014/main" id="{C29CF75D-FA2C-4653-B27C-467D6E0F540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46" name="Text Box 46">
          <a:extLst>
            <a:ext uri="{FF2B5EF4-FFF2-40B4-BE49-F238E27FC236}">
              <a16:creationId xmlns:a16="http://schemas.microsoft.com/office/drawing/2014/main" id="{6E69F156-0840-4128-89B0-841B780E3C0C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47" name="Text Box 43">
          <a:extLst>
            <a:ext uri="{FF2B5EF4-FFF2-40B4-BE49-F238E27FC236}">
              <a16:creationId xmlns:a16="http://schemas.microsoft.com/office/drawing/2014/main" id="{0ECE37A6-0657-4979-97BF-5B0A7C704E5E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48" name="Text Box 68">
          <a:extLst>
            <a:ext uri="{FF2B5EF4-FFF2-40B4-BE49-F238E27FC236}">
              <a16:creationId xmlns:a16="http://schemas.microsoft.com/office/drawing/2014/main" id="{D9770331-D8A0-41E3-A2E6-C65C63A2985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49" name="Text Box 69">
          <a:extLst>
            <a:ext uri="{FF2B5EF4-FFF2-40B4-BE49-F238E27FC236}">
              <a16:creationId xmlns:a16="http://schemas.microsoft.com/office/drawing/2014/main" id="{D4293D5D-64B2-407D-94B1-96A937DF77F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0" name="Text Box 70">
          <a:extLst>
            <a:ext uri="{FF2B5EF4-FFF2-40B4-BE49-F238E27FC236}">
              <a16:creationId xmlns:a16="http://schemas.microsoft.com/office/drawing/2014/main" id="{24F73609-DFC7-4946-9FD1-88FAA7E1E58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1" name="Text Box 71">
          <a:extLst>
            <a:ext uri="{FF2B5EF4-FFF2-40B4-BE49-F238E27FC236}">
              <a16:creationId xmlns:a16="http://schemas.microsoft.com/office/drawing/2014/main" id="{2563472F-82AA-4A5C-AD8F-B30C1A3658B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2" name="Text Box 72">
          <a:extLst>
            <a:ext uri="{FF2B5EF4-FFF2-40B4-BE49-F238E27FC236}">
              <a16:creationId xmlns:a16="http://schemas.microsoft.com/office/drawing/2014/main" id="{9F7827FE-9715-4047-95C6-75CA2627543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3" name="Text Box 73">
          <a:extLst>
            <a:ext uri="{FF2B5EF4-FFF2-40B4-BE49-F238E27FC236}">
              <a16:creationId xmlns:a16="http://schemas.microsoft.com/office/drawing/2014/main" id="{ADE2EC05-214C-42EF-8B75-B75AEB4531D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54" name="Text Box 46">
          <a:extLst>
            <a:ext uri="{FF2B5EF4-FFF2-40B4-BE49-F238E27FC236}">
              <a16:creationId xmlns:a16="http://schemas.microsoft.com/office/drawing/2014/main" id="{484C716F-5EFD-4595-89EB-7804988701B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55" name="Text Box 43">
          <a:extLst>
            <a:ext uri="{FF2B5EF4-FFF2-40B4-BE49-F238E27FC236}">
              <a16:creationId xmlns:a16="http://schemas.microsoft.com/office/drawing/2014/main" id="{93BCC2FB-D0F2-4CBA-9830-2AF7C8813A2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5DAE3A68-9743-440A-BB17-AA42BD61292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57" name="Text Box 43">
          <a:extLst>
            <a:ext uri="{FF2B5EF4-FFF2-40B4-BE49-F238E27FC236}">
              <a16:creationId xmlns:a16="http://schemas.microsoft.com/office/drawing/2014/main" id="{58AFE5EE-7712-4CBE-A3B0-C54825E8032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8" name="Text Box 68">
          <a:extLst>
            <a:ext uri="{FF2B5EF4-FFF2-40B4-BE49-F238E27FC236}">
              <a16:creationId xmlns:a16="http://schemas.microsoft.com/office/drawing/2014/main" id="{A8B7FB84-1BD1-4CAE-BA52-4804F2CA94A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59" name="Text Box 69">
          <a:extLst>
            <a:ext uri="{FF2B5EF4-FFF2-40B4-BE49-F238E27FC236}">
              <a16:creationId xmlns:a16="http://schemas.microsoft.com/office/drawing/2014/main" id="{FC543061-B15A-4C92-B252-B54FE882848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60" name="Text Box 70">
          <a:extLst>
            <a:ext uri="{FF2B5EF4-FFF2-40B4-BE49-F238E27FC236}">
              <a16:creationId xmlns:a16="http://schemas.microsoft.com/office/drawing/2014/main" id="{1AF835F6-962D-4460-9D30-11D4A3C43C5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61" name="Text Box 71">
          <a:extLst>
            <a:ext uri="{FF2B5EF4-FFF2-40B4-BE49-F238E27FC236}">
              <a16:creationId xmlns:a16="http://schemas.microsoft.com/office/drawing/2014/main" id="{AC3C9324-89E4-4130-BB2C-548FB4A2FF6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62" name="Text Box 72">
          <a:extLst>
            <a:ext uri="{FF2B5EF4-FFF2-40B4-BE49-F238E27FC236}">
              <a16:creationId xmlns:a16="http://schemas.microsoft.com/office/drawing/2014/main" id="{BB75CBE0-AF68-4154-B073-844E56968A9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63" name="Text Box 73">
          <a:extLst>
            <a:ext uri="{FF2B5EF4-FFF2-40B4-BE49-F238E27FC236}">
              <a16:creationId xmlns:a16="http://schemas.microsoft.com/office/drawing/2014/main" id="{843E7F55-E7BE-420A-BF1B-69617121D1E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1D6060CB-7C34-462B-BB8E-985155DCE2D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65" name="Text Box 43">
          <a:extLst>
            <a:ext uri="{FF2B5EF4-FFF2-40B4-BE49-F238E27FC236}">
              <a16:creationId xmlns:a16="http://schemas.microsoft.com/office/drawing/2014/main" id="{07319881-9423-42F4-BEBB-33898169B83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307A631C-F3A0-4D2C-8424-1B1CE4A0029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67" name="Text Box 68">
          <a:extLst>
            <a:ext uri="{FF2B5EF4-FFF2-40B4-BE49-F238E27FC236}">
              <a16:creationId xmlns:a16="http://schemas.microsoft.com/office/drawing/2014/main" id="{9AEE0917-8B31-4202-92A8-BB2BB7F2AE9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68" name="Text Box 69">
          <a:extLst>
            <a:ext uri="{FF2B5EF4-FFF2-40B4-BE49-F238E27FC236}">
              <a16:creationId xmlns:a16="http://schemas.microsoft.com/office/drawing/2014/main" id="{5D89ACE1-ECE6-46EB-87B9-CDC89500FAF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69" name="Text Box 70">
          <a:extLst>
            <a:ext uri="{FF2B5EF4-FFF2-40B4-BE49-F238E27FC236}">
              <a16:creationId xmlns:a16="http://schemas.microsoft.com/office/drawing/2014/main" id="{CBA33265-84FC-4E10-A785-380D94A580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70" name="Text Box 71">
          <a:extLst>
            <a:ext uri="{FF2B5EF4-FFF2-40B4-BE49-F238E27FC236}">
              <a16:creationId xmlns:a16="http://schemas.microsoft.com/office/drawing/2014/main" id="{28A84CCB-4B39-42DF-A03D-109459C39DB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71" name="Text Box 72">
          <a:extLst>
            <a:ext uri="{FF2B5EF4-FFF2-40B4-BE49-F238E27FC236}">
              <a16:creationId xmlns:a16="http://schemas.microsoft.com/office/drawing/2014/main" id="{F0661323-4D84-480A-9E7C-1482FC4A12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172" name="Text Box 73">
          <a:extLst>
            <a:ext uri="{FF2B5EF4-FFF2-40B4-BE49-F238E27FC236}">
              <a16:creationId xmlns:a16="http://schemas.microsoft.com/office/drawing/2014/main" id="{EFD32176-C848-4ACE-8B2E-25FD046D460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73" name="Text Box 46">
          <a:extLst>
            <a:ext uri="{FF2B5EF4-FFF2-40B4-BE49-F238E27FC236}">
              <a16:creationId xmlns:a16="http://schemas.microsoft.com/office/drawing/2014/main" id="{E5C871B2-5A9A-4337-90E1-F9F2C436A72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74" name="Text Box 43">
          <a:extLst>
            <a:ext uri="{FF2B5EF4-FFF2-40B4-BE49-F238E27FC236}">
              <a16:creationId xmlns:a16="http://schemas.microsoft.com/office/drawing/2014/main" id="{962C49A5-0C94-4FD9-8B08-82A3806EA4B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75" name="Text Box 46">
          <a:extLst>
            <a:ext uri="{FF2B5EF4-FFF2-40B4-BE49-F238E27FC236}">
              <a16:creationId xmlns:a16="http://schemas.microsoft.com/office/drawing/2014/main" id="{0829EFC4-E456-4061-9AA1-BD80C180520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76" name="Text Box 43">
          <a:extLst>
            <a:ext uri="{FF2B5EF4-FFF2-40B4-BE49-F238E27FC236}">
              <a16:creationId xmlns:a16="http://schemas.microsoft.com/office/drawing/2014/main" id="{4F98D1FE-DB20-45BB-9032-42AC660485D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177" name="Text Box 10">
          <a:extLst>
            <a:ext uri="{FF2B5EF4-FFF2-40B4-BE49-F238E27FC236}">
              <a16:creationId xmlns:a16="http://schemas.microsoft.com/office/drawing/2014/main" id="{08A310C8-0552-44B1-8931-BAE797AE8E97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178" name="Text Box 11">
          <a:extLst>
            <a:ext uri="{FF2B5EF4-FFF2-40B4-BE49-F238E27FC236}">
              <a16:creationId xmlns:a16="http://schemas.microsoft.com/office/drawing/2014/main" id="{2A431607-642A-499D-99FE-E688A08FBB4A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79" name="Text Box 65">
          <a:extLst>
            <a:ext uri="{FF2B5EF4-FFF2-40B4-BE49-F238E27FC236}">
              <a16:creationId xmlns:a16="http://schemas.microsoft.com/office/drawing/2014/main" id="{DB29ACAE-0A74-415E-B188-CB2D7BE7A9B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80" name="Text Box 91">
          <a:extLst>
            <a:ext uri="{FF2B5EF4-FFF2-40B4-BE49-F238E27FC236}">
              <a16:creationId xmlns:a16="http://schemas.microsoft.com/office/drawing/2014/main" id="{55601463-A03C-4157-838E-2B501C55B08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81" name="Text Box 65">
          <a:extLst>
            <a:ext uri="{FF2B5EF4-FFF2-40B4-BE49-F238E27FC236}">
              <a16:creationId xmlns:a16="http://schemas.microsoft.com/office/drawing/2014/main" id="{06071280-F829-46EB-AD85-09CFE32E55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182" name="Text Box 91">
          <a:extLst>
            <a:ext uri="{FF2B5EF4-FFF2-40B4-BE49-F238E27FC236}">
              <a16:creationId xmlns:a16="http://schemas.microsoft.com/office/drawing/2014/main" id="{641C00B5-09F1-4924-96DB-66DC0BBD42B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83" name="Text Box 46">
          <a:extLst>
            <a:ext uri="{FF2B5EF4-FFF2-40B4-BE49-F238E27FC236}">
              <a16:creationId xmlns:a16="http://schemas.microsoft.com/office/drawing/2014/main" id="{1A21DD8C-4409-4B0C-A3E3-66BF79243472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184" name="Text Box 43">
          <a:extLst>
            <a:ext uri="{FF2B5EF4-FFF2-40B4-BE49-F238E27FC236}">
              <a16:creationId xmlns:a16="http://schemas.microsoft.com/office/drawing/2014/main" id="{32AD4607-E368-47B5-B36B-0913D047142C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85" name="Text Box 68">
          <a:extLst>
            <a:ext uri="{FF2B5EF4-FFF2-40B4-BE49-F238E27FC236}">
              <a16:creationId xmlns:a16="http://schemas.microsoft.com/office/drawing/2014/main" id="{8C17C897-2C0D-49F7-97D4-B8588090475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86" name="Text Box 69">
          <a:extLst>
            <a:ext uri="{FF2B5EF4-FFF2-40B4-BE49-F238E27FC236}">
              <a16:creationId xmlns:a16="http://schemas.microsoft.com/office/drawing/2014/main" id="{AD8C7244-3C5E-4B78-B5EB-3ADCF798CAB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87" name="Text Box 70">
          <a:extLst>
            <a:ext uri="{FF2B5EF4-FFF2-40B4-BE49-F238E27FC236}">
              <a16:creationId xmlns:a16="http://schemas.microsoft.com/office/drawing/2014/main" id="{4F8FE26D-9EF1-48FB-A136-0F4E1AC3F35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88" name="Text Box 71">
          <a:extLst>
            <a:ext uri="{FF2B5EF4-FFF2-40B4-BE49-F238E27FC236}">
              <a16:creationId xmlns:a16="http://schemas.microsoft.com/office/drawing/2014/main" id="{872D362F-0C28-4BA4-A2D9-F8F1F2C8443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89" name="Text Box 72">
          <a:extLst>
            <a:ext uri="{FF2B5EF4-FFF2-40B4-BE49-F238E27FC236}">
              <a16:creationId xmlns:a16="http://schemas.microsoft.com/office/drawing/2014/main" id="{BF74A7DA-D09F-435B-9B8E-3869910EA6F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0" name="Text Box 73">
          <a:extLst>
            <a:ext uri="{FF2B5EF4-FFF2-40B4-BE49-F238E27FC236}">
              <a16:creationId xmlns:a16="http://schemas.microsoft.com/office/drawing/2014/main" id="{AE4B3353-A19C-4706-87E5-6648B1AA04F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91" name="Text Box 46">
          <a:extLst>
            <a:ext uri="{FF2B5EF4-FFF2-40B4-BE49-F238E27FC236}">
              <a16:creationId xmlns:a16="http://schemas.microsoft.com/office/drawing/2014/main" id="{6910D5DD-72DA-445D-B1F1-1ACE1B0EF23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92" name="Text Box 43">
          <a:extLst>
            <a:ext uri="{FF2B5EF4-FFF2-40B4-BE49-F238E27FC236}">
              <a16:creationId xmlns:a16="http://schemas.microsoft.com/office/drawing/2014/main" id="{FA5C5638-DAFF-4DA4-A538-C63A7FDCB4A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93" name="Text Box 46">
          <a:extLst>
            <a:ext uri="{FF2B5EF4-FFF2-40B4-BE49-F238E27FC236}">
              <a16:creationId xmlns:a16="http://schemas.microsoft.com/office/drawing/2014/main" id="{5AB13F8E-8697-47E4-9FF1-DE7DE8D28D7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194" name="Text Box 43">
          <a:extLst>
            <a:ext uri="{FF2B5EF4-FFF2-40B4-BE49-F238E27FC236}">
              <a16:creationId xmlns:a16="http://schemas.microsoft.com/office/drawing/2014/main" id="{45CD449F-960C-401E-BDDA-7EEC56C76DE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5" name="Text Box 68">
          <a:extLst>
            <a:ext uri="{FF2B5EF4-FFF2-40B4-BE49-F238E27FC236}">
              <a16:creationId xmlns:a16="http://schemas.microsoft.com/office/drawing/2014/main" id="{9409EFF4-9C97-40EE-86DE-4E007D7549F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6" name="Text Box 69">
          <a:extLst>
            <a:ext uri="{FF2B5EF4-FFF2-40B4-BE49-F238E27FC236}">
              <a16:creationId xmlns:a16="http://schemas.microsoft.com/office/drawing/2014/main" id="{986E176C-0416-4C67-9934-8E106F4B518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7" name="Text Box 70">
          <a:extLst>
            <a:ext uri="{FF2B5EF4-FFF2-40B4-BE49-F238E27FC236}">
              <a16:creationId xmlns:a16="http://schemas.microsoft.com/office/drawing/2014/main" id="{EACFB3B0-5453-44AE-A143-4D01490E5B5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8" name="Text Box 71">
          <a:extLst>
            <a:ext uri="{FF2B5EF4-FFF2-40B4-BE49-F238E27FC236}">
              <a16:creationId xmlns:a16="http://schemas.microsoft.com/office/drawing/2014/main" id="{B832F5EF-E9FD-4BD6-89C2-C2DE255ED81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199" name="Text Box 72">
          <a:extLst>
            <a:ext uri="{FF2B5EF4-FFF2-40B4-BE49-F238E27FC236}">
              <a16:creationId xmlns:a16="http://schemas.microsoft.com/office/drawing/2014/main" id="{FDD09685-97F1-4460-BED8-8438A1C58E3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00" name="Text Box 73">
          <a:extLst>
            <a:ext uri="{FF2B5EF4-FFF2-40B4-BE49-F238E27FC236}">
              <a16:creationId xmlns:a16="http://schemas.microsoft.com/office/drawing/2014/main" id="{68548A7B-E6C2-402B-BE22-7EA0007D42F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01" name="Text Box 46">
          <a:extLst>
            <a:ext uri="{FF2B5EF4-FFF2-40B4-BE49-F238E27FC236}">
              <a16:creationId xmlns:a16="http://schemas.microsoft.com/office/drawing/2014/main" id="{4C02FA8C-A7AC-4173-8B73-53BF330AA87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02" name="Text Box 43">
          <a:extLst>
            <a:ext uri="{FF2B5EF4-FFF2-40B4-BE49-F238E27FC236}">
              <a16:creationId xmlns:a16="http://schemas.microsoft.com/office/drawing/2014/main" id="{E9953DB9-01C2-4053-9971-EF6ED94117E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03" name="Text Box 46">
          <a:extLst>
            <a:ext uri="{FF2B5EF4-FFF2-40B4-BE49-F238E27FC236}">
              <a16:creationId xmlns:a16="http://schemas.microsoft.com/office/drawing/2014/main" id="{656CD025-44F5-4DCA-8D66-DC146C0329D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04" name="Text Box 43">
          <a:extLst>
            <a:ext uri="{FF2B5EF4-FFF2-40B4-BE49-F238E27FC236}">
              <a16:creationId xmlns:a16="http://schemas.microsoft.com/office/drawing/2014/main" id="{02A6F197-37EE-4B7F-A2C8-4FA2CDA967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05" name="Text Box 68">
          <a:extLst>
            <a:ext uri="{FF2B5EF4-FFF2-40B4-BE49-F238E27FC236}">
              <a16:creationId xmlns:a16="http://schemas.microsoft.com/office/drawing/2014/main" id="{73339D38-148E-452D-8194-C551174E228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06" name="Text Box 69">
          <a:extLst>
            <a:ext uri="{FF2B5EF4-FFF2-40B4-BE49-F238E27FC236}">
              <a16:creationId xmlns:a16="http://schemas.microsoft.com/office/drawing/2014/main" id="{39C21F25-E8CB-4AD1-B30E-8FBAF3F4944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07" name="Text Box 70">
          <a:extLst>
            <a:ext uri="{FF2B5EF4-FFF2-40B4-BE49-F238E27FC236}">
              <a16:creationId xmlns:a16="http://schemas.microsoft.com/office/drawing/2014/main" id="{2985B4F5-930F-46E6-A033-1A019278564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08" name="Text Box 71">
          <a:extLst>
            <a:ext uri="{FF2B5EF4-FFF2-40B4-BE49-F238E27FC236}">
              <a16:creationId xmlns:a16="http://schemas.microsoft.com/office/drawing/2014/main" id="{49F70BFD-B8F9-4F75-B851-5610747B075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09" name="Text Box 72">
          <a:extLst>
            <a:ext uri="{FF2B5EF4-FFF2-40B4-BE49-F238E27FC236}">
              <a16:creationId xmlns:a16="http://schemas.microsoft.com/office/drawing/2014/main" id="{28082CA7-D30F-4E99-87AF-48B85D81A6E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10" name="Text Box 73">
          <a:extLst>
            <a:ext uri="{FF2B5EF4-FFF2-40B4-BE49-F238E27FC236}">
              <a16:creationId xmlns:a16="http://schemas.microsoft.com/office/drawing/2014/main" id="{58FE4B5E-D52A-4C79-9B5A-5C3B3E7A2E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11" name="Text Box 46">
          <a:extLst>
            <a:ext uri="{FF2B5EF4-FFF2-40B4-BE49-F238E27FC236}">
              <a16:creationId xmlns:a16="http://schemas.microsoft.com/office/drawing/2014/main" id="{52927BCF-7B1B-4B01-94C9-DB9AFFC7590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12" name="Text Box 43">
          <a:extLst>
            <a:ext uri="{FF2B5EF4-FFF2-40B4-BE49-F238E27FC236}">
              <a16:creationId xmlns:a16="http://schemas.microsoft.com/office/drawing/2014/main" id="{D652CF01-012A-49CA-925D-D2B8723E634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13" name="Text Box 46">
          <a:extLst>
            <a:ext uri="{FF2B5EF4-FFF2-40B4-BE49-F238E27FC236}">
              <a16:creationId xmlns:a16="http://schemas.microsoft.com/office/drawing/2014/main" id="{E55B58F2-2B4A-418E-9734-4A8605BC8C6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14" name="Text Box 43">
          <a:extLst>
            <a:ext uri="{FF2B5EF4-FFF2-40B4-BE49-F238E27FC236}">
              <a16:creationId xmlns:a16="http://schemas.microsoft.com/office/drawing/2014/main" id="{F551D3A2-A979-4701-8459-83C092BB1D5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215" name="Text Box 10">
          <a:extLst>
            <a:ext uri="{FF2B5EF4-FFF2-40B4-BE49-F238E27FC236}">
              <a16:creationId xmlns:a16="http://schemas.microsoft.com/office/drawing/2014/main" id="{1712AA6F-95B9-43D8-8209-10848B85925A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16" name="Text Box 65">
          <a:extLst>
            <a:ext uri="{FF2B5EF4-FFF2-40B4-BE49-F238E27FC236}">
              <a16:creationId xmlns:a16="http://schemas.microsoft.com/office/drawing/2014/main" id="{438EFD44-F1F4-48D5-ADB3-F7D368A00E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17" name="Text Box 91">
          <a:extLst>
            <a:ext uri="{FF2B5EF4-FFF2-40B4-BE49-F238E27FC236}">
              <a16:creationId xmlns:a16="http://schemas.microsoft.com/office/drawing/2014/main" id="{00BE0F78-BC70-4D9E-A683-D65F65BF7BC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18" name="Text Box 65">
          <a:extLst>
            <a:ext uri="{FF2B5EF4-FFF2-40B4-BE49-F238E27FC236}">
              <a16:creationId xmlns:a16="http://schemas.microsoft.com/office/drawing/2014/main" id="{ADA96CD4-D01C-4E2C-A3DA-A2A6B9D6FC8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19" name="Text Box 46">
          <a:extLst>
            <a:ext uri="{FF2B5EF4-FFF2-40B4-BE49-F238E27FC236}">
              <a16:creationId xmlns:a16="http://schemas.microsoft.com/office/drawing/2014/main" id="{EC5C2C57-C8A6-487B-B987-3C9BEA5D5958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20" name="Text Box 43">
          <a:extLst>
            <a:ext uri="{FF2B5EF4-FFF2-40B4-BE49-F238E27FC236}">
              <a16:creationId xmlns:a16="http://schemas.microsoft.com/office/drawing/2014/main" id="{02016BCF-1B20-4D82-94E7-68F1A0D31217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1" name="Text Box 68">
          <a:extLst>
            <a:ext uri="{FF2B5EF4-FFF2-40B4-BE49-F238E27FC236}">
              <a16:creationId xmlns:a16="http://schemas.microsoft.com/office/drawing/2014/main" id="{CB2C1199-31C1-4C5E-9CC2-39026B6FF21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2" name="Text Box 69">
          <a:extLst>
            <a:ext uri="{FF2B5EF4-FFF2-40B4-BE49-F238E27FC236}">
              <a16:creationId xmlns:a16="http://schemas.microsoft.com/office/drawing/2014/main" id="{34A867BD-2082-4EA4-9777-9696EC10EE5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3" name="Text Box 70">
          <a:extLst>
            <a:ext uri="{FF2B5EF4-FFF2-40B4-BE49-F238E27FC236}">
              <a16:creationId xmlns:a16="http://schemas.microsoft.com/office/drawing/2014/main" id="{0A0E587D-ACAE-43B6-B6D8-ED8B2EE358D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4" name="Text Box 71">
          <a:extLst>
            <a:ext uri="{FF2B5EF4-FFF2-40B4-BE49-F238E27FC236}">
              <a16:creationId xmlns:a16="http://schemas.microsoft.com/office/drawing/2014/main" id="{CCF62865-816A-4B77-8D73-34B457EE171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5" name="Text Box 72">
          <a:extLst>
            <a:ext uri="{FF2B5EF4-FFF2-40B4-BE49-F238E27FC236}">
              <a16:creationId xmlns:a16="http://schemas.microsoft.com/office/drawing/2014/main" id="{8D705980-8ACF-43F2-B27B-A35F44FF7CB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26" name="Text Box 73">
          <a:extLst>
            <a:ext uri="{FF2B5EF4-FFF2-40B4-BE49-F238E27FC236}">
              <a16:creationId xmlns:a16="http://schemas.microsoft.com/office/drawing/2014/main" id="{ED464B4F-75C9-4049-AB4B-106936D8265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27" name="Text Box 46">
          <a:extLst>
            <a:ext uri="{FF2B5EF4-FFF2-40B4-BE49-F238E27FC236}">
              <a16:creationId xmlns:a16="http://schemas.microsoft.com/office/drawing/2014/main" id="{DEE3C18D-FA1C-4272-B766-F3F9BDA4B05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28" name="Text Box 43">
          <a:extLst>
            <a:ext uri="{FF2B5EF4-FFF2-40B4-BE49-F238E27FC236}">
              <a16:creationId xmlns:a16="http://schemas.microsoft.com/office/drawing/2014/main" id="{AE86F929-8A11-4552-9E7E-5ED1D774D77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29" name="Text Box 46">
          <a:extLst>
            <a:ext uri="{FF2B5EF4-FFF2-40B4-BE49-F238E27FC236}">
              <a16:creationId xmlns:a16="http://schemas.microsoft.com/office/drawing/2014/main" id="{602878E9-7850-44C5-9C8B-365F69D3D41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30" name="Text Box 43">
          <a:extLst>
            <a:ext uri="{FF2B5EF4-FFF2-40B4-BE49-F238E27FC236}">
              <a16:creationId xmlns:a16="http://schemas.microsoft.com/office/drawing/2014/main" id="{15CC2337-26EA-4637-893B-A1011B81854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1" name="Text Box 68">
          <a:extLst>
            <a:ext uri="{FF2B5EF4-FFF2-40B4-BE49-F238E27FC236}">
              <a16:creationId xmlns:a16="http://schemas.microsoft.com/office/drawing/2014/main" id="{1657E6FD-2DDE-42D1-9DDB-5FF15D43FA5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2" name="Text Box 69">
          <a:extLst>
            <a:ext uri="{FF2B5EF4-FFF2-40B4-BE49-F238E27FC236}">
              <a16:creationId xmlns:a16="http://schemas.microsoft.com/office/drawing/2014/main" id="{3FD297DD-9E56-47AA-9462-21BE23403B2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3" name="Text Box 70">
          <a:extLst>
            <a:ext uri="{FF2B5EF4-FFF2-40B4-BE49-F238E27FC236}">
              <a16:creationId xmlns:a16="http://schemas.microsoft.com/office/drawing/2014/main" id="{6157227A-B984-4860-9A4B-4CD775C4468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4" name="Text Box 71">
          <a:extLst>
            <a:ext uri="{FF2B5EF4-FFF2-40B4-BE49-F238E27FC236}">
              <a16:creationId xmlns:a16="http://schemas.microsoft.com/office/drawing/2014/main" id="{4B732381-7A54-40C7-86FC-88A1766CF70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5" name="Text Box 72">
          <a:extLst>
            <a:ext uri="{FF2B5EF4-FFF2-40B4-BE49-F238E27FC236}">
              <a16:creationId xmlns:a16="http://schemas.microsoft.com/office/drawing/2014/main" id="{8C4CFA2D-0852-4067-8D24-F3AFF178686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36" name="Text Box 73">
          <a:extLst>
            <a:ext uri="{FF2B5EF4-FFF2-40B4-BE49-F238E27FC236}">
              <a16:creationId xmlns:a16="http://schemas.microsoft.com/office/drawing/2014/main" id="{DD9BE290-D784-4897-B9E5-BACE7E70728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37" name="Text Box 46">
          <a:extLst>
            <a:ext uri="{FF2B5EF4-FFF2-40B4-BE49-F238E27FC236}">
              <a16:creationId xmlns:a16="http://schemas.microsoft.com/office/drawing/2014/main" id="{55F2770B-CB91-4485-83F9-A2EE7F5F1F5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38" name="Text Box 43">
          <a:extLst>
            <a:ext uri="{FF2B5EF4-FFF2-40B4-BE49-F238E27FC236}">
              <a16:creationId xmlns:a16="http://schemas.microsoft.com/office/drawing/2014/main" id="{08968870-8AF0-4D46-8D64-37D2CAF916B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39" name="Text Box 46">
          <a:extLst>
            <a:ext uri="{FF2B5EF4-FFF2-40B4-BE49-F238E27FC236}">
              <a16:creationId xmlns:a16="http://schemas.microsoft.com/office/drawing/2014/main" id="{FA3EB4DB-B721-4D3D-88CD-7CDCEBC9E2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40" name="Text Box 43">
          <a:extLst>
            <a:ext uri="{FF2B5EF4-FFF2-40B4-BE49-F238E27FC236}">
              <a16:creationId xmlns:a16="http://schemas.microsoft.com/office/drawing/2014/main" id="{9D0DE936-48E1-4911-8FFB-F245774942F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1" name="Text Box 68">
          <a:extLst>
            <a:ext uri="{FF2B5EF4-FFF2-40B4-BE49-F238E27FC236}">
              <a16:creationId xmlns:a16="http://schemas.microsoft.com/office/drawing/2014/main" id="{90469433-AC08-4940-852C-E4745732684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2" name="Text Box 69">
          <a:extLst>
            <a:ext uri="{FF2B5EF4-FFF2-40B4-BE49-F238E27FC236}">
              <a16:creationId xmlns:a16="http://schemas.microsoft.com/office/drawing/2014/main" id="{27EC9D21-D4DA-4535-A853-A6EDC581440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3" name="Text Box 70">
          <a:extLst>
            <a:ext uri="{FF2B5EF4-FFF2-40B4-BE49-F238E27FC236}">
              <a16:creationId xmlns:a16="http://schemas.microsoft.com/office/drawing/2014/main" id="{F2FD536D-3255-4109-8842-2DEEC3C8810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4" name="Text Box 71">
          <a:extLst>
            <a:ext uri="{FF2B5EF4-FFF2-40B4-BE49-F238E27FC236}">
              <a16:creationId xmlns:a16="http://schemas.microsoft.com/office/drawing/2014/main" id="{8EF37C35-64D8-4D8D-A8E5-C6F11A536C5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5" name="Text Box 72">
          <a:extLst>
            <a:ext uri="{FF2B5EF4-FFF2-40B4-BE49-F238E27FC236}">
              <a16:creationId xmlns:a16="http://schemas.microsoft.com/office/drawing/2014/main" id="{7A5BABD3-8F90-45F5-8DE2-15BBA998CB9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46" name="Text Box 73">
          <a:extLst>
            <a:ext uri="{FF2B5EF4-FFF2-40B4-BE49-F238E27FC236}">
              <a16:creationId xmlns:a16="http://schemas.microsoft.com/office/drawing/2014/main" id="{CCFCC6F3-50B3-4F3A-AF62-9B688609900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47" name="Text Box 46">
          <a:extLst>
            <a:ext uri="{FF2B5EF4-FFF2-40B4-BE49-F238E27FC236}">
              <a16:creationId xmlns:a16="http://schemas.microsoft.com/office/drawing/2014/main" id="{F6851246-C053-43ED-9C29-19C8B9648CE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48" name="Text Box 43">
          <a:extLst>
            <a:ext uri="{FF2B5EF4-FFF2-40B4-BE49-F238E27FC236}">
              <a16:creationId xmlns:a16="http://schemas.microsoft.com/office/drawing/2014/main" id="{C7B1AB6A-C794-47BA-B2AB-FBE3905B532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49" name="Text Box 46">
          <a:extLst>
            <a:ext uri="{FF2B5EF4-FFF2-40B4-BE49-F238E27FC236}">
              <a16:creationId xmlns:a16="http://schemas.microsoft.com/office/drawing/2014/main" id="{BCA931E4-988E-4030-B5B0-2E146919BF0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50" name="Text Box 43">
          <a:extLst>
            <a:ext uri="{FF2B5EF4-FFF2-40B4-BE49-F238E27FC236}">
              <a16:creationId xmlns:a16="http://schemas.microsoft.com/office/drawing/2014/main" id="{3866CC2D-DDDA-47F4-A444-F9501F0ACB7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251" name="Text Box 10">
          <a:extLst>
            <a:ext uri="{FF2B5EF4-FFF2-40B4-BE49-F238E27FC236}">
              <a16:creationId xmlns:a16="http://schemas.microsoft.com/office/drawing/2014/main" id="{8259C87B-F481-4EC3-8345-95C96F9D9170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52" name="Text Box 65">
          <a:extLst>
            <a:ext uri="{FF2B5EF4-FFF2-40B4-BE49-F238E27FC236}">
              <a16:creationId xmlns:a16="http://schemas.microsoft.com/office/drawing/2014/main" id="{28016FDD-7D94-4428-9925-F697818F9D3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53" name="Text Box 91">
          <a:extLst>
            <a:ext uri="{FF2B5EF4-FFF2-40B4-BE49-F238E27FC236}">
              <a16:creationId xmlns:a16="http://schemas.microsoft.com/office/drawing/2014/main" id="{A6D245BC-1AE0-4CD1-91D0-F15428DF468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54" name="Text Box 65">
          <a:extLst>
            <a:ext uri="{FF2B5EF4-FFF2-40B4-BE49-F238E27FC236}">
              <a16:creationId xmlns:a16="http://schemas.microsoft.com/office/drawing/2014/main" id="{87A182D6-03B6-46C7-B43A-E612638FB91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55" name="Text Box 46">
          <a:extLst>
            <a:ext uri="{FF2B5EF4-FFF2-40B4-BE49-F238E27FC236}">
              <a16:creationId xmlns:a16="http://schemas.microsoft.com/office/drawing/2014/main" id="{BDE60E1C-EC5C-4629-94E7-28BBF3FC162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56" name="Text Box 43">
          <a:extLst>
            <a:ext uri="{FF2B5EF4-FFF2-40B4-BE49-F238E27FC236}">
              <a16:creationId xmlns:a16="http://schemas.microsoft.com/office/drawing/2014/main" id="{4EEC95F7-BE9A-4822-9561-15BE33284FED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57" name="Text Box 68">
          <a:extLst>
            <a:ext uri="{FF2B5EF4-FFF2-40B4-BE49-F238E27FC236}">
              <a16:creationId xmlns:a16="http://schemas.microsoft.com/office/drawing/2014/main" id="{E42F0A1B-2391-4A9D-BC89-566C30C7D81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58" name="Text Box 69">
          <a:extLst>
            <a:ext uri="{FF2B5EF4-FFF2-40B4-BE49-F238E27FC236}">
              <a16:creationId xmlns:a16="http://schemas.microsoft.com/office/drawing/2014/main" id="{FEF5DC5E-AFD4-42D9-9CB9-CCA1181CAE9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59" name="Text Box 70">
          <a:extLst>
            <a:ext uri="{FF2B5EF4-FFF2-40B4-BE49-F238E27FC236}">
              <a16:creationId xmlns:a16="http://schemas.microsoft.com/office/drawing/2014/main" id="{6BE485E5-A20F-478B-948D-5E3F9BF5B2A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0" name="Text Box 71">
          <a:extLst>
            <a:ext uri="{FF2B5EF4-FFF2-40B4-BE49-F238E27FC236}">
              <a16:creationId xmlns:a16="http://schemas.microsoft.com/office/drawing/2014/main" id="{9B8B5378-33BD-496A-83CB-12AE984FFF2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1" name="Text Box 72">
          <a:extLst>
            <a:ext uri="{FF2B5EF4-FFF2-40B4-BE49-F238E27FC236}">
              <a16:creationId xmlns:a16="http://schemas.microsoft.com/office/drawing/2014/main" id="{B0B57E9D-1D3E-4EA8-B725-99DDEF5552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2" name="Text Box 73">
          <a:extLst>
            <a:ext uri="{FF2B5EF4-FFF2-40B4-BE49-F238E27FC236}">
              <a16:creationId xmlns:a16="http://schemas.microsoft.com/office/drawing/2014/main" id="{BE5F49CD-E636-4DB3-B8EE-087437F3308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63" name="Text Box 46">
          <a:extLst>
            <a:ext uri="{FF2B5EF4-FFF2-40B4-BE49-F238E27FC236}">
              <a16:creationId xmlns:a16="http://schemas.microsoft.com/office/drawing/2014/main" id="{4A5C8D8A-BFB5-4C8C-A57B-68A8FBBDDF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64" name="Text Box 43">
          <a:extLst>
            <a:ext uri="{FF2B5EF4-FFF2-40B4-BE49-F238E27FC236}">
              <a16:creationId xmlns:a16="http://schemas.microsoft.com/office/drawing/2014/main" id="{53532941-94A9-44F8-9895-1375E9AC15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65" name="Text Box 46">
          <a:extLst>
            <a:ext uri="{FF2B5EF4-FFF2-40B4-BE49-F238E27FC236}">
              <a16:creationId xmlns:a16="http://schemas.microsoft.com/office/drawing/2014/main" id="{580045E0-D01C-43FE-9586-8D254600D61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66" name="Text Box 43">
          <a:extLst>
            <a:ext uri="{FF2B5EF4-FFF2-40B4-BE49-F238E27FC236}">
              <a16:creationId xmlns:a16="http://schemas.microsoft.com/office/drawing/2014/main" id="{E811A169-C647-45E5-B559-EB3429B9744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7" name="Text Box 68">
          <a:extLst>
            <a:ext uri="{FF2B5EF4-FFF2-40B4-BE49-F238E27FC236}">
              <a16:creationId xmlns:a16="http://schemas.microsoft.com/office/drawing/2014/main" id="{A282B790-FE01-434C-BEE5-0ED3B7CEC7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8" name="Text Box 69">
          <a:extLst>
            <a:ext uri="{FF2B5EF4-FFF2-40B4-BE49-F238E27FC236}">
              <a16:creationId xmlns:a16="http://schemas.microsoft.com/office/drawing/2014/main" id="{F05DFD01-CBA2-47C2-B0D3-07AE81BDD9E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69" name="Text Box 70">
          <a:extLst>
            <a:ext uri="{FF2B5EF4-FFF2-40B4-BE49-F238E27FC236}">
              <a16:creationId xmlns:a16="http://schemas.microsoft.com/office/drawing/2014/main" id="{9C84F398-1F02-40A3-988A-5F3994DA1DC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70" name="Text Box 71">
          <a:extLst>
            <a:ext uri="{FF2B5EF4-FFF2-40B4-BE49-F238E27FC236}">
              <a16:creationId xmlns:a16="http://schemas.microsoft.com/office/drawing/2014/main" id="{B4CEB0F1-5844-419C-A45D-8355EC88EE0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71" name="Text Box 72">
          <a:extLst>
            <a:ext uri="{FF2B5EF4-FFF2-40B4-BE49-F238E27FC236}">
              <a16:creationId xmlns:a16="http://schemas.microsoft.com/office/drawing/2014/main" id="{DA5B648E-3699-4362-8BC2-B8E112B89E9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72" name="Text Box 73">
          <a:extLst>
            <a:ext uri="{FF2B5EF4-FFF2-40B4-BE49-F238E27FC236}">
              <a16:creationId xmlns:a16="http://schemas.microsoft.com/office/drawing/2014/main" id="{2BDE6352-B6AB-41CD-88AD-A23FF97AA81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73" name="Text Box 46">
          <a:extLst>
            <a:ext uri="{FF2B5EF4-FFF2-40B4-BE49-F238E27FC236}">
              <a16:creationId xmlns:a16="http://schemas.microsoft.com/office/drawing/2014/main" id="{C422674E-8CCE-4143-95D7-EF2DDD92257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74" name="Text Box 43">
          <a:extLst>
            <a:ext uri="{FF2B5EF4-FFF2-40B4-BE49-F238E27FC236}">
              <a16:creationId xmlns:a16="http://schemas.microsoft.com/office/drawing/2014/main" id="{9EE672CE-C5C3-4CBA-8252-91AC254FD74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75" name="Text Box 46">
          <a:extLst>
            <a:ext uri="{FF2B5EF4-FFF2-40B4-BE49-F238E27FC236}">
              <a16:creationId xmlns:a16="http://schemas.microsoft.com/office/drawing/2014/main" id="{64AC28D3-C6DC-45B1-AA79-07912486F6A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76" name="Text Box 43">
          <a:extLst>
            <a:ext uri="{FF2B5EF4-FFF2-40B4-BE49-F238E27FC236}">
              <a16:creationId xmlns:a16="http://schemas.microsoft.com/office/drawing/2014/main" id="{6A82B937-2355-415E-B4FB-0EEDCE66C3D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77" name="Text Box 68">
          <a:extLst>
            <a:ext uri="{FF2B5EF4-FFF2-40B4-BE49-F238E27FC236}">
              <a16:creationId xmlns:a16="http://schemas.microsoft.com/office/drawing/2014/main" id="{F6629054-A23B-4386-9017-16E973E8632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78" name="Text Box 69">
          <a:extLst>
            <a:ext uri="{FF2B5EF4-FFF2-40B4-BE49-F238E27FC236}">
              <a16:creationId xmlns:a16="http://schemas.microsoft.com/office/drawing/2014/main" id="{19A1E0EC-9F23-444C-8784-E017A6320A8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79" name="Text Box 70">
          <a:extLst>
            <a:ext uri="{FF2B5EF4-FFF2-40B4-BE49-F238E27FC236}">
              <a16:creationId xmlns:a16="http://schemas.microsoft.com/office/drawing/2014/main" id="{79C80F28-402E-44BB-8012-D2FFEFB9733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80" name="Text Box 71">
          <a:extLst>
            <a:ext uri="{FF2B5EF4-FFF2-40B4-BE49-F238E27FC236}">
              <a16:creationId xmlns:a16="http://schemas.microsoft.com/office/drawing/2014/main" id="{FA38DA34-4300-499A-A914-9B653C89ADD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81" name="Text Box 72">
          <a:extLst>
            <a:ext uri="{FF2B5EF4-FFF2-40B4-BE49-F238E27FC236}">
              <a16:creationId xmlns:a16="http://schemas.microsoft.com/office/drawing/2014/main" id="{AC44C8CF-3534-4B8B-A545-EF097E5870C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282" name="Text Box 73">
          <a:extLst>
            <a:ext uri="{FF2B5EF4-FFF2-40B4-BE49-F238E27FC236}">
              <a16:creationId xmlns:a16="http://schemas.microsoft.com/office/drawing/2014/main" id="{DF154E2E-EBF3-4EF8-A18C-E907C117EF1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83" name="Text Box 46">
          <a:extLst>
            <a:ext uri="{FF2B5EF4-FFF2-40B4-BE49-F238E27FC236}">
              <a16:creationId xmlns:a16="http://schemas.microsoft.com/office/drawing/2014/main" id="{E86D5EBC-58CA-4CC0-A118-D2FF2DDECFE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84" name="Text Box 43">
          <a:extLst>
            <a:ext uri="{FF2B5EF4-FFF2-40B4-BE49-F238E27FC236}">
              <a16:creationId xmlns:a16="http://schemas.microsoft.com/office/drawing/2014/main" id="{AB9561E1-5423-43F5-A1D9-3D9EE17DE4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85" name="Text Box 46">
          <a:extLst>
            <a:ext uri="{FF2B5EF4-FFF2-40B4-BE49-F238E27FC236}">
              <a16:creationId xmlns:a16="http://schemas.microsoft.com/office/drawing/2014/main" id="{54572709-AC4D-4067-990F-F5FA076C022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286" name="Text Box 43">
          <a:extLst>
            <a:ext uri="{FF2B5EF4-FFF2-40B4-BE49-F238E27FC236}">
              <a16:creationId xmlns:a16="http://schemas.microsoft.com/office/drawing/2014/main" id="{65C53C29-5ED8-426C-B84B-CB58F206DDC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287" name="Text Box 10">
          <a:extLst>
            <a:ext uri="{FF2B5EF4-FFF2-40B4-BE49-F238E27FC236}">
              <a16:creationId xmlns:a16="http://schemas.microsoft.com/office/drawing/2014/main" id="{911A81FB-6C56-4309-9BA8-85B56BC28F96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7A7E4E9C-4D00-4F5F-9EB6-01E82179E0D3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89" name="Text Box 65">
          <a:extLst>
            <a:ext uri="{FF2B5EF4-FFF2-40B4-BE49-F238E27FC236}">
              <a16:creationId xmlns:a16="http://schemas.microsoft.com/office/drawing/2014/main" id="{604A4AD1-F608-403F-8D1D-3A729E54E93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90" name="Text Box 91">
          <a:extLst>
            <a:ext uri="{FF2B5EF4-FFF2-40B4-BE49-F238E27FC236}">
              <a16:creationId xmlns:a16="http://schemas.microsoft.com/office/drawing/2014/main" id="{5382E537-2F4F-4955-9FC8-DB95E56DC88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91" name="Text Box 65">
          <a:extLst>
            <a:ext uri="{FF2B5EF4-FFF2-40B4-BE49-F238E27FC236}">
              <a16:creationId xmlns:a16="http://schemas.microsoft.com/office/drawing/2014/main" id="{5A193ECE-F2CE-4CF0-A6B6-003C0F9FCBE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292" name="Text Box 91">
          <a:extLst>
            <a:ext uri="{FF2B5EF4-FFF2-40B4-BE49-F238E27FC236}">
              <a16:creationId xmlns:a16="http://schemas.microsoft.com/office/drawing/2014/main" id="{F491BC27-42F7-46C9-A956-FDEB896DDD1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93" name="Text Box 46">
          <a:extLst>
            <a:ext uri="{FF2B5EF4-FFF2-40B4-BE49-F238E27FC236}">
              <a16:creationId xmlns:a16="http://schemas.microsoft.com/office/drawing/2014/main" id="{DA3D987C-4760-4527-816C-AA66FD32A3BB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294" name="Text Box 43">
          <a:extLst>
            <a:ext uri="{FF2B5EF4-FFF2-40B4-BE49-F238E27FC236}">
              <a16:creationId xmlns:a16="http://schemas.microsoft.com/office/drawing/2014/main" id="{D19D2298-1BE6-480A-9543-5C10672E5860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95" name="Text Box 68">
          <a:extLst>
            <a:ext uri="{FF2B5EF4-FFF2-40B4-BE49-F238E27FC236}">
              <a16:creationId xmlns:a16="http://schemas.microsoft.com/office/drawing/2014/main" id="{679E9722-E352-42FF-8F5D-F268FAD51C0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96" name="Text Box 69">
          <a:extLst>
            <a:ext uri="{FF2B5EF4-FFF2-40B4-BE49-F238E27FC236}">
              <a16:creationId xmlns:a16="http://schemas.microsoft.com/office/drawing/2014/main" id="{47ADE88B-709A-45A6-84FD-FBF5FC84A31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97" name="Text Box 70">
          <a:extLst>
            <a:ext uri="{FF2B5EF4-FFF2-40B4-BE49-F238E27FC236}">
              <a16:creationId xmlns:a16="http://schemas.microsoft.com/office/drawing/2014/main" id="{818F74A0-C9CD-4F8F-A26C-0407022D993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98" name="Text Box 71">
          <a:extLst>
            <a:ext uri="{FF2B5EF4-FFF2-40B4-BE49-F238E27FC236}">
              <a16:creationId xmlns:a16="http://schemas.microsoft.com/office/drawing/2014/main" id="{D75E478D-D0CF-478C-91D1-C4B81E12126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299" name="Text Box 72">
          <a:extLst>
            <a:ext uri="{FF2B5EF4-FFF2-40B4-BE49-F238E27FC236}">
              <a16:creationId xmlns:a16="http://schemas.microsoft.com/office/drawing/2014/main" id="{A3C70DEF-61E8-436B-B442-2F0EF8931AB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0" name="Text Box 73">
          <a:extLst>
            <a:ext uri="{FF2B5EF4-FFF2-40B4-BE49-F238E27FC236}">
              <a16:creationId xmlns:a16="http://schemas.microsoft.com/office/drawing/2014/main" id="{FA441371-3D9C-4DA1-ADCF-F292675EBE1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01" name="Text Box 46">
          <a:extLst>
            <a:ext uri="{FF2B5EF4-FFF2-40B4-BE49-F238E27FC236}">
              <a16:creationId xmlns:a16="http://schemas.microsoft.com/office/drawing/2014/main" id="{2ECCCF33-D2D5-463F-8C02-7BC2AC46AE2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02" name="Text Box 43">
          <a:extLst>
            <a:ext uri="{FF2B5EF4-FFF2-40B4-BE49-F238E27FC236}">
              <a16:creationId xmlns:a16="http://schemas.microsoft.com/office/drawing/2014/main" id="{675F034A-7805-4D14-AE22-7F31F1725F9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03" name="Text Box 46">
          <a:extLst>
            <a:ext uri="{FF2B5EF4-FFF2-40B4-BE49-F238E27FC236}">
              <a16:creationId xmlns:a16="http://schemas.microsoft.com/office/drawing/2014/main" id="{104465AE-1738-4607-A377-AF91BD5FFF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04" name="Text Box 43">
          <a:extLst>
            <a:ext uri="{FF2B5EF4-FFF2-40B4-BE49-F238E27FC236}">
              <a16:creationId xmlns:a16="http://schemas.microsoft.com/office/drawing/2014/main" id="{78123135-E1FB-4294-938F-399340ADA56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5" name="Text Box 68">
          <a:extLst>
            <a:ext uri="{FF2B5EF4-FFF2-40B4-BE49-F238E27FC236}">
              <a16:creationId xmlns:a16="http://schemas.microsoft.com/office/drawing/2014/main" id="{EA5373D0-6AC8-4A9A-A059-99E96E1C7CE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6" name="Text Box 69">
          <a:extLst>
            <a:ext uri="{FF2B5EF4-FFF2-40B4-BE49-F238E27FC236}">
              <a16:creationId xmlns:a16="http://schemas.microsoft.com/office/drawing/2014/main" id="{78E4BC91-79A0-481B-9038-E3C562B14B6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7" name="Text Box 70">
          <a:extLst>
            <a:ext uri="{FF2B5EF4-FFF2-40B4-BE49-F238E27FC236}">
              <a16:creationId xmlns:a16="http://schemas.microsoft.com/office/drawing/2014/main" id="{91B8F000-7E34-47E9-81BC-F73784DB98A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8" name="Text Box 71">
          <a:extLst>
            <a:ext uri="{FF2B5EF4-FFF2-40B4-BE49-F238E27FC236}">
              <a16:creationId xmlns:a16="http://schemas.microsoft.com/office/drawing/2014/main" id="{4DBF601C-4329-45D2-9F2D-E977B8097C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09" name="Text Box 72">
          <a:extLst>
            <a:ext uri="{FF2B5EF4-FFF2-40B4-BE49-F238E27FC236}">
              <a16:creationId xmlns:a16="http://schemas.microsoft.com/office/drawing/2014/main" id="{786B2BB7-42B7-4CBC-8720-EB9C9A6F86F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10" name="Text Box 73">
          <a:extLst>
            <a:ext uri="{FF2B5EF4-FFF2-40B4-BE49-F238E27FC236}">
              <a16:creationId xmlns:a16="http://schemas.microsoft.com/office/drawing/2014/main" id="{590C43E3-E8B3-44F4-BDD8-7A5A76EFF88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11" name="Text Box 46">
          <a:extLst>
            <a:ext uri="{FF2B5EF4-FFF2-40B4-BE49-F238E27FC236}">
              <a16:creationId xmlns:a16="http://schemas.microsoft.com/office/drawing/2014/main" id="{702357CF-B8D7-40B5-914B-9D0DD78AD8B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12" name="Text Box 43">
          <a:extLst>
            <a:ext uri="{FF2B5EF4-FFF2-40B4-BE49-F238E27FC236}">
              <a16:creationId xmlns:a16="http://schemas.microsoft.com/office/drawing/2014/main" id="{303109AA-65A9-4B59-A356-04FEE57C437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13" name="Text Box 46">
          <a:extLst>
            <a:ext uri="{FF2B5EF4-FFF2-40B4-BE49-F238E27FC236}">
              <a16:creationId xmlns:a16="http://schemas.microsoft.com/office/drawing/2014/main" id="{50CD425D-47C1-4CB5-A55A-1E86A967465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14" name="Text Box 43">
          <a:extLst>
            <a:ext uri="{FF2B5EF4-FFF2-40B4-BE49-F238E27FC236}">
              <a16:creationId xmlns:a16="http://schemas.microsoft.com/office/drawing/2014/main" id="{4C0FBE2B-8817-4ECF-A9FA-B2E1A0C0F5E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15" name="Text Box 68">
          <a:extLst>
            <a:ext uri="{FF2B5EF4-FFF2-40B4-BE49-F238E27FC236}">
              <a16:creationId xmlns:a16="http://schemas.microsoft.com/office/drawing/2014/main" id="{0D0C57A4-530A-4817-ACB5-FEAF98D569F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16" name="Text Box 69">
          <a:extLst>
            <a:ext uri="{FF2B5EF4-FFF2-40B4-BE49-F238E27FC236}">
              <a16:creationId xmlns:a16="http://schemas.microsoft.com/office/drawing/2014/main" id="{31B634E6-3570-4E1C-B65C-28FF88345DF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17" name="Text Box 70">
          <a:extLst>
            <a:ext uri="{FF2B5EF4-FFF2-40B4-BE49-F238E27FC236}">
              <a16:creationId xmlns:a16="http://schemas.microsoft.com/office/drawing/2014/main" id="{4589527D-CA7D-433A-85E4-3CE41E93E5B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18" name="Text Box 71">
          <a:extLst>
            <a:ext uri="{FF2B5EF4-FFF2-40B4-BE49-F238E27FC236}">
              <a16:creationId xmlns:a16="http://schemas.microsoft.com/office/drawing/2014/main" id="{AA1FBE38-81CB-4C90-B398-F4B19D79C82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19" name="Text Box 72">
          <a:extLst>
            <a:ext uri="{FF2B5EF4-FFF2-40B4-BE49-F238E27FC236}">
              <a16:creationId xmlns:a16="http://schemas.microsoft.com/office/drawing/2014/main" id="{06D0DB2D-4C2F-41A6-AB1B-A0BDD62F674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20" name="Text Box 73">
          <a:extLst>
            <a:ext uri="{FF2B5EF4-FFF2-40B4-BE49-F238E27FC236}">
              <a16:creationId xmlns:a16="http://schemas.microsoft.com/office/drawing/2014/main" id="{D6925C41-47D6-449B-AA7E-E05D5A47D10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21" name="Text Box 46">
          <a:extLst>
            <a:ext uri="{FF2B5EF4-FFF2-40B4-BE49-F238E27FC236}">
              <a16:creationId xmlns:a16="http://schemas.microsoft.com/office/drawing/2014/main" id="{DB0BAAA2-4A9A-4E4E-B29C-049CC300D4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22" name="Text Box 43">
          <a:extLst>
            <a:ext uri="{FF2B5EF4-FFF2-40B4-BE49-F238E27FC236}">
              <a16:creationId xmlns:a16="http://schemas.microsoft.com/office/drawing/2014/main" id="{8BB7A9C7-687B-47AF-925B-5A404FBAC0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23" name="Text Box 46">
          <a:extLst>
            <a:ext uri="{FF2B5EF4-FFF2-40B4-BE49-F238E27FC236}">
              <a16:creationId xmlns:a16="http://schemas.microsoft.com/office/drawing/2014/main" id="{0D1B8C3D-109E-43AF-A793-1B13E63A1F9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24" name="Text Box 43">
          <a:extLst>
            <a:ext uri="{FF2B5EF4-FFF2-40B4-BE49-F238E27FC236}">
              <a16:creationId xmlns:a16="http://schemas.microsoft.com/office/drawing/2014/main" id="{1398B6D0-62FC-44B4-A474-0193253A792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5B22D9A2-6FA0-4A23-8659-C114C2ED7179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326" name="Text Box 11">
          <a:extLst>
            <a:ext uri="{FF2B5EF4-FFF2-40B4-BE49-F238E27FC236}">
              <a16:creationId xmlns:a16="http://schemas.microsoft.com/office/drawing/2014/main" id="{DBE3767B-F930-4898-A818-F3A6EE24A539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27" name="Text Box 65">
          <a:extLst>
            <a:ext uri="{FF2B5EF4-FFF2-40B4-BE49-F238E27FC236}">
              <a16:creationId xmlns:a16="http://schemas.microsoft.com/office/drawing/2014/main" id="{9F2AF380-E524-46B9-A70E-AB66F9DC531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28" name="Text Box 91">
          <a:extLst>
            <a:ext uri="{FF2B5EF4-FFF2-40B4-BE49-F238E27FC236}">
              <a16:creationId xmlns:a16="http://schemas.microsoft.com/office/drawing/2014/main" id="{FC39DE9F-AA9F-459F-8723-5E800B170E6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29" name="Text Box 65">
          <a:extLst>
            <a:ext uri="{FF2B5EF4-FFF2-40B4-BE49-F238E27FC236}">
              <a16:creationId xmlns:a16="http://schemas.microsoft.com/office/drawing/2014/main" id="{A2413C4C-71F6-4199-AB3E-4BF69E42809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30" name="Text Box 91">
          <a:extLst>
            <a:ext uri="{FF2B5EF4-FFF2-40B4-BE49-F238E27FC236}">
              <a16:creationId xmlns:a16="http://schemas.microsoft.com/office/drawing/2014/main" id="{BC64F9A9-B03C-4087-A58D-65B5E8B1D0D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331" name="Text Box 46">
          <a:extLst>
            <a:ext uri="{FF2B5EF4-FFF2-40B4-BE49-F238E27FC236}">
              <a16:creationId xmlns:a16="http://schemas.microsoft.com/office/drawing/2014/main" id="{8621B7ED-05D9-41BE-84BD-7E154901B0DE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332" name="Text Box 43">
          <a:extLst>
            <a:ext uri="{FF2B5EF4-FFF2-40B4-BE49-F238E27FC236}">
              <a16:creationId xmlns:a16="http://schemas.microsoft.com/office/drawing/2014/main" id="{B8230D49-8067-4E66-B1B4-CE910AF3C0AE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3" name="Text Box 68">
          <a:extLst>
            <a:ext uri="{FF2B5EF4-FFF2-40B4-BE49-F238E27FC236}">
              <a16:creationId xmlns:a16="http://schemas.microsoft.com/office/drawing/2014/main" id="{2E885F41-D193-42DC-8F28-1F7E488AB94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4" name="Text Box 69">
          <a:extLst>
            <a:ext uri="{FF2B5EF4-FFF2-40B4-BE49-F238E27FC236}">
              <a16:creationId xmlns:a16="http://schemas.microsoft.com/office/drawing/2014/main" id="{D26F691F-5D90-43A7-83DB-2BDB9F1EFC3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5" name="Text Box 70">
          <a:extLst>
            <a:ext uri="{FF2B5EF4-FFF2-40B4-BE49-F238E27FC236}">
              <a16:creationId xmlns:a16="http://schemas.microsoft.com/office/drawing/2014/main" id="{F95971E8-22D2-4065-BB21-48B5842BCBB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6" name="Text Box 71">
          <a:extLst>
            <a:ext uri="{FF2B5EF4-FFF2-40B4-BE49-F238E27FC236}">
              <a16:creationId xmlns:a16="http://schemas.microsoft.com/office/drawing/2014/main" id="{6C432196-E701-4EAC-9F91-CE9E791686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7" name="Text Box 72">
          <a:extLst>
            <a:ext uri="{FF2B5EF4-FFF2-40B4-BE49-F238E27FC236}">
              <a16:creationId xmlns:a16="http://schemas.microsoft.com/office/drawing/2014/main" id="{DC3F8282-CA54-4635-885B-96231D31B98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38" name="Text Box 73">
          <a:extLst>
            <a:ext uri="{FF2B5EF4-FFF2-40B4-BE49-F238E27FC236}">
              <a16:creationId xmlns:a16="http://schemas.microsoft.com/office/drawing/2014/main" id="{8430A57C-194D-4234-995F-DF89CDE9755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39" name="Text Box 46">
          <a:extLst>
            <a:ext uri="{FF2B5EF4-FFF2-40B4-BE49-F238E27FC236}">
              <a16:creationId xmlns:a16="http://schemas.microsoft.com/office/drawing/2014/main" id="{A80FDC70-4C18-4CC7-A5AD-02E7ABBC5F6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40" name="Text Box 43">
          <a:extLst>
            <a:ext uri="{FF2B5EF4-FFF2-40B4-BE49-F238E27FC236}">
              <a16:creationId xmlns:a16="http://schemas.microsoft.com/office/drawing/2014/main" id="{59475EB9-70F8-43BE-9FDE-B31F0AAFD11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41" name="Text Box 46">
          <a:extLst>
            <a:ext uri="{FF2B5EF4-FFF2-40B4-BE49-F238E27FC236}">
              <a16:creationId xmlns:a16="http://schemas.microsoft.com/office/drawing/2014/main" id="{115840A1-87D9-4980-8254-FFBA811AB91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42" name="Text Box 43">
          <a:extLst>
            <a:ext uri="{FF2B5EF4-FFF2-40B4-BE49-F238E27FC236}">
              <a16:creationId xmlns:a16="http://schemas.microsoft.com/office/drawing/2014/main" id="{857A5528-99CD-44C7-B6A1-8DC42843D6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3" name="Text Box 68">
          <a:extLst>
            <a:ext uri="{FF2B5EF4-FFF2-40B4-BE49-F238E27FC236}">
              <a16:creationId xmlns:a16="http://schemas.microsoft.com/office/drawing/2014/main" id="{B9009BC6-C85A-4E40-9DEC-1D45F8150C2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4" name="Text Box 69">
          <a:extLst>
            <a:ext uri="{FF2B5EF4-FFF2-40B4-BE49-F238E27FC236}">
              <a16:creationId xmlns:a16="http://schemas.microsoft.com/office/drawing/2014/main" id="{2BAFD781-74A0-404E-9EDE-CC3C802CE56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5" name="Text Box 70">
          <a:extLst>
            <a:ext uri="{FF2B5EF4-FFF2-40B4-BE49-F238E27FC236}">
              <a16:creationId xmlns:a16="http://schemas.microsoft.com/office/drawing/2014/main" id="{041FE767-F369-472F-940A-D2170C8618E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6" name="Text Box 71">
          <a:extLst>
            <a:ext uri="{FF2B5EF4-FFF2-40B4-BE49-F238E27FC236}">
              <a16:creationId xmlns:a16="http://schemas.microsoft.com/office/drawing/2014/main" id="{063F2D8A-8BF4-49B0-968E-5DCBE651444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7" name="Text Box 72">
          <a:extLst>
            <a:ext uri="{FF2B5EF4-FFF2-40B4-BE49-F238E27FC236}">
              <a16:creationId xmlns:a16="http://schemas.microsoft.com/office/drawing/2014/main" id="{BC678DAF-46FF-4567-AE7C-C225239282F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48" name="Text Box 73">
          <a:extLst>
            <a:ext uri="{FF2B5EF4-FFF2-40B4-BE49-F238E27FC236}">
              <a16:creationId xmlns:a16="http://schemas.microsoft.com/office/drawing/2014/main" id="{26AD49EE-931E-4177-9102-9B21286D980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49" name="Text Box 46">
          <a:extLst>
            <a:ext uri="{FF2B5EF4-FFF2-40B4-BE49-F238E27FC236}">
              <a16:creationId xmlns:a16="http://schemas.microsoft.com/office/drawing/2014/main" id="{CBF7222F-C26A-48D9-9209-C6057B94617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50" name="Text Box 43">
          <a:extLst>
            <a:ext uri="{FF2B5EF4-FFF2-40B4-BE49-F238E27FC236}">
              <a16:creationId xmlns:a16="http://schemas.microsoft.com/office/drawing/2014/main" id="{59B510DB-6C61-432F-8A4A-F06ED1B0FE2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51" name="Text Box 46">
          <a:extLst>
            <a:ext uri="{FF2B5EF4-FFF2-40B4-BE49-F238E27FC236}">
              <a16:creationId xmlns:a16="http://schemas.microsoft.com/office/drawing/2014/main" id="{131431C2-4DC1-47C8-AFEF-A7037193F4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52" name="Text Box 43">
          <a:extLst>
            <a:ext uri="{FF2B5EF4-FFF2-40B4-BE49-F238E27FC236}">
              <a16:creationId xmlns:a16="http://schemas.microsoft.com/office/drawing/2014/main" id="{7C7E78ED-84AA-4554-99A1-3A8270AC516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3" name="Text Box 68">
          <a:extLst>
            <a:ext uri="{FF2B5EF4-FFF2-40B4-BE49-F238E27FC236}">
              <a16:creationId xmlns:a16="http://schemas.microsoft.com/office/drawing/2014/main" id="{DD3B3F34-B90F-41E6-A5F3-C6ACC0B2B7E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4" name="Text Box 69">
          <a:extLst>
            <a:ext uri="{FF2B5EF4-FFF2-40B4-BE49-F238E27FC236}">
              <a16:creationId xmlns:a16="http://schemas.microsoft.com/office/drawing/2014/main" id="{160229E3-19CD-4976-9D61-0BD1D7FD6A2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5" name="Text Box 70">
          <a:extLst>
            <a:ext uri="{FF2B5EF4-FFF2-40B4-BE49-F238E27FC236}">
              <a16:creationId xmlns:a16="http://schemas.microsoft.com/office/drawing/2014/main" id="{9817DF9E-B8D7-48FA-8DC9-92D7BE2917E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6" name="Text Box 71">
          <a:extLst>
            <a:ext uri="{FF2B5EF4-FFF2-40B4-BE49-F238E27FC236}">
              <a16:creationId xmlns:a16="http://schemas.microsoft.com/office/drawing/2014/main" id="{2F7A922A-9356-434F-A538-83CE13CDE37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7" name="Text Box 72">
          <a:extLst>
            <a:ext uri="{FF2B5EF4-FFF2-40B4-BE49-F238E27FC236}">
              <a16:creationId xmlns:a16="http://schemas.microsoft.com/office/drawing/2014/main" id="{6DC319A0-1168-44AA-A544-BCEAEC5320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58" name="Text Box 73">
          <a:extLst>
            <a:ext uri="{FF2B5EF4-FFF2-40B4-BE49-F238E27FC236}">
              <a16:creationId xmlns:a16="http://schemas.microsoft.com/office/drawing/2014/main" id="{54AD6B6B-37D8-4693-A810-36EAFA7E5D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59" name="Text Box 46">
          <a:extLst>
            <a:ext uri="{FF2B5EF4-FFF2-40B4-BE49-F238E27FC236}">
              <a16:creationId xmlns:a16="http://schemas.microsoft.com/office/drawing/2014/main" id="{1240EBF0-DFD0-4F68-A97B-8FC60BA0B02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60" name="Text Box 43">
          <a:extLst>
            <a:ext uri="{FF2B5EF4-FFF2-40B4-BE49-F238E27FC236}">
              <a16:creationId xmlns:a16="http://schemas.microsoft.com/office/drawing/2014/main" id="{AC2BDC9D-45ED-43C0-9911-BAA831384EB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61" name="Text Box 46">
          <a:extLst>
            <a:ext uri="{FF2B5EF4-FFF2-40B4-BE49-F238E27FC236}">
              <a16:creationId xmlns:a16="http://schemas.microsoft.com/office/drawing/2014/main" id="{328C4C57-57A7-4C63-841A-2151285FA2A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62" name="Text Box 43">
          <a:extLst>
            <a:ext uri="{FF2B5EF4-FFF2-40B4-BE49-F238E27FC236}">
              <a16:creationId xmlns:a16="http://schemas.microsoft.com/office/drawing/2014/main" id="{0D570F86-7149-414E-9091-72F55D97552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363" name="Text Box 10">
          <a:extLst>
            <a:ext uri="{FF2B5EF4-FFF2-40B4-BE49-F238E27FC236}">
              <a16:creationId xmlns:a16="http://schemas.microsoft.com/office/drawing/2014/main" id="{E4541478-4FB1-4372-B696-AFB91CAE5572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364" name="Text Box 11">
          <a:extLst>
            <a:ext uri="{FF2B5EF4-FFF2-40B4-BE49-F238E27FC236}">
              <a16:creationId xmlns:a16="http://schemas.microsoft.com/office/drawing/2014/main" id="{F163AF7E-B7BC-4E62-8755-C1FF81795B22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65" name="Text Box 65">
          <a:extLst>
            <a:ext uri="{FF2B5EF4-FFF2-40B4-BE49-F238E27FC236}">
              <a16:creationId xmlns:a16="http://schemas.microsoft.com/office/drawing/2014/main" id="{3D5FB837-9C45-4BA8-8B71-3E33C802AD7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66" name="Text Box 91">
          <a:extLst>
            <a:ext uri="{FF2B5EF4-FFF2-40B4-BE49-F238E27FC236}">
              <a16:creationId xmlns:a16="http://schemas.microsoft.com/office/drawing/2014/main" id="{D0FDA73B-0A06-4155-8B0D-08ADBC1780D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67" name="Text Box 65">
          <a:extLst>
            <a:ext uri="{FF2B5EF4-FFF2-40B4-BE49-F238E27FC236}">
              <a16:creationId xmlns:a16="http://schemas.microsoft.com/office/drawing/2014/main" id="{D5767D4F-8EE8-4CC0-806B-45E7C2F7ED9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368" name="Text Box 91">
          <a:extLst>
            <a:ext uri="{FF2B5EF4-FFF2-40B4-BE49-F238E27FC236}">
              <a16:creationId xmlns:a16="http://schemas.microsoft.com/office/drawing/2014/main" id="{5DD0E83B-F380-4371-B185-DB1FDE6C7A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369" name="Text Box 46">
          <a:extLst>
            <a:ext uri="{FF2B5EF4-FFF2-40B4-BE49-F238E27FC236}">
              <a16:creationId xmlns:a16="http://schemas.microsoft.com/office/drawing/2014/main" id="{8B2B2E9B-4661-4F5D-9281-C2506245913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370" name="Text Box 43">
          <a:extLst>
            <a:ext uri="{FF2B5EF4-FFF2-40B4-BE49-F238E27FC236}">
              <a16:creationId xmlns:a16="http://schemas.microsoft.com/office/drawing/2014/main" id="{01DE927F-D2D7-47C3-9D62-298E8B14D35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1" name="Text Box 68">
          <a:extLst>
            <a:ext uri="{FF2B5EF4-FFF2-40B4-BE49-F238E27FC236}">
              <a16:creationId xmlns:a16="http://schemas.microsoft.com/office/drawing/2014/main" id="{82D3D446-9A65-4AC3-9D9E-D9AE10EACD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2" name="Text Box 69">
          <a:extLst>
            <a:ext uri="{FF2B5EF4-FFF2-40B4-BE49-F238E27FC236}">
              <a16:creationId xmlns:a16="http://schemas.microsoft.com/office/drawing/2014/main" id="{BB4AA6A0-702A-4320-AEAE-DEC4B0A17E2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3" name="Text Box 70">
          <a:extLst>
            <a:ext uri="{FF2B5EF4-FFF2-40B4-BE49-F238E27FC236}">
              <a16:creationId xmlns:a16="http://schemas.microsoft.com/office/drawing/2014/main" id="{A504B37A-F4D7-48F7-9DF8-5DC31F301F8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4" name="Text Box 71">
          <a:extLst>
            <a:ext uri="{FF2B5EF4-FFF2-40B4-BE49-F238E27FC236}">
              <a16:creationId xmlns:a16="http://schemas.microsoft.com/office/drawing/2014/main" id="{5AD77AC2-A8B9-4D0E-97FB-7FEBA489ABF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5" name="Text Box 72">
          <a:extLst>
            <a:ext uri="{FF2B5EF4-FFF2-40B4-BE49-F238E27FC236}">
              <a16:creationId xmlns:a16="http://schemas.microsoft.com/office/drawing/2014/main" id="{0DD68D0C-94A7-453D-9889-D1E4AF96467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76" name="Text Box 73">
          <a:extLst>
            <a:ext uri="{FF2B5EF4-FFF2-40B4-BE49-F238E27FC236}">
              <a16:creationId xmlns:a16="http://schemas.microsoft.com/office/drawing/2014/main" id="{88D54E22-6E5B-4BF8-B491-20AE18143D6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77" name="Text Box 46">
          <a:extLst>
            <a:ext uri="{FF2B5EF4-FFF2-40B4-BE49-F238E27FC236}">
              <a16:creationId xmlns:a16="http://schemas.microsoft.com/office/drawing/2014/main" id="{B5874C01-E25F-4A8F-8D1A-1B239DDE1C9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78" name="Text Box 43">
          <a:extLst>
            <a:ext uri="{FF2B5EF4-FFF2-40B4-BE49-F238E27FC236}">
              <a16:creationId xmlns:a16="http://schemas.microsoft.com/office/drawing/2014/main" id="{24A55EE7-4204-4A62-BA5C-119DBC11F41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79" name="Text Box 46">
          <a:extLst>
            <a:ext uri="{FF2B5EF4-FFF2-40B4-BE49-F238E27FC236}">
              <a16:creationId xmlns:a16="http://schemas.microsoft.com/office/drawing/2014/main" id="{38962F6D-3908-44C9-82E5-1E59141C98B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80" name="Text Box 43">
          <a:extLst>
            <a:ext uri="{FF2B5EF4-FFF2-40B4-BE49-F238E27FC236}">
              <a16:creationId xmlns:a16="http://schemas.microsoft.com/office/drawing/2014/main" id="{B2DC9FA3-B4B1-421B-B321-92949433315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1" name="Text Box 68">
          <a:extLst>
            <a:ext uri="{FF2B5EF4-FFF2-40B4-BE49-F238E27FC236}">
              <a16:creationId xmlns:a16="http://schemas.microsoft.com/office/drawing/2014/main" id="{5E327CEA-F7A4-4239-A8DD-67E34D5192B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2" name="Text Box 69">
          <a:extLst>
            <a:ext uri="{FF2B5EF4-FFF2-40B4-BE49-F238E27FC236}">
              <a16:creationId xmlns:a16="http://schemas.microsoft.com/office/drawing/2014/main" id="{F232C37A-36D3-4E14-A687-F56213A6ADE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3" name="Text Box 70">
          <a:extLst>
            <a:ext uri="{FF2B5EF4-FFF2-40B4-BE49-F238E27FC236}">
              <a16:creationId xmlns:a16="http://schemas.microsoft.com/office/drawing/2014/main" id="{AF782160-99B5-48CD-B75E-FDED58C2CA7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4" name="Text Box 71">
          <a:extLst>
            <a:ext uri="{FF2B5EF4-FFF2-40B4-BE49-F238E27FC236}">
              <a16:creationId xmlns:a16="http://schemas.microsoft.com/office/drawing/2014/main" id="{01A72396-7BB3-4233-A43A-6C1905F64CC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5" name="Text Box 72">
          <a:extLst>
            <a:ext uri="{FF2B5EF4-FFF2-40B4-BE49-F238E27FC236}">
              <a16:creationId xmlns:a16="http://schemas.microsoft.com/office/drawing/2014/main" id="{4EFE1170-E320-403B-97B8-8A84767A8DB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386" name="Text Box 73">
          <a:extLst>
            <a:ext uri="{FF2B5EF4-FFF2-40B4-BE49-F238E27FC236}">
              <a16:creationId xmlns:a16="http://schemas.microsoft.com/office/drawing/2014/main" id="{65053180-7F3F-4C0C-A37C-7D6F031EC07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87" name="Text Box 46">
          <a:extLst>
            <a:ext uri="{FF2B5EF4-FFF2-40B4-BE49-F238E27FC236}">
              <a16:creationId xmlns:a16="http://schemas.microsoft.com/office/drawing/2014/main" id="{CB38FADD-4131-4CB5-8E1C-B59585EAF74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88" name="Text Box 43">
          <a:extLst>
            <a:ext uri="{FF2B5EF4-FFF2-40B4-BE49-F238E27FC236}">
              <a16:creationId xmlns:a16="http://schemas.microsoft.com/office/drawing/2014/main" id="{BB817AE9-B3F2-4D01-A607-FA8B64B409E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89" name="Text Box 46">
          <a:extLst>
            <a:ext uri="{FF2B5EF4-FFF2-40B4-BE49-F238E27FC236}">
              <a16:creationId xmlns:a16="http://schemas.microsoft.com/office/drawing/2014/main" id="{573486F9-F7B4-47A7-82DE-F5BCCA1B76F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90" name="Text Box 43">
          <a:extLst>
            <a:ext uri="{FF2B5EF4-FFF2-40B4-BE49-F238E27FC236}">
              <a16:creationId xmlns:a16="http://schemas.microsoft.com/office/drawing/2014/main" id="{C52C5553-BAA3-4A31-A39C-ED52777F786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1" name="Text Box 68">
          <a:extLst>
            <a:ext uri="{FF2B5EF4-FFF2-40B4-BE49-F238E27FC236}">
              <a16:creationId xmlns:a16="http://schemas.microsoft.com/office/drawing/2014/main" id="{FC3BBEB6-FD71-46D6-9A45-287FA6A68B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2" name="Text Box 69">
          <a:extLst>
            <a:ext uri="{FF2B5EF4-FFF2-40B4-BE49-F238E27FC236}">
              <a16:creationId xmlns:a16="http://schemas.microsoft.com/office/drawing/2014/main" id="{B50ACAA0-1354-4BC9-A73F-92FA700F87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3" name="Text Box 70">
          <a:extLst>
            <a:ext uri="{FF2B5EF4-FFF2-40B4-BE49-F238E27FC236}">
              <a16:creationId xmlns:a16="http://schemas.microsoft.com/office/drawing/2014/main" id="{1EFCD7FD-62F3-44AD-87EF-C3640DBF130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4" name="Text Box 71">
          <a:extLst>
            <a:ext uri="{FF2B5EF4-FFF2-40B4-BE49-F238E27FC236}">
              <a16:creationId xmlns:a16="http://schemas.microsoft.com/office/drawing/2014/main" id="{F56AA3F1-7BEC-485C-87F4-9550B5FE63D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5" name="Text Box 72">
          <a:extLst>
            <a:ext uri="{FF2B5EF4-FFF2-40B4-BE49-F238E27FC236}">
              <a16:creationId xmlns:a16="http://schemas.microsoft.com/office/drawing/2014/main" id="{7D97455D-BA1F-4577-B8B2-4422FF8CC30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396" name="Text Box 73">
          <a:extLst>
            <a:ext uri="{FF2B5EF4-FFF2-40B4-BE49-F238E27FC236}">
              <a16:creationId xmlns:a16="http://schemas.microsoft.com/office/drawing/2014/main" id="{D99D30DC-202C-4CE1-ADB6-C16487F10FB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97" name="Text Box 46">
          <a:extLst>
            <a:ext uri="{FF2B5EF4-FFF2-40B4-BE49-F238E27FC236}">
              <a16:creationId xmlns:a16="http://schemas.microsoft.com/office/drawing/2014/main" id="{43425AE7-F689-4445-A877-2FD13A5FF25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98" name="Text Box 43">
          <a:extLst>
            <a:ext uri="{FF2B5EF4-FFF2-40B4-BE49-F238E27FC236}">
              <a16:creationId xmlns:a16="http://schemas.microsoft.com/office/drawing/2014/main" id="{6CB06F06-0EAF-4E38-AC1F-F0B2537384E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399" name="Text Box 46">
          <a:extLst>
            <a:ext uri="{FF2B5EF4-FFF2-40B4-BE49-F238E27FC236}">
              <a16:creationId xmlns:a16="http://schemas.microsoft.com/office/drawing/2014/main" id="{C58B9B2B-D2E4-40F6-A265-3638EA659B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00" name="Text Box 43">
          <a:extLst>
            <a:ext uri="{FF2B5EF4-FFF2-40B4-BE49-F238E27FC236}">
              <a16:creationId xmlns:a16="http://schemas.microsoft.com/office/drawing/2014/main" id="{E4D644F6-1369-43EA-B27A-04F5D12CC4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01" name="Text Box 65">
          <a:extLst>
            <a:ext uri="{FF2B5EF4-FFF2-40B4-BE49-F238E27FC236}">
              <a16:creationId xmlns:a16="http://schemas.microsoft.com/office/drawing/2014/main" id="{354496D4-A5D1-4EEF-B022-4771DA0D536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02" name="Text Box 91">
          <a:extLst>
            <a:ext uri="{FF2B5EF4-FFF2-40B4-BE49-F238E27FC236}">
              <a16:creationId xmlns:a16="http://schemas.microsoft.com/office/drawing/2014/main" id="{B828CAF6-C135-4272-ACA3-477EB5C7E8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03" name="Text Box 65">
          <a:extLst>
            <a:ext uri="{FF2B5EF4-FFF2-40B4-BE49-F238E27FC236}">
              <a16:creationId xmlns:a16="http://schemas.microsoft.com/office/drawing/2014/main" id="{E07DA93D-BFBD-4536-9DEA-7D30CE8E5B7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04" name="Text Box 91">
          <a:extLst>
            <a:ext uri="{FF2B5EF4-FFF2-40B4-BE49-F238E27FC236}">
              <a16:creationId xmlns:a16="http://schemas.microsoft.com/office/drawing/2014/main" id="{AB727F68-9238-47DE-BE75-4CD05C62B33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05" name="Text Box 46">
          <a:extLst>
            <a:ext uri="{FF2B5EF4-FFF2-40B4-BE49-F238E27FC236}">
              <a16:creationId xmlns:a16="http://schemas.microsoft.com/office/drawing/2014/main" id="{F0F15879-77F4-494E-A30C-405B101A5FF0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06" name="Text Box 43">
          <a:extLst>
            <a:ext uri="{FF2B5EF4-FFF2-40B4-BE49-F238E27FC236}">
              <a16:creationId xmlns:a16="http://schemas.microsoft.com/office/drawing/2014/main" id="{CC063EE9-4DBB-4D3F-BC3E-26BB21FBA336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07" name="Text Box 68">
          <a:extLst>
            <a:ext uri="{FF2B5EF4-FFF2-40B4-BE49-F238E27FC236}">
              <a16:creationId xmlns:a16="http://schemas.microsoft.com/office/drawing/2014/main" id="{668A7C44-852D-494D-850D-74A14199379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08" name="Text Box 69">
          <a:extLst>
            <a:ext uri="{FF2B5EF4-FFF2-40B4-BE49-F238E27FC236}">
              <a16:creationId xmlns:a16="http://schemas.microsoft.com/office/drawing/2014/main" id="{DB50F5F3-B993-4736-9AA2-30E4810FBF0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09" name="Text Box 70">
          <a:extLst>
            <a:ext uri="{FF2B5EF4-FFF2-40B4-BE49-F238E27FC236}">
              <a16:creationId xmlns:a16="http://schemas.microsoft.com/office/drawing/2014/main" id="{872C9596-064F-47E5-AB3B-9E548C49D31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0" name="Text Box 71">
          <a:extLst>
            <a:ext uri="{FF2B5EF4-FFF2-40B4-BE49-F238E27FC236}">
              <a16:creationId xmlns:a16="http://schemas.microsoft.com/office/drawing/2014/main" id="{31D10A69-F5A5-43F5-AF8B-3E0B2AA90D5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1" name="Text Box 72">
          <a:extLst>
            <a:ext uri="{FF2B5EF4-FFF2-40B4-BE49-F238E27FC236}">
              <a16:creationId xmlns:a16="http://schemas.microsoft.com/office/drawing/2014/main" id="{C43B437A-C59A-458D-A198-1D2ECE94880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2" name="Text Box 73">
          <a:extLst>
            <a:ext uri="{FF2B5EF4-FFF2-40B4-BE49-F238E27FC236}">
              <a16:creationId xmlns:a16="http://schemas.microsoft.com/office/drawing/2014/main" id="{84878D6C-A391-48DF-81A7-3A7D4B62F52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13" name="Text Box 46">
          <a:extLst>
            <a:ext uri="{FF2B5EF4-FFF2-40B4-BE49-F238E27FC236}">
              <a16:creationId xmlns:a16="http://schemas.microsoft.com/office/drawing/2014/main" id="{97D1C2C1-CEAD-4A77-B62A-6D89470149A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14" name="Text Box 43">
          <a:extLst>
            <a:ext uri="{FF2B5EF4-FFF2-40B4-BE49-F238E27FC236}">
              <a16:creationId xmlns:a16="http://schemas.microsoft.com/office/drawing/2014/main" id="{BE4E22DA-68D3-45CF-B2BE-593732E2F61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15" name="Text Box 46">
          <a:extLst>
            <a:ext uri="{FF2B5EF4-FFF2-40B4-BE49-F238E27FC236}">
              <a16:creationId xmlns:a16="http://schemas.microsoft.com/office/drawing/2014/main" id="{7A766751-7024-426B-9E48-6BB09EFECA3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16" name="Text Box 43">
          <a:extLst>
            <a:ext uri="{FF2B5EF4-FFF2-40B4-BE49-F238E27FC236}">
              <a16:creationId xmlns:a16="http://schemas.microsoft.com/office/drawing/2014/main" id="{961DC5D2-4FBC-4436-869A-1823ECE03D2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7" name="Text Box 68">
          <a:extLst>
            <a:ext uri="{FF2B5EF4-FFF2-40B4-BE49-F238E27FC236}">
              <a16:creationId xmlns:a16="http://schemas.microsoft.com/office/drawing/2014/main" id="{0DF204B7-62D9-48CF-A193-EFF29918732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8" name="Text Box 69">
          <a:extLst>
            <a:ext uri="{FF2B5EF4-FFF2-40B4-BE49-F238E27FC236}">
              <a16:creationId xmlns:a16="http://schemas.microsoft.com/office/drawing/2014/main" id="{B690B97A-9816-407E-BF29-131B2F58D7F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19" name="Text Box 70">
          <a:extLst>
            <a:ext uri="{FF2B5EF4-FFF2-40B4-BE49-F238E27FC236}">
              <a16:creationId xmlns:a16="http://schemas.microsoft.com/office/drawing/2014/main" id="{1EDF757B-A4AD-4E0D-ADBD-C2B660FA9E2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20" name="Text Box 71">
          <a:extLst>
            <a:ext uri="{FF2B5EF4-FFF2-40B4-BE49-F238E27FC236}">
              <a16:creationId xmlns:a16="http://schemas.microsoft.com/office/drawing/2014/main" id="{85B71026-2661-4A92-8A99-0148465AD4E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21" name="Text Box 72">
          <a:extLst>
            <a:ext uri="{FF2B5EF4-FFF2-40B4-BE49-F238E27FC236}">
              <a16:creationId xmlns:a16="http://schemas.microsoft.com/office/drawing/2014/main" id="{45EE3E55-6CB1-4D25-898F-D8921FD3056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22" name="Text Box 73">
          <a:extLst>
            <a:ext uri="{FF2B5EF4-FFF2-40B4-BE49-F238E27FC236}">
              <a16:creationId xmlns:a16="http://schemas.microsoft.com/office/drawing/2014/main" id="{23D33479-2552-4CF4-A9F2-F5111445CF1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23" name="Text Box 46">
          <a:extLst>
            <a:ext uri="{FF2B5EF4-FFF2-40B4-BE49-F238E27FC236}">
              <a16:creationId xmlns:a16="http://schemas.microsoft.com/office/drawing/2014/main" id="{E4B9FDD3-CBCD-49A4-A580-7E045709176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24" name="Text Box 43">
          <a:extLst>
            <a:ext uri="{FF2B5EF4-FFF2-40B4-BE49-F238E27FC236}">
              <a16:creationId xmlns:a16="http://schemas.microsoft.com/office/drawing/2014/main" id="{22D8081F-3D51-4701-8EB3-80FA377713E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25" name="Text Box 46">
          <a:extLst>
            <a:ext uri="{FF2B5EF4-FFF2-40B4-BE49-F238E27FC236}">
              <a16:creationId xmlns:a16="http://schemas.microsoft.com/office/drawing/2014/main" id="{92C1D17F-9068-4764-8445-32CBC969641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26" name="Text Box 68">
          <a:extLst>
            <a:ext uri="{FF2B5EF4-FFF2-40B4-BE49-F238E27FC236}">
              <a16:creationId xmlns:a16="http://schemas.microsoft.com/office/drawing/2014/main" id="{5F1214EB-7E9D-433E-9F42-416145E8CD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27" name="Text Box 69">
          <a:extLst>
            <a:ext uri="{FF2B5EF4-FFF2-40B4-BE49-F238E27FC236}">
              <a16:creationId xmlns:a16="http://schemas.microsoft.com/office/drawing/2014/main" id="{71584D36-85A2-42CC-B6BE-C7AAEF031FD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28" name="Text Box 70">
          <a:extLst>
            <a:ext uri="{FF2B5EF4-FFF2-40B4-BE49-F238E27FC236}">
              <a16:creationId xmlns:a16="http://schemas.microsoft.com/office/drawing/2014/main" id="{C86C02B6-F42E-46B1-8826-66F08833F55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29" name="Text Box 71">
          <a:extLst>
            <a:ext uri="{FF2B5EF4-FFF2-40B4-BE49-F238E27FC236}">
              <a16:creationId xmlns:a16="http://schemas.microsoft.com/office/drawing/2014/main" id="{8A7D789B-FC31-4FB9-9D29-974BC56C977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30" name="Text Box 72">
          <a:extLst>
            <a:ext uri="{FF2B5EF4-FFF2-40B4-BE49-F238E27FC236}">
              <a16:creationId xmlns:a16="http://schemas.microsoft.com/office/drawing/2014/main" id="{69A41E92-3636-479D-AF18-3F51F735ABE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31" name="Text Box 73">
          <a:extLst>
            <a:ext uri="{FF2B5EF4-FFF2-40B4-BE49-F238E27FC236}">
              <a16:creationId xmlns:a16="http://schemas.microsoft.com/office/drawing/2014/main" id="{35335D98-1A8F-49D3-A32E-F076D04F4F2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E0F7C2EA-2C45-43E1-9C3E-C9231246842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33" name="Text Box 43">
          <a:extLst>
            <a:ext uri="{FF2B5EF4-FFF2-40B4-BE49-F238E27FC236}">
              <a16:creationId xmlns:a16="http://schemas.microsoft.com/office/drawing/2014/main" id="{2EADD27E-5378-4071-A280-AD07FC6EDC0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34" name="Text Box 46">
          <a:extLst>
            <a:ext uri="{FF2B5EF4-FFF2-40B4-BE49-F238E27FC236}">
              <a16:creationId xmlns:a16="http://schemas.microsoft.com/office/drawing/2014/main" id="{1BB05D28-3551-4E1F-B10F-ABEE8A18A03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35" name="Text Box 43">
          <a:extLst>
            <a:ext uri="{FF2B5EF4-FFF2-40B4-BE49-F238E27FC236}">
              <a16:creationId xmlns:a16="http://schemas.microsoft.com/office/drawing/2014/main" id="{5405DBAF-ACC3-4040-A577-3064B296D7E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278</xdr:row>
      <xdr:rowOff>0</xdr:rowOff>
    </xdr:from>
    <xdr:ext cx="0" cy="171450"/>
    <xdr:sp macro="" textlink="">
      <xdr:nvSpPr>
        <xdr:cNvPr id="5436" name="Text Box 10">
          <a:extLst>
            <a:ext uri="{FF2B5EF4-FFF2-40B4-BE49-F238E27FC236}">
              <a16:creationId xmlns:a16="http://schemas.microsoft.com/office/drawing/2014/main" id="{762226BC-EDE3-47CD-AFFD-F8B38DFF6D7D}"/>
            </a:ext>
          </a:extLst>
        </xdr:cNvPr>
        <xdr:cNvSpPr txBox="1">
          <a:spLocks noChangeArrowheads="1"/>
        </xdr:cNvSpPr>
      </xdr:nvSpPr>
      <xdr:spPr bwMode="auto">
        <a:xfrm>
          <a:off x="1057275" y="5566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240</xdr:row>
      <xdr:rowOff>66675</xdr:rowOff>
    </xdr:from>
    <xdr:ext cx="0" cy="171450"/>
    <xdr:sp macro="" textlink="">
      <xdr:nvSpPr>
        <xdr:cNvPr id="5437" name="Text Box 11">
          <a:extLst>
            <a:ext uri="{FF2B5EF4-FFF2-40B4-BE49-F238E27FC236}">
              <a16:creationId xmlns:a16="http://schemas.microsoft.com/office/drawing/2014/main" id="{F151EA8A-5BF1-4837-96E5-0E3DCE72B022}"/>
            </a:ext>
          </a:extLst>
        </xdr:cNvPr>
        <xdr:cNvSpPr txBox="1">
          <a:spLocks noChangeArrowheads="1"/>
        </xdr:cNvSpPr>
      </xdr:nvSpPr>
      <xdr:spPr bwMode="auto">
        <a:xfrm>
          <a:off x="15773400" y="51006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38" name="Text Box 65">
          <a:extLst>
            <a:ext uri="{FF2B5EF4-FFF2-40B4-BE49-F238E27FC236}">
              <a16:creationId xmlns:a16="http://schemas.microsoft.com/office/drawing/2014/main" id="{222130BA-E7F2-45FB-9C47-63324239182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39" name="Text Box 91">
          <a:extLst>
            <a:ext uri="{FF2B5EF4-FFF2-40B4-BE49-F238E27FC236}">
              <a16:creationId xmlns:a16="http://schemas.microsoft.com/office/drawing/2014/main" id="{C08012F0-A6A7-4ADA-B2EE-E9C7EF836A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40" name="Text Box 65">
          <a:extLst>
            <a:ext uri="{FF2B5EF4-FFF2-40B4-BE49-F238E27FC236}">
              <a16:creationId xmlns:a16="http://schemas.microsoft.com/office/drawing/2014/main" id="{CD1A02E7-182C-4713-8642-5BC4F4D96BE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41" name="Text Box 91">
          <a:extLst>
            <a:ext uri="{FF2B5EF4-FFF2-40B4-BE49-F238E27FC236}">
              <a16:creationId xmlns:a16="http://schemas.microsoft.com/office/drawing/2014/main" id="{415C1E58-30BB-4FDF-9AA4-AE05FE7F1EF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42" name="Text Box 46">
          <a:extLst>
            <a:ext uri="{FF2B5EF4-FFF2-40B4-BE49-F238E27FC236}">
              <a16:creationId xmlns:a16="http://schemas.microsoft.com/office/drawing/2014/main" id="{47C4E09F-73C7-4DA3-8B45-2640AE71BE2E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43" name="Text Box 43">
          <a:extLst>
            <a:ext uri="{FF2B5EF4-FFF2-40B4-BE49-F238E27FC236}">
              <a16:creationId xmlns:a16="http://schemas.microsoft.com/office/drawing/2014/main" id="{42998CF9-40EB-457E-8B9E-290858EC22BA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4" name="Text Box 68">
          <a:extLst>
            <a:ext uri="{FF2B5EF4-FFF2-40B4-BE49-F238E27FC236}">
              <a16:creationId xmlns:a16="http://schemas.microsoft.com/office/drawing/2014/main" id="{37D43C7A-E99C-42CF-ACAC-440AF8FE6BB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5" name="Text Box 69">
          <a:extLst>
            <a:ext uri="{FF2B5EF4-FFF2-40B4-BE49-F238E27FC236}">
              <a16:creationId xmlns:a16="http://schemas.microsoft.com/office/drawing/2014/main" id="{6B6A3ABC-E818-41D8-AEB6-DD5F8F35A4D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6" name="Text Box 70">
          <a:extLst>
            <a:ext uri="{FF2B5EF4-FFF2-40B4-BE49-F238E27FC236}">
              <a16:creationId xmlns:a16="http://schemas.microsoft.com/office/drawing/2014/main" id="{0DD3E57F-7933-48D0-980F-A25099109AC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7" name="Text Box 71">
          <a:extLst>
            <a:ext uri="{FF2B5EF4-FFF2-40B4-BE49-F238E27FC236}">
              <a16:creationId xmlns:a16="http://schemas.microsoft.com/office/drawing/2014/main" id="{82EDD592-1A61-46BC-8DA2-2FA1810229E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8" name="Text Box 72">
          <a:extLst>
            <a:ext uri="{FF2B5EF4-FFF2-40B4-BE49-F238E27FC236}">
              <a16:creationId xmlns:a16="http://schemas.microsoft.com/office/drawing/2014/main" id="{B84B1B0F-742E-4979-AF9D-B3C890CFC0C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49" name="Text Box 73">
          <a:extLst>
            <a:ext uri="{FF2B5EF4-FFF2-40B4-BE49-F238E27FC236}">
              <a16:creationId xmlns:a16="http://schemas.microsoft.com/office/drawing/2014/main" id="{379C9E9E-A913-4894-8E27-990449F8DD8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50" name="Text Box 46">
          <a:extLst>
            <a:ext uri="{FF2B5EF4-FFF2-40B4-BE49-F238E27FC236}">
              <a16:creationId xmlns:a16="http://schemas.microsoft.com/office/drawing/2014/main" id="{7C58B473-6BEF-4659-A649-3C6DCCC6246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51" name="Text Box 43">
          <a:extLst>
            <a:ext uri="{FF2B5EF4-FFF2-40B4-BE49-F238E27FC236}">
              <a16:creationId xmlns:a16="http://schemas.microsoft.com/office/drawing/2014/main" id="{B36C6D1E-EBCD-4886-A040-152E8E7ACED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52" name="Text Box 46">
          <a:extLst>
            <a:ext uri="{FF2B5EF4-FFF2-40B4-BE49-F238E27FC236}">
              <a16:creationId xmlns:a16="http://schemas.microsoft.com/office/drawing/2014/main" id="{7309ABF5-94E4-4E52-98A8-B79254491FF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53" name="Text Box 43">
          <a:extLst>
            <a:ext uri="{FF2B5EF4-FFF2-40B4-BE49-F238E27FC236}">
              <a16:creationId xmlns:a16="http://schemas.microsoft.com/office/drawing/2014/main" id="{0CDEA9EF-408C-42B6-8304-85205092D97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4" name="Text Box 68">
          <a:extLst>
            <a:ext uri="{FF2B5EF4-FFF2-40B4-BE49-F238E27FC236}">
              <a16:creationId xmlns:a16="http://schemas.microsoft.com/office/drawing/2014/main" id="{569039F0-DBB2-4409-AE13-2DF20F4F03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5" name="Text Box 69">
          <a:extLst>
            <a:ext uri="{FF2B5EF4-FFF2-40B4-BE49-F238E27FC236}">
              <a16:creationId xmlns:a16="http://schemas.microsoft.com/office/drawing/2014/main" id="{2B23D6FE-20F2-49AD-990C-6CAE1016221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6" name="Text Box 70">
          <a:extLst>
            <a:ext uri="{FF2B5EF4-FFF2-40B4-BE49-F238E27FC236}">
              <a16:creationId xmlns:a16="http://schemas.microsoft.com/office/drawing/2014/main" id="{5C6F4AC4-E1D6-437E-A0A7-07376AEE9EE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7" name="Text Box 71">
          <a:extLst>
            <a:ext uri="{FF2B5EF4-FFF2-40B4-BE49-F238E27FC236}">
              <a16:creationId xmlns:a16="http://schemas.microsoft.com/office/drawing/2014/main" id="{B2576473-3DAE-4B87-A10D-A4AD1FA89F5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8" name="Text Box 72">
          <a:extLst>
            <a:ext uri="{FF2B5EF4-FFF2-40B4-BE49-F238E27FC236}">
              <a16:creationId xmlns:a16="http://schemas.microsoft.com/office/drawing/2014/main" id="{FF9E5B4D-0C9C-4909-A557-498545B0E9D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59" name="Text Box 73">
          <a:extLst>
            <a:ext uri="{FF2B5EF4-FFF2-40B4-BE49-F238E27FC236}">
              <a16:creationId xmlns:a16="http://schemas.microsoft.com/office/drawing/2014/main" id="{7DC84320-AE98-41F3-BC0B-C543B86A6A4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650EAB74-F7D8-4F14-8DF2-6818C8BF498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61" name="Text Box 43">
          <a:extLst>
            <a:ext uri="{FF2B5EF4-FFF2-40B4-BE49-F238E27FC236}">
              <a16:creationId xmlns:a16="http://schemas.microsoft.com/office/drawing/2014/main" id="{BD41C07B-CDE4-4510-AB5D-3A9AE98505E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62" name="Text Box 46">
          <a:extLst>
            <a:ext uri="{FF2B5EF4-FFF2-40B4-BE49-F238E27FC236}">
              <a16:creationId xmlns:a16="http://schemas.microsoft.com/office/drawing/2014/main" id="{60C1EAC8-DF90-4F21-9105-35BAD2FC3EB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63" name="Text Box 43">
          <a:extLst>
            <a:ext uri="{FF2B5EF4-FFF2-40B4-BE49-F238E27FC236}">
              <a16:creationId xmlns:a16="http://schemas.microsoft.com/office/drawing/2014/main" id="{2C3530E6-0AE9-486C-9D85-84BAE7DFF6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4" name="Text Box 68">
          <a:extLst>
            <a:ext uri="{FF2B5EF4-FFF2-40B4-BE49-F238E27FC236}">
              <a16:creationId xmlns:a16="http://schemas.microsoft.com/office/drawing/2014/main" id="{AE2A8028-4B54-4FFE-90D5-186900C2AD6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5" name="Text Box 69">
          <a:extLst>
            <a:ext uri="{FF2B5EF4-FFF2-40B4-BE49-F238E27FC236}">
              <a16:creationId xmlns:a16="http://schemas.microsoft.com/office/drawing/2014/main" id="{A76FF18C-7AFF-4B60-BD5F-9577F0ABBCF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6" name="Text Box 70">
          <a:extLst>
            <a:ext uri="{FF2B5EF4-FFF2-40B4-BE49-F238E27FC236}">
              <a16:creationId xmlns:a16="http://schemas.microsoft.com/office/drawing/2014/main" id="{C30EB4EB-ABB3-4494-8C1F-63E2E35B4C7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7" name="Text Box 71">
          <a:extLst>
            <a:ext uri="{FF2B5EF4-FFF2-40B4-BE49-F238E27FC236}">
              <a16:creationId xmlns:a16="http://schemas.microsoft.com/office/drawing/2014/main" id="{7EDA4959-2394-4B83-B436-134B2A5A7FC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8" name="Text Box 72">
          <a:extLst>
            <a:ext uri="{FF2B5EF4-FFF2-40B4-BE49-F238E27FC236}">
              <a16:creationId xmlns:a16="http://schemas.microsoft.com/office/drawing/2014/main" id="{E62DFD7F-A920-45D4-8669-A62F23ACF0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469" name="Text Box 73">
          <a:extLst>
            <a:ext uri="{FF2B5EF4-FFF2-40B4-BE49-F238E27FC236}">
              <a16:creationId xmlns:a16="http://schemas.microsoft.com/office/drawing/2014/main" id="{5489B638-46A4-450C-B0F9-DBE17BD6AD0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70" name="Text Box 46">
          <a:extLst>
            <a:ext uri="{FF2B5EF4-FFF2-40B4-BE49-F238E27FC236}">
              <a16:creationId xmlns:a16="http://schemas.microsoft.com/office/drawing/2014/main" id="{F7E6089A-B2F5-4CAE-99A1-1C909768074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71" name="Text Box 43">
          <a:extLst>
            <a:ext uri="{FF2B5EF4-FFF2-40B4-BE49-F238E27FC236}">
              <a16:creationId xmlns:a16="http://schemas.microsoft.com/office/drawing/2014/main" id="{896FDE1F-B84B-40A4-A7A8-CE4CE46EEA6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72" name="Text Box 46">
          <a:extLst>
            <a:ext uri="{FF2B5EF4-FFF2-40B4-BE49-F238E27FC236}">
              <a16:creationId xmlns:a16="http://schemas.microsoft.com/office/drawing/2014/main" id="{FFA9FDD7-EFDF-4B55-AFE6-5D63143FE89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73" name="Text Box 43">
          <a:extLst>
            <a:ext uri="{FF2B5EF4-FFF2-40B4-BE49-F238E27FC236}">
              <a16:creationId xmlns:a16="http://schemas.microsoft.com/office/drawing/2014/main" id="{E92D091A-AE55-4171-8D15-B7B612873FD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381000</xdr:colOff>
      <xdr:row>255</xdr:row>
      <xdr:rowOff>19050</xdr:rowOff>
    </xdr:from>
    <xdr:ext cx="0" cy="171450"/>
    <xdr:sp macro="" textlink="">
      <xdr:nvSpPr>
        <xdr:cNvPr id="5474" name="Text Box 10">
          <a:extLst>
            <a:ext uri="{FF2B5EF4-FFF2-40B4-BE49-F238E27FC236}">
              <a16:creationId xmlns:a16="http://schemas.microsoft.com/office/drawing/2014/main" id="{48F6956C-E24E-47EF-8E62-F1619E1E7FC1}"/>
            </a:ext>
          </a:extLst>
        </xdr:cNvPr>
        <xdr:cNvSpPr txBox="1">
          <a:spLocks noChangeArrowheads="1"/>
        </xdr:cNvSpPr>
      </xdr:nvSpPr>
      <xdr:spPr bwMode="auto">
        <a:xfrm>
          <a:off x="14906625" y="5875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75" name="Text Box 65">
          <a:extLst>
            <a:ext uri="{FF2B5EF4-FFF2-40B4-BE49-F238E27FC236}">
              <a16:creationId xmlns:a16="http://schemas.microsoft.com/office/drawing/2014/main" id="{3B085F79-B20F-4C76-B285-3591F8C3F98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76" name="Text Box 91">
          <a:extLst>
            <a:ext uri="{FF2B5EF4-FFF2-40B4-BE49-F238E27FC236}">
              <a16:creationId xmlns:a16="http://schemas.microsoft.com/office/drawing/2014/main" id="{C2C595C9-E847-4969-94C7-E1A837FCCE1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477" name="Text Box 65">
          <a:extLst>
            <a:ext uri="{FF2B5EF4-FFF2-40B4-BE49-F238E27FC236}">
              <a16:creationId xmlns:a16="http://schemas.microsoft.com/office/drawing/2014/main" id="{74314207-97AA-4ACF-B603-8031A0CE9F9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78" name="Text Box 46">
          <a:extLst>
            <a:ext uri="{FF2B5EF4-FFF2-40B4-BE49-F238E27FC236}">
              <a16:creationId xmlns:a16="http://schemas.microsoft.com/office/drawing/2014/main" id="{7135C654-9294-4FA8-B81C-F0BDD681ED7B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479" name="Text Box 43">
          <a:extLst>
            <a:ext uri="{FF2B5EF4-FFF2-40B4-BE49-F238E27FC236}">
              <a16:creationId xmlns:a16="http://schemas.microsoft.com/office/drawing/2014/main" id="{BE54BCF1-D922-4DDE-9534-EF4156D5CFC9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0" name="Text Box 68">
          <a:extLst>
            <a:ext uri="{FF2B5EF4-FFF2-40B4-BE49-F238E27FC236}">
              <a16:creationId xmlns:a16="http://schemas.microsoft.com/office/drawing/2014/main" id="{ED2005DF-BD09-4DA7-9E84-D03E30F8C87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1" name="Text Box 69">
          <a:extLst>
            <a:ext uri="{FF2B5EF4-FFF2-40B4-BE49-F238E27FC236}">
              <a16:creationId xmlns:a16="http://schemas.microsoft.com/office/drawing/2014/main" id="{961C119A-8C85-4405-A0FD-67A4B7E9828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2" name="Text Box 70">
          <a:extLst>
            <a:ext uri="{FF2B5EF4-FFF2-40B4-BE49-F238E27FC236}">
              <a16:creationId xmlns:a16="http://schemas.microsoft.com/office/drawing/2014/main" id="{53887724-34FB-4668-8261-E5C0F1A85AD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3" name="Text Box 71">
          <a:extLst>
            <a:ext uri="{FF2B5EF4-FFF2-40B4-BE49-F238E27FC236}">
              <a16:creationId xmlns:a16="http://schemas.microsoft.com/office/drawing/2014/main" id="{79119BFC-D866-41E4-955E-83E7A967614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4" name="Text Box 72">
          <a:extLst>
            <a:ext uri="{FF2B5EF4-FFF2-40B4-BE49-F238E27FC236}">
              <a16:creationId xmlns:a16="http://schemas.microsoft.com/office/drawing/2014/main" id="{E1AB3259-E226-4562-A86E-59D6EF5A52A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85" name="Text Box 73">
          <a:extLst>
            <a:ext uri="{FF2B5EF4-FFF2-40B4-BE49-F238E27FC236}">
              <a16:creationId xmlns:a16="http://schemas.microsoft.com/office/drawing/2014/main" id="{2FAF1D91-FA5E-45D8-A29A-466D18076D3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86" name="Text Box 46">
          <a:extLst>
            <a:ext uri="{FF2B5EF4-FFF2-40B4-BE49-F238E27FC236}">
              <a16:creationId xmlns:a16="http://schemas.microsoft.com/office/drawing/2014/main" id="{39BDFB6E-8C96-45B2-8A8D-82C4AE7647E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87" name="Text Box 43">
          <a:extLst>
            <a:ext uri="{FF2B5EF4-FFF2-40B4-BE49-F238E27FC236}">
              <a16:creationId xmlns:a16="http://schemas.microsoft.com/office/drawing/2014/main" id="{3D2C2898-C070-4730-A325-D2D32C0EB06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4D7118C6-CF8B-4C0A-950D-DB2592B202C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89" name="Text Box 43">
          <a:extLst>
            <a:ext uri="{FF2B5EF4-FFF2-40B4-BE49-F238E27FC236}">
              <a16:creationId xmlns:a16="http://schemas.microsoft.com/office/drawing/2014/main" id="{75FFB5E7-46C8-4FFF-B15E-CFAD9EA06E3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0" name="Text Box 68">
          <a:extLst>
            <a:ext uri="{FF2B5EF4-FFF2-40B4-BE49-F238E27FC236}">
              <a16:creationId xmlns:a16="http://schemas.microsoft.com/office/drawing/2014/main" id="{A592BD7E-EAB1-47B0-89F5-740DE82E9BD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1" name="Text Box 69">
          <a:extLst>
            <a:ext uri="{FF2B5EF4-FFF2-40B4-BE49-F238E27FC236}">
              <a16:creationId xmlns:a16="http://schemas.microsoft.com/office/drawing/2014/main" id="{2DB25E53-BEB5-425D-8D53-238B527C8D0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2" name="Text Box 70">
          <a:extLst>
            <a:ext uri="{FF2B5EF4-FFF2-40B4-BE49-F238E27FC236}">
              <a16:creationId xmlns:a16="http://schemas.microsoft.com/office/drawing/2014/main" id="{4F61048D-3738-4A4F-A2BE-C8118CB31B2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3" name="Text Box 71">
          <a:extLst>
            <a:ext uri="{FF2B5EF4-FFF2-40B4-BE49-F238E27FC236}">
              <a16:creationId xmlns:a16="http://schemas.microsoft.com/office/drawing/2014/main" id="{0424321F-9AFD-4CE6-A10B-AA809F231B4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4" name="Text Box 72">
          <a:extLst>
            <a:ext uri="{FF2B5EF4-FFF2-40B4-BE49-F238E27FC236}">
              <a16:creationId xmlns:a16="http://schemas.microsoft.com/office/drawing/2014/main" id="{AFC47AAB-0330-49C8-B30C-DF1274A3DF1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495" name="Text Box 73">
          <a:extLst>
            <a:ext uri="{FF2B5EF4-FFF2-40B4-BE49-F238E27FC236}">
              <a16:creationId xmlns:a16="http://schemas.microsoft.com/office/drawing/2014/main" id="{D02EDB53-2F08-4819-A18F-5501F0EA58A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96" name="Text Box 46">
          <a:extLst>
            <a:ext uri="{FF2B5EF4-FFF2-40B4-BE49-F238E27FC236}">
              <a16:creationId xmlns:a16="http://schemas.microsoft.com/office/drawing/2014/main" id="{D2D87428-7283-4177-AAFF-6D0DEAF32BF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97" name="Text Box 43">
          <a:extLst>
            <a:ext uri="{FF2B5EF4-FFF2-40B4-BE49-F238E27FC236}">
              <a16:creationId xmlns:a16="http://schemas.microsoft.com/office/drawing/2014/main" id="{C92A5B11-A7AC-4EB8-B7D1-150BDC2EC808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98" name="Text Box 46">
          <a:extLst>
            <a:ext uri="{FF2B5EF4-FFF2-40B4-BE49-F238E27FC236}">
              <a16:creationId xmlns:a16="http://schemas.microsoft.com/office/drawing/2014/main" id="{913CC163-73AB-494E-B27E-7674D9D6DA0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499" name="Text Box 43">
          <a:extLst>
            <a:ext uri="{FF2B5EF4-FFF2-40B4-BE49-F238E27FC236}">
              <a16:creationId xmlns:a16="http://schemas.microsoft.com/office/drawing/2014/main" id="{79B850C9-143A-4FEA-8968-DB4A08CD4A0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0" name="Text Box 68">
          <a:extLst>
            <a:ext uri="{FF2B5EF4-FFF2-40B4-BE49-F238E27FC236}">
              <a16:creationId xmlns:a16="http://schemas.microsoft.com/office/drawing/2014/main" id="{EAB7F31A-95D7-4BFE-ABE4-4032F91B7E0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1" name="Text Box 69">
          <a:extLst>
            <a:ext uri="{FF2B5EF4-FFF2-40B4-BE49-F238E27FC236}">
              <a16:creationId xmlns:a16="http://schemas.microsoft.com/office/drawing/2014/main" id="{8BEFD28E-C528-4C0D-A321-BC3A747D8BD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2" name="Text Box 70">
          <a:extLst>
            <a:ext uri="{FF2B5EF4-FFF2-40B4-BE49-F238E27FC236}">
              <a16:creationId xmlns:a16="http://schemas.microsoft.com/office/drawing/2014/main" id="{F5C90D7B-13FF-4DB7-8554-EFC14B73A6A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3" name="Text Box 71">
          <a:extLst>
            <a:ext uri="{FF2B5EF4-FFF2-40B4-BE49-F238E27FC236}">
              <a16:creationId xmlns:a16="http://schemas.microsoft.com/office/drawing/2014/main" id="{8BDD6181-2924-4246-A2CD-C326E5793B0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4" name="Text Box 72">
          <a:extLst>
            <a:ext uri="{FF2B5EF4-FFF2-40B4-BE49-F238E27FC236}">
              <a16:creationId xmlns:a16="http://schemas.microsoft.com/office/drawing/2014/main" id="{E7A19F5F-E8DD-4332-BB52-89B61CA56C0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47625"/>
    <xdr:sp macro="" textlink="">
      <xdr:nvSpPr>
        <xdr:cNvPr id="5505" name="Text Box 73">
          <a:extLst>
            <a:ext uri="{FF2B5EF4-FFF2-40B4-BE49-F238E27FC236}">
              <a16:creationId xmlns:a16="http://schemas.microsoft.com/office/drawing/2014/main" id="{6185459E-C66F-4DF3-A584-3A6E74C72F2F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06" name="Text Box 46">
          <a:extLst>
            <a:ext uri="{FF2B5EF4-FFF2-40B4-BE49-F238E27FC236}">
              <a16:creationId xmlns:a16="http://schemas.microsoft.com/office/drawing/2014/main" id="{BBCB9C13-6FA9-436F-8BA0-88149452755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07" name="Text Box 43">
          <a:extLst>
            <a:ext uri="{FF2B5EF4-FFF2-40B4-BE49-F238E27FC236}">
              <a16:creationId xmlns:a16="http://schemas.microsoft.com/office/drawing/2014/main" id="{B4C125E3-305A-4BBA-9012-FD180D0C15E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A81E84A4-827B-4406-BB76-F5A69C9E266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09" name="Text Box 43">
          <a:extLst>
            <a:ext uri="{FF2B5EF4-FFF2-40B4-BE49-F238E27FC236}">
              <a16:creationId xmlns:a16="http://schemas.microsoft.com/office/drawing/2014/main" id="{C8D87561-3FA2-490E-A582-4C609323778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510" name="Text Box 65">
          <a:extLst>
            <a:ext uri="{FF2B5EF4-FFF2-40B4-BE49-F238E27FC236}">
              <a16:creationId xmlns:a16="http://schemas.microsoft.com/office/drawing/2014/main" id="{2CE89254-D5F1-41D7-BF12-DE0941DC0B2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511" name="Text Box 91">
          <a:extLst>
            <a:ext uri="{FF2B5EF4-FFF2-40B4-BE49-F238E27FC236}">
              <a16:creationId xmlns:a16="http://schemas.microsoft.com/office/drawing/2014/main" id="{FADDC5ED-FEBA-4EDC-B170-BD5E5CD4D3BB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171450"/>
    <xdr:sp macro="" textlink="">
      <xdr:nvSpPr>
        <xdr:cNvPr id="5512" name="Text Box 65">
          <a:extLst>
            <a:ext uri="{FF2B5EF4-FFF2-40B4-BE49-F238E27FC236}">
              <a16:creationId xmlns:a16="http://schemas.microsoft.com/office/drawing/2014/main" id="{10877273-8691-4EF8-83BF-B9F7BCB2D8B6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513" name="Text Box 46">
          <a:extLst>
            <a:ext uri="{FF2B5EF4-FFF2-40B4-BE49-F238E27FC236}">
              <a16:creationId xmlns:a16="http://schemas.microsoft.com/office/drawing/2014/main" id="{79AAC26C-9433-425E-B90E-6DFFD6068143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278</xdr:row>
      <xdr:rowOff>0</xdr:rowOff>
    </xdr:from>
    <xdr:ext cx="76200" cy="171450"/>
    <xdr:sp macro="" textlink="">
      <xdr:nvSpPr>
        <xdr:cNvPr id="5514" name="Text Box 43">
          <a:extLst>
            <a:ext uri="{FF2B5EF4-FFF2-40B4-BE49-F238E27FC236}">
              <a16:creationId xmlns:a16="http://schemas.microsoft.com/office/drawing/2014/main" id="{68242A15-E278-46D5-AE82-5CC7CFFCC0ED}"/>
            </a:ext>
          </a:extLst>
        </xdr:cNvPr>
        <xdr:cNvSpPr txBox="1">
          <a:spLocks noChangeArrowheads="1"/>
        </xdr:cNvSpPr>
      </xdr:nvSpPr>
      <xdr:spPr bwMode="auto">
        <a:xfrm>
          <a:off x="4676775" y="55664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15" name="Text Box 68">
          <a:extLst>
            <a:ext uri="{FF2B5EF4-FFF2-40B4-BE49-F238E27FC236}">
              <a16:creationId xmlns:a16="http://schemas.microsoft.com/office/drawing/2014/main" id="{116871DF-9F70-491A-B837-C96125E7281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16" name="Text Box 69">
          <a:extLst>
            <a:ext uri="{FF2B5EF4-FFF2-40B4-BE49-F238E27FC236}">
              <a16:creationId xmlns:a16="http://schemas.microsoft.com/office/drawing/2014/main" id="{07662310-06C0-4B2C-9DD0-55B86888BB5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17" name="Text Box 70">
          <a:extLst>
            <a:ext uri="{FF2B5EF4-FFF2-40B4-BE49-F238E27FC236}">
              <a16:creationId xmlns:a16="http://schemas.microsoft.com/office/drawing/2014/main" id="{48913E32-2836-4756-9FA5-CE4FC1F6AEC1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18" name="Text Box 71">
          <a:extLst>
            <a:ext uri="{FF2B5EF4-FFF2-40B4-BE49-F238E27FC236}">
              <a16:creationId xmlns:a16="http://schemas.microsoft.com/office/drawing/2014/main" id="{D2BCBC97-C6A8-461A-95DE-6292F35E0CD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19" name="Text Box 72">
          <a:extLst>
            <a:ext uri="{FF2B5EF4-FFF2-40B4-BE49-F238E27FC236}">
              <a16:creationId xmlns:a16="http://schemas.microsoft.com/office/drawing/2014/main" id="{38CCD46B-E817-41EF-9061-F5A69BC3495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0" name="Text Box 73">
          <a:extLst>
            <a:ext uri="{FF2B5EF4-FFF2-40B4-BE49-F238E27FC236}">
              <a16:creationId xmlns:a16="http://schemas.microsoft.com/office/drawing/2014/main" id="{F3C7BCAC-CA88-4179-8486-5BFED1DBF08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21" name="Text Box 46">
          <a:extLst>
            <a:ext uri="{FF2B5EF4-FFF2-40B4-BE49-F238E27FC236}">
              <a16:creationId xmlns:a16="http://schemas.microsoft.com/office/drawing/2014/main" id="{A51E0A1A-BFC0-4902-86D2-1E9EFD16913D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22" name="Text Box 43">
          <a:extLst>
            <a:ext uri="{FF2B5EF4-FFF2-40B4-BE49-F238E27FC236}">
              <a16:creationId xmlns:a16="http://schemas.microsoft.com/office/drawing/2014/main" id="{A676F4F8-A8E3-44F4-B2DE-F3500B01A1B0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23" name="Text Box 46">
          <a:extLst>
            <a:ext uri="{FF2B5EF4-FFF2-40B4-BE49-F238E27FC236}">
              <a16:creationId xmlns:a16="http://schemas.microsoft.com/office/drawing/2014/main" id="{33192051-85AF-4A1F-9067-7724D0F17329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24" name="Text Box 43">
          <a:extLst>
            <a:ext uri="{FF2B5EF4-FFF2-40B4-BE49-F238E27FC236}">
              <a16:creationId xmlns:a16="http://schemas.microsoft.com/office/drawing/2014/main" id="{76EDFD1E-5640-4257-9CAC-0D3764D6801A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5" name="Text Box 68">
          <a:extLst>
            <a:ext uri="{FF2B5EF4-FFF2-40B4-BE49-F238E27FC236}">
              <a16:creationId xmlns:a16="http://schemas.microsoft.com/office/drawing/2014/main" id="{2679998B-B8F0-46AA-BF8C-5C3AC95DEBB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6" name="Text Box 69">
          <a:extLst>
            <a:ext uri="{FF2B5EF4-FFF2-40B4-BE49-F238E27FC236}">
              <a16:creationId xmlns:a16="http://schemas.microsoft.com/office/drawing/2014/main" id="{4BA20EAB-871C-4935-8715-9345306D9A1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7" name="Text Box 70">
          <a:extLst>
            <a:ext uri="{FF2B5EF4-FFF2-40B4-BE49-F238E27FC236}">
              <a16:creationId xmlns:a16="http://schemas.microsoft.com/office/drawing/2014/main" id="{FECF64FE-C121-4035-AB5E-FD2A614B8B05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8" name="Text Box 71">
          <a:extLst>
            <a:ext uri="{FF2B5EF4-FFF2-40B4-BE49-F238E27FC236}">
              <a16:creationId xmlns:a16="http://schemas.microsoft.com/office/drawing/2014/main" id="{A1267E1F-7B4A-448C-8C7F-2A2B76447A67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29" name="Text Box 72">
          <a:extLst>
            <a:ext uri="{FF2B5EF4-FFF2-40B4-BE49-F238E27FC236}">
              <a16:creationId xmlns:a16="http://schemas.microsoft.com/office/drawing/2014/main" id="{76BAF72D-F3AC-4B55-84E2-CFF64845652E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66675"/>
    <xdr:sp macro="" textlink="">
      <xdr:nvSpPr>
        <xdr:cNvPr id="5530" name="Text Box 73">
          <a:extLst>
            <a:ext uri="{FF2B5EF4-FFF2-40B4-BE49-F238E27FC236}">
              <a16:creationId xmlns:a16="http://schemas.microsoft.com/office/drawing/2014/main" id="{24EEC72B-3008-48BE-877E-3DD359334C9C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31" name="Text Box 46">
          <a:extLst>
            <a:ext uri="{FF2B5EF4-FFF2-40B4-BE49-F238E27FC236}">
              <a16:creationId xmlns:a16="http://schemas.microsoft.com/office/drawing/2014/main" id="{58BE515D-47D1-4F90-8CB1-34EFB3EB30E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32" name="Text Box 43">
          <a:extLst>
            <a:ext uri="{FF2B5EF4-FFF2-40B4-BE49-F238E27FC236}">
              <a16:creationId xmlns:a16="http://schemas.microsoft.com/office/drawing/2014/main" id="{09DB2131-AF5F-4077-8E8E-78EFA45CB5C3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33" name="Text Box 46">
          <a:extLst>
            <a:ext uri="{FF2B5EF4-FFF2-40B4-BE49-F238E27FC236}">
              <a16:creationId xmlns:a16="http://schemas.microsoft.com/office/drawing/2014/main" id="{BF553706-640E-4686-A0F0-4526922532C4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278</xdr:row>
      <xdr:rowOff>0</xdr:rowOff>
    </xdr:from>
    <xdr:ext cx="76200" cy="28575"/>
    <xdr:sp macro="" textlink="">
      <xdr:nvSpPr>
        <xdr:cNvPr id="5534" name="Text Box 43">
          <a:extLst>
            <a:ext uri="{FF2B5EF4-FFF2-40B4-BE49-F238E27FC236}">
              <a16:creationId xmlns:a16="http://schemas.microsoft.com/office/drawing/2014/main" id="{3C94EB94-77E0-4C2B-B4CE-E44CE547E0B2}"/>
            </a:ext>
          </a:extLst>
        </xdr:cNvPr>
        <xdr:cNvSpPr txBox="1">
          <a:spLocks noChangeArrowheads="1"/>
        </xdr:cNvSpPr>
      </xdr:nvSpPr>
      <xdr:spPr bwMode="auto">
        <a:xfrm>
          <a:off x="3933825" y="55664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35" name="Text Box 10">
          <a:extLst>
            <a:ext uri="{FF2B5EF4-FFF2-40B4-BE49-F238E27FC236}">
              <a16:creationId xmlns:a16="http://schemas.microsoft.com/office/drawing/2014/main" id="{03909513-A52D-478F-AD4C-87335ECE3359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36" name="Text Box 11">
          <a:extLst>
            <a:ext uri="{FF2B5EF4-FFF2-40B4-BE49-F238E27FC236}">
              <a16:creationId xmlns:a16="http://schemas.microsoft.com/office/drawing/2014/main" id="{36927D7D-0C3A-426C-85DC-19858EBA5A0A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37" name="Text Box 10">
          <a:extLst>
            <a:ext uri="{FF2B5EF4-FFF2-40B4-BE49-F238E27FC236}">
              <a16:creationId xmlns:a16="http://schemas.microsoft.com/office/drawing/2014/main" id="{A6E03A3A-FAFA-4B1F-BCFD-A94BDAD2C261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38" name="Text Box 11">
          <a:extLst>
            <a:ext uri="{FF2B5EF4-FFF2-40B4-BE49-F238E27FC236}">
              <a16:creationId xmlns:a16="http://schemas.microsoft.com/office/drawing/2014/main" id="{ECA76805-A2DD-42A8-9778-C7CDBDA3E803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39" name="Text Box 10">
          <a:extLst>
            <a:ext uri="{FF2B5EF4-FFF2-40B4-BE49-F238E27FC236}">
              <a16:creationId xmlns:a16="http://schemas.microsoft.com/office/drawing/2014/main" id="{9812E674-3FCF-4C57-97C1-D30B8D438E1A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40" name="Text Box 11">
          <a:extLst>
            <a:ext uri="{FF2B5EF4-FFF2-40B4-BE49-F238E27FC236}">
              <a16:creationId xmlns:a16="http://schemas.microsoft.com/office/drawing/2014/main" id="{3B83B95F-DEAB-47D3-805B-495ED85A8CEE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8672BCC5-2779-480C-8F5D-B3CDDF0F04B2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42" name="Text Box 11">
          <a:extLst>
            <a:ext uri="{FF2B5EF4-FFF2-40B4-BE49-F238E27FC236}">
              <a16:creationId xmlns:a16="http://schemas.microsoft.com/office/drawing/2014/main" id="{ED5FB223-AD14-4E1D-BE95-F4F4E098E3AB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43" name="Text Box 10">
          <a:extLst>
            <a:ext uri="{FF2B5EF4-FFF2-40B4-BE49-F238E27FC236}">
              <a16:creationId xmlns:a16="http://schemas.microsoft.com/office/drawing/2014/main" id="{5153638A-292A-43AF-B383-B92347032EA4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544" name="Text Box 10">
          <a:extLst>
            <a:ext uri="{FF2B5EF4-FFF2-40B4-BE49-F238E27FC236}">
              <a16:creationId xmlns:a16="http://schemas.microsoft.com/office/drawing/2014/main" id="{DC9CC6ED-CA06-4A44-9ECB-132EC9D2722D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45" name="Text Box 10">
          <a:extLst>
            <a:ext uri="{FF2B5EF4-FFF2-40B4-BE49-F238E27FC236}">
              <a16:creationId xmlns:a16="http://schemas.microsoft.com/office/drawing/2014/main" id="{6614E4A1-6791-4FDC-8950-DDB3FD336ED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46" name="Text Box 11">
          <a:extLst>
            <a:ext uri="{FF2B5EF4-FFF2-40B4-BE49-F238E27FC236}">
              <a16:creationId xmlns:a16="http://schemas.microsoft.com/office/drawing/2014/main" id="{ABF3D4B2-2160-45AA-93F9-8DE183E2927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47" name="Text Box 10">
          <a:extLst>
            <a:ext uri="{FF2B5EF4-FFF2-40B4-BE49-F238E27FC236}">
              <a16:creationId xmlns:a16="http://schemas.microsoft.com/office/drawing/2014/main" id="{EBB353DF-33B4-4545-A002-9AEFFCD7D03C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48" name="Text Box 11">
          <a:extLst>
            <a:ext uri="{FF2B5EF4-FFF2-40B4-BE49-F238E27FC236}">
              <a16:creationId xmlns:a16="http://schemas.microsoft.com/office/drawing/2014/main" id="{287B4EEF-A036-4970-AD71-FEC14E95E5E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49" name="Text Box 10">
          <a:extLst>
            <a:ext uri="{FF2B5EF4-FFF2-40B4-BE49-F238E27FC236}">
              <a16:creationId xmlns:a16="http://schemas.microsoft.com/office/drawing/2014/main" id="{9C32DE8B-BC16-43AA-8E87-D01362472907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0" name="Text Box 11">
          <a:extLst>
            <a:ext uri="{FF2B5EF4-FFF2-40B4-BE49-F238E27FC236}">
              <a16:creationId xmlns:a16="http://schemas.microsoft.com/office/drawing/2014/main" id="{CC87D7B7-09FA-4C8B-91C0-98F72FF33F0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1" name="Text Box 10">
          <a:extLst>
            <a:ext uri="{FF2B5EF4-FFF2-40B4-BE49-F238E27FC236}">
              <a16:creationId xmlns:a16="http://schemas.microsoft.com/office/drawing/2014/main" id="{68E6579C-4FAE-4A93-BFCD-FE05B00D6852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2" name="Text Box 11">
          <a:extLst>
            <a:ext uri="{FF2B5EF4-FFF2-40B4-BE49-F238E27FC236}">
              <a16:creationId xmlns:a16="http://schemas.microsoft.com/office/drawing/2014/main" id="{4247B191-D383-468D-9B29-D4CEBB9A2D67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3" name="Text Box 10">
          <a:extLst>
            <a:ext uri="{FF2B5EF4-FFF2-40B4-BE49-F238E27FC236}">
              <a16:creationId xmlns:a16="http://schemas.microsoft.com/office/drawing/2014/main" id="{D7C1B09F-8845-40F8-BB59-DD99D83FCDA6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4" name="Text Box 11">
          <a:extLst>
            <a:ext uri="{FF2B5EF4-FFF2-40B4-BE49-F238E27FC236}">
              <a16:creationId xmlns:a16="http://schemas.microsoft.com/office/drawing/2014/main" id="{9C795975-9F06-4408-ACD5-DE0E7CB9766D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5" name="Text Box 10">
          <a:extLst>
            <a:ext uri="{FF2B5EF4-FFF2-40B4-BE49-F238E27FC236}">
              <a16:creationId xmlns:a16="http://schemas.microsoft.com/office/drawing/2014/main" id="{B54B8C17-12D1-4638-B7CD-4FEAFBB54252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6" name="Text Box 11">
          <a:extLst>
            <a:ext uri="{FF2B5EF4-FFF2-40B4-BE49-F238E27FC236}">
              <a16:creationId xmlns:a16="http://schemas.microsoft.com/office/drawing/2014/main" id="{62E23C51-700B-448C-B998-0953FF6CDD35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7" name="Text Box 10">
          <a:extLst>
            <a:ext uri="{FF2B5EF4-FFF2-40B4-BE49-F238E27FC236}">
              <a16:creationId xmlns:a16="http://schemas.microsoft.com/office/drawing/2014/main" id="{E7E9BDC5-6C95-45A4-8567-580091CE4417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8" name="Text Box 11">
          <a:extLst>
            <a:ext uri="{FF2B5EF4-FFF2-40B4-BE49-F238E27FC236}">
              <a16:creationId xmlns:a16="http://schemas.microsoft.com/office/drawing/2014/main" id="{301B27A9-7D8E-4364-8550-C6F38E119EA4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9C0714D5-3DF1-4406-B6A3-650850BFE001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60" name="Text Box 11">
          <a:extLst>
            <a:ext uri="{FF2B5EF4-FFF2-40B4-BE49-F238E27FC236}">
              <a16:creationId xmlns:a16="http://schemas.microsoft.com/office/drawing/2014/main" id="{C330EC51-5732-4919-A9A1-6EECDAA57DF6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61" name="Text Box 10">
          <a:extLst>
            <a:ext uri="{FF2B5EF4-FFF2-40B4-BE49-F238E27FC236}">
              <a16:creationId xmlns:a16="http://schemas.microsoft.com/office/drawing/2014/main" id="{9513268E-C554-434C-97CB-9838930D24DD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562" name="Text Box 10">
          <a:extLst>
            <a:ext uri="{FF2B5EF4-FFF2-40B4-BE49-F238E27FC236}">
              <a16:creationId xmlns:a16="http://schemas.microsoft.com/office/drawing/2014/main" id="{642CDEF5-F28B-4B67-9106-9D2A2F845B0A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3" name="Text Box 10">
          <a:extLst>
            <a:ext uri="{FF2B5EF4-FFF2-40B4-BE49-F238E27FC236}">
              <a16:creationId xmlns:a16="http://schemas.microsoft.com/office/drawing/2014/main" id="{DB143CAC-C540-462A-953E-FC7BFD7E6861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4" name="Text Box 11">
          <a:extLst>
            <a:ext uri="{FF2B5EF4-FFF2-40B4-BE49-F238E27FC236}">
              <a16:creationId xmlns:a16="http://schemas.microsoft.com/office/drawing/2014/main" id="{993A3288-8151-4FD8-9C2C-524C738EDD41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5" name="Text Box 10">
          <a:extLst>
            <a:ext uri="{FF2B5EF4-FFF2-40B4-BE49-F238E27FC236}">
              <a16:creationId xmlns:a16="http://schemas.microsoft.com/office/drawing/2014/main" id="{BC88EEC9-B692-4836-8429-4E3E62B12939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6" name="Text Box 11">
          <a:extLst>
            <a:ext uri="{FF2B5EF4-FFF2-40B4-BE49-F238E27FC236}">
              <a16:creationId xmlns:a16="http://schemas.microsoft.com/office/drawing/2014/main" id="{1157339A-650C-43EB-AA88-29FE34A18D90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7" name="Text Box 10">
          <a:extLst>
            <a:ext uri="{FF2B5EF4-FFF2-40B4-BE49-F238E27FC236}">
              <a16:creationId xmlns:a16="http://schemas.microsoft.com/office/drawing/2014/main" id="{DCFA7762-5C74-4B64-B1FC-F475E55AF846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8" name="Text Box 11">
          <a:extLst>
            <a:ext uri="{FF2B5EF4-FFF2-40B4-BE49-F238E27FC236}">
              <a16:creationId xmlns:a16="http://schemas.microsoft.com/office/drawing/2014/main" id="{B0724CD8-71FD-471F-9B42-BAD4A930E2E4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69" name="Text Box 10">
          <a:extLst>
            <a:ext uri="{FF2B5EF4-FFF2-40B4-BE49-F238E27FC236}">
              <a16:creationId xmlns:a16="http://schemas.microsoft.com/office/drawing/2014/main" id="{CDB011E2-0829-4572-BF18-2FDC3CF36AFF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38038BA4-0538-49DF-B4A7-2E2C4AF61B88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71" name="Text Box 10">
          <a:extLst>
            <a:ext uri="{FF2B5EF4-FFF2-40B4-BE49-F238E27FC236}">
              <a16:creationId xmlns:a16="http://schemas.microsoft.com/office/drawing/2014/main" id="{37C0BE64-3B42-4A71-A037-C585CF2BEE1F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80</xdr:row>
      <xdr:rowOff>0</xdr:rowOff>
    </xdr:from>
    <xdr:ext cx="0" cy="171450"/>
    <xdr:sp macro="" textlink="">
      <xdr:nvSpPr>
        <xdr:cNvPr id="5572" name="Text Box 10">
          <a:extLst>
            <a:ext uri="{FF2B5EF4-FFF2-40B4-BE49-F238E27FC236}">
              <a16:creationId xmlns:a16="http://schemas.microsoft.com/office/drawing/2014/main" id="{8464024A-FD0E-425F-94E0-61D4609BA630}"/>
            </a:ext>
          </a:extLst>
        </xdr:cNvPr>
        <xdr:cNvSpPr txBox="1">
          <a:spLocks noChangeArrowheads="1"/>
        </xdr:cNvSpPr>
      </xdr:nvSpPr>
      <xdr:spPr bwMode="auto">
        <a:xfrm>
          <a:off x="1057275" y="2403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3" name="Text Box 10">
          <a:extLst>
            <a:ext uri="{FF2B5EF4-FFF2-40B4-BE49-F238E27FC236}">
              <a16:creationId xmlns:a16="http://schemas.microsoft.com/office/drawing/2014/main" id="{BEB10F3B-5557-416A-AD24-F9F6DB13C529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4" name="Text Box 11">
          <a:extLst>
            <a:ext uri="{FF2B5EF4-FFF2-40B4-BE49-F238E27FC236}">
              <a16:creationId xmlns:a16="http://schemas.microsoft.com/office/drawing/2014/main" id="{C3461230-BDAB-423F-A82A-9B69A11479AE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5" name="Text Box 10">
          <a:extLst>
            <a:ext uri="{FF2B5EF4-FFF2-40B4-BE49-F238E27FC236}">
              <a16:creationId xmlns:a16="http://schemas.microsoft.com/office/drawing/2014/main" id="{6B139A06-E0B4-4418-A221-75D2BDB6B013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6" name="Text Box 11">
          <a:extLst>
            <a:ext uri="{FF2B5EF4-FFF2-40B4-BE49-F238E27FC236}">
              <a16:creationId xmlns:a16="http://schemas.microsoft.com/office/drawing/2014/main" id="{C3BE3596-CE23-4259-8BA8-B4F371870824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FD699179-E19C-40D2-A62A-6EBC1EBFC53E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8" name="Text Box 11">
          <a:extLst>
            <a:ext uri="{FF2B5EF4-FFF2-40B4-BE49-F238E27FC236}">
              <a16:creationId xmlns:a16="http://schemas.microsoft.com/office/drawing/2014/main" id="{8F243C84-9433-4F08-B250-8060310695B5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79" name="Text Box 10">
          <a:extLst>
            <a:ext uri="{FF2B5EF4-FFF2-40B4-BE49-F238E27FC236}">
              <a16:creationId xmlns:a16="http://schemas.microsoft.com/office/drawing/2014/main" id="{82D6D168-3576-47F8-8993-F78E43A29042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80" name="Text Box 11">
          <a:extLst>
            <a:ext uri="{FF2B5EF4-FFF2-40B4-BE49-F238E27FC236}">
              <a16:creationId xmlns:a16="http://schemas.microsoft.com/office/drawing/2014/main" id="{9914389B-32BA-4CB7-8D6B-40D2D1D12AC4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81" name="Text Box 10">
          <a:extLst>
            <a:ext uri="{FF2B5EF4-FFF2-40B4-BE49-F238E27FC236}">
              <a16:creationId xmlns:a16="http://schemas.microsoft.com/office/drawing/2014/main" id="{BEB83BD8-3824-4C68-BA2A-17E71EE6BD65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88</xdr:row>
      <xdr:rowOff>0</xdr:rowOff>
    </xdr:from>
    <xdr:ext cx="0" cy="171450"/>
    <xdr:sp macro="" textlink="">
      <xdr:nvSpPr>
        <xdr:cNvPr id="5582" name="Text Box 10">
          <a:extLst>
            <a:ext uri="{FF2B5EF4-FFF2-40B4-BE49-F238E27FC236}">
              <a16:creationId xmlns:a16="http://schemas.microsoft.com/office/drawing/2014/main" id="{9EE92F02-9462-4776-8FA8-3C1D6568C728}"/>
            </a:ext>
          </a:extLst>
        </xdr:cNvPr>
        <xdr:cNvSpPr txBox="1">
          <a:spLocks noChangeArrowheads="1"/>
        </xdr:cNvSpPr>
      </xdr:nvSpPr>
      <xdr:spPr bwMode="auto">
        <a:xfrm>
          <a:off x="1057275" y="25469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3" name="Text Box 10">
          <a:extLst>
            <a:ext uri="{FF2B5EF4-FFF2-40B4-BE49-F238E27FC236}">
              <a16:creationId xmlns:a16="http://schemas.microsoft.com/office/drawing/2014/main" id="{A720452F-E09B-4138-9F71-C0B811AB1D0B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4" name="Text Box 11">
          <a:extLst>
            <a:ext uri="{FF2B5EF4-FFF2-40B4-BE49-F238E27FC236}">
              <a16:creationId xmlns:a16="http://schemas.microsoft.com/office/drawing/2014/main" id="{0A259F8A-AA71-4486-A281-CE13C3082D9C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5" name="Text Box 10">
          <a:extLst>
            <a:ext uri="{FF2B5EF4-FFF2-40B4-BE49-F238E27FC236}">
              <a16:creationId xmlns:a16="http://schemas.microsoft.com/office/drawing/2014/main" id="{DB534879-2F11-4587-AA4D-C3A5A654A0D3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6" name="Text Box 11">
          <a:extLst>
            <a:ext uri="{FF2B5EF4-FFF2-40B4-BE49-F238E27FC236}">
              <a16:creationId xmlns:a16="http://schemas.microsoft.com/office/drawing/2014/main" id="{50F56E92-277C-4F6D-B005-F82EDDC5424C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7" name="Text Box 10">
          <a:extLst>
            <a:ext uri="{FF2B5EF4-FFF2-40B4-BE49-F238E27FC236}">
              <a16:creationId xmlns:a16="http://schemas.microsoft.com/office/drawing/2014/main" id="{48616F02-5456-4FAB-A0C3-8B782F266D14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8" name="Text Box 11">
          <a:extLst>
            <a:ext uri="{FF2B5EF4-FFF2-40B4-BE49-F238E27FC236}">
              <a16:creationId xmlns:a16="http://schemas.microsoft.com/office/drawing/2014/main" id="{2565774F-D232-4E27-879B-CB6D2CAD407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89" name="Text Box 10">
          <a:extLst>
            <a:ext uri="{FF2B5EF4-FFF2-40B4-BE49-F238E27FC236}">
              <a16:creationId xmlns:a16="http://schemas.microsoft.com/office/drawing/2014/main" id="{26A104E4-F883-44A4-A522-CC04F4EFB55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0" name="Text Box 11">
          <a:extLst>
            <a:ext uri="{FF2B5EF4-FFF2-40B4-BE49-F238E27FC236}">
              <a16:creationId xmlns:a16="http://schemas.microsoft.com/office/drawing/2014/main" id="{96A6E373-912E-43BE-82E3-3ABEBAB52B52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52836DD5-9209-40E3-AA2E-D7560C948EE5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A26DA7BF-94CD-44C7-A926-49A21D2B33D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3" name="Text Box 10">
          <a:extLst>
            <a:ext uri="{FF2B5EF4-FFF2-40B4-BE49-F238E27FC236}">
              <a16:creationId xmlns:a16="http://schemas.microsoft.com/office/drawing/2014/main" id="{8BF2BE0D-24D7-4733-B08E-6F9087C05E4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4" name="Text Box 11">
          <a:extLst>
            <a:ext uri="{FF2B5EF4-FFF2-40B4-BE49-F238E27FC236}">
              <a16:creationId xmlns:a16="http://schemas.microsoft.com/office/drawing/2014/main" id="{D8460153-4470-457F-9726-871AFF9DAF90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5" name="Text Box 10">
          <a:extLst>
            <a:ext uri="{FF2B5EF4-FFF2-40B4-BE49-F238E27FC236}">
              <a16:creationId xmlns:a16="http://schemas.microsoft.com/office/drawing/2014/main" id="{D73744D0-ABF8-4D47-A5B5-77583216BB3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6" name="Text Box 11">
          <a:extLst>
            <a:ext uri="{FF2B5EF4-FFF2-40B4-BE49-F238E27FC236}">
              <a16:creationId xmlns:a16="http://schemas.microsoft.com/office/drawing/2014/main" id="{BCDA42FB-17EE-4B3A-A2A9-C31D3E1E4BC6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7" name="Text Box 10">
          <a:extLst>
            <a:ext uri="{FF2B5EF4-FFF2-40B4-BE49-F238E27FC236}">
              <a16:creationId xmlns:a16="http://schemas.microsoft.com/office/drawing/2014/main" id="{EBB505EC-7643-4F95-93A3-872D33294A2F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598" name="Text Box 11">
          <a:extLst>
            <a:ext uri="{FF2B5EF4-FFF2-40B4-BE49-F238E27FC236}">
              <a16:creationId xmlns:a16="http://schemas.microsoft.com/office/drawing/2014/main" id="{237FEBF8-5C9C-4422-B21C-7B5F3D7417A0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599" name="Text Box 10">
          <a:extLst>
            <a:ext uri="{FF2B5EF4-FFF2-40B4-BE49-F238E27FC236}">
              <a16:creationId xmlns:a16="http://schemas.microsoft.com/office/drawing/2014/main" id="{B7B53A8E-7701-42B9-BE97-C8CE0F9DFDE1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0" name="Text Box 11">
          <a:extLst>
            <a:ext uri="{FF2B5EF4-FFF2-40B4-BE49-F238E27FC236}">
              <a16:creationId xmlns:a16="http://schemas.microsoft.com/office/drawing/2014/main" id="{1C62DEFC-3D5D-4EFD-9261-C755EA02B0CD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1" name="Text Box 10">
          <a:extLst>
            <a:ext uri="{FF2B5EF4-FFF2-40B4-BE49-F238E27FC236}">
              <a16:creationId xmlns:a16="http://schemas.microsoft.com/office/drawing/2014/main" id="{A2B6C1A0-022B-4010-A092-A09099C80DE2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2" name="Text Box 11">
          <a:extLst>
            <a:ext uri="{FF2B5EF4-FFF2-40B4-BE49-F238E27FC236}">
              <a16:creationId xmlns:a16="http://schemas.microsoft.com/office/drawing/2014/main" id="{6CC873A2-4434-40E3-B38E-EF447C0E44D3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3" name="Text Box 10">
          <a:extLst>
            <a:ext uri="{FF2B5EF4-FFF2-40B4-BE49-F238E27FC236}">
              <a16:creationId xmlns:a16="http://schemas.microsoft.com/office/drawing/2014/main" id="{EF8D981B-97D1-4F30-A012-9E190F1BDE7E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4" name="Text Box 11">
          <a:extLst>
            <a:ext uri="{FF2B5EF4-FFF2-40B4-BE49-F238E27FC236}">
              <a16:creationId xmlns:a16="http://schemas.microsoft.com/office/drawing/2014/main" id="{755F2455-880D-46A4-BB98-8616BA5ADB07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5" name="Text Box 10">
          <a:extLst>
            <a:ext uri="{FF2B5EF4-FFF2-40B4-BE49-F238E27FC236}">
              <a16:creationId xmlns:a16="http://schemas.microsoft.com/office/drawing/2014/main" id="{E38F9529-C262-4FD2-9D22-C4C71CCCB263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F454D779-AAD1-4F2E-AB5B-E6CFDA044A3C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7" name="Text Box 10">
          <a:extLst>
            <a:ext uri="{FF2B5EF4-FFF2-40B4-BE49-F238E27FC236}">
              <a16:creationId xmlns:a16="http://schemas.microsoft.com/office/drawing/2014/main" id="{516EBABD-D6D6-4C56-BDA3-71A7FA3DCD9B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5608" name="Text Box 10">
          <a:extLst>
            <a:ext uri="{FF2B5EF4-FFF2-40B4-BE49-F238E27FC236}">
              <a16:creationId xmlns:a16="http://schemas.microsoft.com/office/drawing/2014/main" id="{FAE16C4B-65AD-448F-9FBD-A0DC1A649BEB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09" name="Text Box 10">
          <a:extLst>
            <a:ext uri="{FF2B5EF4-FFF2-40B4-BE49-F238E27FC236}">
              <a16:creationId xmlns:a16="http://schemas.microsoft.com/office/drawing/2014/main" id="{839BA211-AAF5-4E12-9B5F-779AE12A0494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0" name="Text Box 11">
          <a:extLst>
            <a:ext uri="{FF2B5EF4-FFF2-40B4-BE49-F238E27FC236}">
              <a16:creationId xmlns:a16="http://schemas.microsoft.com/office/drawing/2014/main" id="{89A31A3A-8926-432C-9432-6B61E94D37AE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1" name="Text Box 10">
          <a:extLst>
            <a:ext uri="{FF2B5EF4-FFF2-40B4-BE49-F238E27FC236}">
              <a16:creationId xmlns:a16="http://schemas.microsoft.com/office/drawing/2014/main" id="{EB7ED16B-AF3D-4ADA-830C-423EE500AF05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2" name="Text Box 11">
          <a:extLst>
            <a:ext uri="{FF2B5EF4-FFF2-40B4-BE49-F238E27FC236}">
              <a16:creationId xmlns:a16="http://schemas.microsoft.com/office/drawing/2014/main" id="{A5ABA769-B8EC-4EF6-9E8C-C0C0B01D550A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3" name="Text Box 10">
          <a:extLst>
            <a:ext uri="{FF2B5EF4-FFF2-40B4-BE49-F238E27FC236}">
              <a16:creationId xmlns:a16="http://schemas.microsoft.com/office/drawing/2014/main" id="{BF2222FF-584E-44A1-ACA1-AB36C7A5ED6E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4" name="Text Box 11">
          <a:extLst>
            <a:ext uri="{FF2B5EF4-FFF2-40B4-BE49-F238E27FC236}">
              <a16:creationId xmlns:a16="http://schemas.microsoft.com/office/drawing/2014/main" id="{87047999-C01F-4BF1-A98F-939A65C75591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5" name="Text Box 10">
          <a:extLst>
            <a:ext uri="{FF2B5EF4-FFF2-40B4-BE49-F238E27FC236}">
              <a16:creationId xmlns:a16="http://schemas.microsoft.com/office/drawing/2014/main" id="{4C560758-91AE-4C77-AB73-3F5B4C9BD38A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6" name="Text Box 11">
          <a:extLst>
            <a:ext uri="{FF2B5EF4-FFF2-40B4-BE49-F238E27FC236}">
              <a16:creationId xmlns:a16="http://schemas.microsoft.com/office/drawing/2014/main" id="{A8132232-C282-4150-B00C-F30D57C08CE2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5617" name="Text Box 10">
          <a:extLst>
            <a:ext uri="{FF2B5EF4-FFF2-40B4-BE49-F238E27FC236}">
              <a16:creationId xmlns:a16="http://schemas.microsoft.com/office/drawing/2014/main" id="{4E840A2A-DCD8-4B06-8CE7-36212BBBDB2C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18" name="Text Box 10">
          <a:extLst>
            <a:ext uri="{FF2B5EF4-FFF2-40B4-BE49-F238E27FC236}">
              <a16:creationId xmlns:a16="http://schemas.microsoft.com/office/drawing/2014/main" id="{23D2DB67-572E-4FE7-9B03-92C28EECDC08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19" name="Text Box 11">
          <a:extLst>
            <a:ext uri="{FF2B5EF4-FFF2-40B4-BE49-F238E27FC236}">
              <a16:creationId xmlns:a16="http://schemas.microsoft.com/office/drawing/2014/main" id="{BF955177-8150-407F-9A16-B2BE3DB53D79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0" name="Text Box 10">
          <a:extLst>
            <a:ext uri="{FF2B5EF4-FFF2-40B4-BE49-F238E27FC236}">
              <a16:creationId xmlns:a16="http://schemas.microsoft.com/office/drawing/2014/main" id="{1F6C298B-17CE-4640-B437-87764301688E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1" name="Text Box 11">
          <a:extLst>
            <a:ext uri="{FF2B5EF4-FFF2-40B4-BE49-F238E27FC236}">
              <a16:creationId xmlns:a16="http://schemas.microsoft.com/office/drawing/2014/main" id="{F7235BB1-0960-49F5-B4E2-1DFB62167B7B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307056AF-BB5C-466B-8DE3-08D351CDA778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3" name="Text Box 11">
          <a:extLst>
            <a:ext uri="{FF2B5EF4-FFF2-40B4-BE49-F238E27FC236}">
              <a16:creationId xmlns:a16="http://schemas.microsoft.com/office/drawing/2014/main" id="{B52109BB-71C0-46A7-A82A-FFE2D679980B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4" name="Text Box 10">
          <a:extLst>
            <a:ext uri="{FF2B5EF4-FFF2-40B4-BE49-F238E27FC236}">
              <a16:creationId xmlns:a16="http://schemas.microsoft.com/office/drawing/2014/main" id="{F8327DF8-73BD-4523-BFD8-0E53A30C0711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5" name="Text Box 11">
          <a:extLst>
            <a:ext uri="{FF2B5EF4-FFF2-40B4-BE49-F238E27FC236}">
              <a16:creationId xmlns:a16="http://schemas.microsoft.com/office/drawing/2014/main" id="{A554384A-13FD-422C-B699-9A2D5C398511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6" name="Text Box 10">
          <a:extLst>
            <a:ext uri="{FF2B5EF4-FFF2-40B4-BE49-F238E27FC236}">
              <a16:creationId xmlns:a16="http://schemas.microsoft.com/office/drawing/2014/main" id="{086F52E5-08A3-445D-881D-006B6D7904C5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201</xdr:row>
      <xdr:rowOff>0</xdr:rowOff>
    </xdr:from>
    <xdr:ext cx="0" cy="171450"/>
    <xdr:sp macro="" textlink="">
      <xdr:nvSpPr>
        <xdr:cNvPr id="5627" name="Text Box 10">
          <a:extLst>
            <a:ext uri="{FF2B5EF4-FFF2-40B4-BE49-F238E27FC236}">
              <a16:creationId xmlns:a16="http://schemas.microsoft.com/office/drawing/2014/main" id="{E20D2725-567F-492B-9CF4-69F5FDCACD82}"/>
            </a:ext>
          </a:extLst>
        </xdr:cNvPr>
        <xdr:cNvSpPr txBox="1">
          <a:spLocks noChangeArrowheads="1"/>
        </xdr:cNvSpPr>
      </xdr:nvSpPr>
      <xdr:spPr bwMode="auto">
        <a:xfrm>
          <a:off x="1057275" y="42443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28" name="Text Box 10">
          <a:extLst>
            <a:ext uri="{FF2B5EF4-FFF2-40B4-BE49-F238E27FC236}">
              <a16:creationId xmlns:a16="http://schemas.microsoft.com/office/drawing/2014/main" id="{1255517C-95C0-4BAA-980F-376A6433C87B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29" name="Text Box 11">
          <a:extLst>
            <a:ext uri="{FF2B5EF4-FFF2-40B4-BE49-F238E27FC236}">
              <a16:creationId xmlns:a16="http://schemas.microsoft.com/office/drawing/2014/main" id="{489771BE-3605-46CD-AC38-F0519FB7FDCC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0" name="Text Box 10">
          <a:extLst>
            <a:ext uri="{FF2B5EF4-FFF2-40B4-BE49-F238E27FC236}">
              <a16:creationId xmlns:a16="http://schemas.microsoft.com/office/drawing/2014/main" id="{550F98E0-1F45-4155-B490-8CB581B2A94F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1" name="Text Box 11">
          <a:extLst>
            <a:ext uri="{FF2B5EF4-FFF2-40B4-BE49-F238E27FC236}">
              <a16:creationId xmlns:a16="http://schemas.microsoft.com/office/drawing/2014/main" id="{9E29FA40-B7C0-4352-87A1-05F74E6CBEBA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2" name="Text Box 10">
          <a:extLst>
            <a:ext uri="{FF2B5EF4-FFF2-40B4-BE49-F238E27FC236}">
              <a16:creationId xmlns:a16="http://schemas.microsoft.com/office/drawing/2014/main" id="{0642616D-2C08-4B05-98EB-0460F6A357F1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3" name="Text Box 11">
          <a:extLst>
            <a:ext uri="{FF2B5EF4-FFF2-40B4-BE49-F238E27FC236}">
              <a16:creationId xmlns:a16="http://schemas.microsoft.com/office/drawing/2014/main" id="{7EC2AD46-21DC-4F68-9A1D-1AD9D0FB4935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4" name="Text Box 10">
          <a:extLst>
            <a:ext uri="{FF2B5EF4-FFF2-40B4-BE49-F238E27FC236}">
              <a16:creationId xmlns:a16="http://schemas.microsoft.com/office/drawing/2014/main" id="{9363E72D-FE43-466D-83FD-AA06210254AD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5" name="Text Box 11">
          <a:extLst>
            <a:ext uri="{FF2B5EF4-FFF2-40B4-BE49-F238E27FC236}">
              <a16:creationId xmlns:a16="http://schemas.microsoft.com/office/drawing/2014/main" id="{AE0790DF-58C1-46AB-B523-B504E3D3F90D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6" name="Text Box 10">
          <a:extLst>
            <a:ext uri="{FF2B5EF4-FFF2-40B4-BE49-F238E27FC236}">
              <a16:creationId xmlns:a16="http://schemas.microsoft.com/office/drawing/2014/main" id="{0A17353C-2DFA-452C-BDBE-A3E74B1D854A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5637" name="Text Box 10">
          <a:extLst>
            <a:ext uri="{FF2B5EF4-FFF2-40B4-BE49-F238E27FC236}">
              <a16:creationId xmlns:a16="http://schemas.microsoft.com/office/drawing/2014/main" id="{665262E7-5523-4035-B399-BBCF7800274A}"/>
            </a:ext>
          </a:extLst>
        </xdr:cNvPr>
        <xdr:cNvSpPr txBox="1">
          <a:spLocks noChangeArrowheads="1"/>
        </xdr:cNvSpPr>
      </xdr:nvSpPr>
      <xdr:spPr bwMode="auto">
        <a:xfrm>
          <a:off x="1057275" y="3874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38" name="Text Box 10">
          <a:extLst>
            <a:ext uri="{FF2B5EF4-FFF2-40B4-BE49-F238E27FC236}">
              <a16:creationId xmlns:a16="http://schemas.microsoft.com/office/drawing/2014/main" id="{D8A58323-932B-46E0-822D-D57C852D9617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39" name="Text Box 11">
          <a:extLst>
            <a:ext uri="{FF2B5EF4-FFF2-40B4-BE49-F238E27FC236}">
              <a16:creationId xmlns:a16="http://schemas.microsoft.com/office/drawing/2014/main" id="{6DF9EC6D-1A81-45E5-9DC6-6B8928C98161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C09AF073-43DA-48E7-93C7-54858155F91D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1" name="Text Box 11">
          <a:extLst>
            <a:ext uri="{FF2B5EF4-FFF2-40B4-BE49-F238E27FC236}">
              <a16:creationId xmlns:a16="http://schemas.microsoft.com/office/drawing/2014/main" id="{CDE76A97-1615-4958-9648-4CF203260A40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2" name="Text Box 10">
          <a:extLst>
            <a:ext uri="{FF2B5EF4-FFF2-40B4-BE49-F238E27FC236}">
              <a16:creationId xmlns:a16="http://schemas.microsoft.com/office/drawing/2014/main" id="{C5A26038-7A81-4A11-B6D1-CE42234C24FF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3" name="Text Box 11">
          <a:extLst>
            <a:ext uri="{FF2B5EF4-FFF2-40B4-BE49-F238E27FC236}">
              <a16:creationId xmlns:a16="http://schemas.microsoft.com/office/drawing/2014/main" id="{168FB17E-2F0A-496E-AB49-AAA6AAD01AA2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4" name="Text Box 10">
          <a:extLst>
            <a:ext uri="{FF2B5EF4-FFF2-40B4-BE49-F238E27FC236}">
              <a16:creationId xmlns:a16="http://schemas.microsoft.com/office/drawing/2014/main" id="{BE79199E-1C2B-46D3-94CB-3A05BA389CB6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5" name="Text Box 11">
          <a:extLst>
            <a:ext uri="{FF2B5EF4-FFF2-40B4-BE49-F238E27FC236}">
              <a16:creationId xmlns:a16="http://schemas.microsoft.com/office/drawing/2014/main" id="{45D439DA-90B9-4E8D-936C-93BA1CE4BD9C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6" name="Text Box 10">
          <a:extLst>
            <a:ext uri="{FF2B5EF4-FFF2-40B4-BE49-F238E27FC236}">
              <a16:creationId xmlns:a16="http://schemas.microsoft.com/office/drawing/2014/main" id="{1B78CE47-8006-4CF2-89D8-084A0D7AF55B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7" name="Text Box 11">
          <a:extLst>
            <a:ext uri="{FF2B5EF4-FFF2-40B4-BE49-F238E27FC236}">
              <a16:creationId xmlns:a16="http://schemas.microsoft.com/office/drawing/2014/main" id="{E2870C6C-C383-4357-9B18-B48A403729B4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8" name="Text Box 10">
          <a:extLst>
            <a:ext uri="{FF2B5EF4-FFF2-40B4-BE49-F238E27FC236}">
              <a16:creationId xmlns:a16="http://schemas.microsoft.com/office/drawing/2014/main" id="{8EBCAEFB-CEEA-4349-9D6F-D024264E28CA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49" name="Text Box 11">
          <a:extLst>
            <a:ext uri="{FF2B5EF4-FFF2-40B4-BE49-F238E27FC236}">
              <a16:creationId xmlns:a16="http://schemas.microsoft.com/office/drawing/2014/main" id="{150BC977-D489-4C3D-B1F5-924E0E2E96EF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50" name="Text Box 10">
          <a:extLst>
            <a:ext uri="{FF2B5EF4-FFF2-40B4-BE49-F238E27FC236}">
              <a16:creationId xmlns:a16="http://schemas.microsoft.com/office/drawing/2014/main" id="{28181643-FC87-4E3D-BF58-C2DC9FA159C2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51" name="Text Box 11">
          <a:extLst>
            <a:ext uri="{FF2B5EF4-FFF2-40B4-BE49-F238E27FC236}">
              <a16:creationId xmlns:a16="http://schemas.microsoft.com/office/drawing/2014/main" id="{FEA0E0B9-2BE6-436D-A766-1E936BA69842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52" name="Text Box 10">
          <a:extLst>
            <a:ext uri="{FF2B5EF4-FFF2-40B4-BE49-F238E27FC236}">
              <a16:creationId xmlns:a16="http://schemas.microsoft.com/office/drawing/2014/main" id="{BB54BEAC-9D88-44F0-B7FC-D5007DCDB09D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53" name="Text Box 11">
          <a:extLst>
            <a:ext uri="{FF2B5EF4-FFF2-40B4-BE49-F238E27FC236}">
              <a16:creationId xmlns:a16="http://schemas.microsoft.com/office/drawing/2014/main" id="{3148F33C-1969-4374-943E-0ABD1701C11E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5654" name="Text Box 10">
          <a:extLst>
            <a:ext uri="{FF2B5EF4-FFF2-40B4-BE49-F238E27FC236}">
              <a16:creationId xmlns:a16="http://schemas.microsoft.com/office/drawing/2014/main" id="{C5B6662A-6DC0-4A68-9E6A-5D181E7B6C8B}"/>
            </a:ext>
          </a:extLst>
        </xdr:cNvPr>
        <xdr:cNvSpPr txBox="1">
          <a:spLocks noChangeArrowheads="1"/>
        </xdr:cNvSpPr>
      </xdr:nvSpPr>
      <xdr:spPr bwMode="auto">
        <a:xfrm>
          <a:off x="1057275" y="4034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55" name="Text Box 10">
          <a:extLst>
            <a:ext uri="{FF2B5EF4-FFF2-40B4-BE49-F238E27FC236}">
              <a16:creationId xmlns:a16="http://schemas.microsoft.com/office/drawing/2014/main" id="{48DB34B4-BBE7-42DB-8CE8-F18A67A2F900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56" name="Text Box 11">
          <a:extLst>
            <a:ext uri="{FF2B5EF4-FFF2-40B4-BE49-F238E27FC236}">
              <a16:creationId xmlns:a16="http://schemas.microsoft.com/office/drawing/2014/main" id="{F5F02D3C-3FAD-4B43-A46C-71942E43C729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57" name="Text Box 10">
          <a:extLst>
            <a:ext uri="{FF2B5EF4-FFF2-40B4-BE49-F238E27FC236}">
              <a16:creationId xmlns:a16="http://schemas.microsoft.com/office/drawing/2014/main" id="{DB4B371F-AD04-4410-B926-1CD183A7F0EA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58" name="Text Box 11">
          <a:extLst>
            <a:ext uri="{FF2B5EF4-FFF2-40B4-BE49-F238E27FC236}">
              <a16:creationId xmlns:a16="http://schemas.microsoft.com/office/drawing/2014/main" id="{35030A52-9B4E-4685-83F5-32012D093ECC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59" name="Text Box 10">
          <a:extLst>
            <a:ext uri="{FF2B5EF4-FFF2-40B4-BE49-F238E27FC236}">
              <a16:creationId xmlns:a16="http://schemas.microsoft.com/office/drawing/2014/main" id="{5F9025E0-E413-4EF1-8628-F88ED406DFF9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60" name="Text Box 11">
          <a:extLst>
            <a:ext uri="{FF2B5EF4-FFF2-40B4-BE49-F238E27FC236}">
              <a16:creationId xmlns:a16="http://schemas.microsoft.com/office/drawing/2014/main" id="{C141203B-7DEE-4930-B6CD-E9A1C002DACF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61" name="Text Box 10">
          <a:extLst>
            <a:ext uri="{FF2B5EF4-FFF2-40B4-BE49-F238E27FC236}">
              <a16:creationId xmlns:a16="http://schemas.microsoft.com/office/drawing/2014/main" id="{C31ED2CE-8792-4E9D-8216-318BD16977A6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62" name="Text Box 11">
          <a:extLst>
            <a:ext uri="{FF2B5EF4-FFF2-40B4-BE49-F238E27FC236}">
              <a16:creationId xmlns:a16="http://schemas.microsoft.com/office/drawing/2014/main" id="{A627260D-564C-4011-B545-973B67D13792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63" name="Text Box 10">
          <a:extLst>
            <a:ext uri="{FF2B5EF4-FFF2-40B4-BE49-F238E27FC236}">
              <a16:creationId xmlns:a16="http://schemas.microsoft.com/office/drawing/2014/main" id="{BF94CF64-6EF7-4FC0-BA0A-1A7333FFA5F4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664" name="Text Box 10">
          <a:extLst>
            <a:ext uri="{FF2B5EF4-FFF2-40B4-BE49-F238E27FC236}">
              <a16:creationId xmlns:a16="http://schemas.microsoft.com/office/drawing/2014/main" id="{D3F5472D-2BE8-47D6-96C2-E7CAEE495CB0}"/>
            </a:ext>
          </a:extLst>
        </xdr:cNvPr>
        <xdr:cNvSpPr txBox="1">
          <a:spLocks noChangeArrowheads="1"/>
        </xdr:cNvSpPr>
      </xdr:nvSpPr>
      <xdr:spPr bwMode="auto">
        <a:xfrm>
          <a:off x="1057275" y="47167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65" name="Text Box 10">
          <a:extLst>
            <a:ext uri="{FF2B5EF4-FFF2-40B4-BE49-F238E27FC236}">
              <a16:creationId xmlns:a16="http://schemas.microsoft.com/office/drawing/2014/main" id="{476F7B1D-8FA5-4507-B338-DF04FFC80584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66" name="Text Box 11">
          <a:extLst>
            <a:ext uri="{FF2B5EF4-FFF2-40B4-BE49-F238E27FC236}">
              <a16:creationId xmlns:a16="http://schemas.microsoft.com/office/drawing/2014/main" id="{C308B022-F293-42E8-9096-98CCAFD69A0E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103B4329-2031-466D-AC89-6A824FFCC2C5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68" name="Text Box 11">
          <a:extLst>
            <a:ext uri="{FF2B5EF4-FFF2-40B4-BE49-F238E27FC236}">
              <a16:creationId xmlns:a16="http://schemas.microsoft.com/office/drawing/2014/main" id="{4490BFCC-AE0C-4CEC-9A5E-7D3814DEF6D1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69" name="Text Box 10">
          <a:extLst>
            <a:ext uri="{FF2B5EF4-FFF2-40B4-BE49-F238E27FC236}">
              <a16:creationId xmlns:a16="http://schemas.microsoft.com/office/drawing/2014/main" id="{C8228D68-1010-47C5-90F3-9BC3213BF2AB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0" name="Text Box 11">
          <a:extLst>
            <a:ext uri="{FF2B5EF4-FFF2-40B4-BE49-F238E27FC236}">
              <a16:creationId xmlns:a16="http://schemas.microsoft.com/office/drawing/2014/main" id="{50283AF3-A53B-4229-B203-3F8812BFCBBC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1" name="Text Box 10">
          <a:extLst>
            <a:ext uri="{FF2B5EF4-FFF2-40B4-BE49-F238E27FC236}">
              <a16:creationId xmlns:a16="http://schemas.microsoft.com/office/drawing/2014/main" id="{20456BAA-73BD-4B7E-BFCB-A869DC63F75C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2" name="Text Box 11">
          <a:extLst>
            <a:ext uri="{FF2B5EF4-FFF2-40B4-BE49-F238E27FC236}">
              <a16:creationId xmlns:a16="http://schemas.microsoft.com/office/drawing/2014/main" id="{45063744-B9A1-4D8A-8B4B-5B5AFA7FA004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3" name="Text Box 10">
          <a:extLst>
            <a:ext uri="{FF2B5EF4-FFF2-40B4-BE49-F238E27FC236}">
              <a16:creationId xmlns:a16="http://schemas.microsoft.com/office/drawing/2014/main" id="{F90F5217-4418-4EAC-ABC7-3E934C770BE6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4" name="Text Box 11">
          <a:extLst>
            <a:ext uri="{FF2B5EF4-FFF2-40B4-BE49-F238E27FC236}">
              <a16:creationId xmlns:a16="http://schemas.microsoft.com/office/drawing/2014/main" id="{A533F3B0-C433-4FF5-ABC7-18E580A31464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5" name="Text Box 10">
          <a:extLst>
            <a:ext uri="{FF2B5EF4-FFF2-40B4-BE49-F238E27FC236}">
              <a16:creationId xmlns:a16="http://schemas.microsoft.com/office/drawing/2014/main" id="{ACA38EC1-B1AC-4294-836C-C90062428694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6" name="Text Box 11">
          <a:extLst>
            <a:ext uri="{FF2B5EF4-FFF2-40B4-BE49-F238E27FC236}">
              <a16:creationId xmlns:a16="http://schemas.microsoft.com/office/drawing/2014/main" id="{9F496A4A-6CEE-4596-B491-0EA02C50EAC3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7" name="Text Box 10">
          <a:extLst>
            <a:ext uri="{FF2B5EF4-FFF2-40B4-BE49-F238E27FC236}">
              <a16:creationId xmlns:a16="http://schemas.microsoft.com/office/drawing/2014/main" id="{C4FF1930-719A-4441-AD8D-698FA0DA3CED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2F16DB50-94B4-49A0-A3E0-45650285EB31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79" name="Text Box 10">
          <a:extLst>
            <a:ext uri="{FF2B5EF4-FFF2-40B4-BE49-F238E27FC236}">
              <a16:creationId xmlns:a16="http://schemas.microsoft.com/office/drawing/2014/main" id="{ED4F7DCE-B32C-4D7E-A1BC-713237C01BA2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80" name="Text Box 11">
          <a:extLst>
            <a:ext uri="{FF2B5EF4-FFF2-40B4-BE49-F238E27FC236}">
              <a16:creationId xmlns:a16="http://schemas.microsoft.com/office/drawing/2014/main" id="{B0FAADBB-00EA-499D-BED5-12E45BBA8EEA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5681" name="Text Box 10">
          <a:extLst>
            <a:ext uri="{FF2B5EF4-FFF2-40B4-BE49-F238E27FC236}">
              <a16:creationId xmlns:a16="http://schemas.microsoft.com/office/drawing/2014/main" id="{13EB65AE-8494-4CDC-B647-1C6F94096088}"/>
            </a:ext>
          </a:extLst>
        </xdr:cNvPr>
        <xdr:cNvSpPr txBox="1">
          <a:spLocks noChangeArrowheads="1"/>
        </xdr:cNvSpPr>
      </xdr:nvSpPr>
      <xdr:spPr bwMode="auto">
        <a:xfrm>
          <a:off x="1057275" y="44234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2" name="Text Box 10">
          <a:extLst>
            <a:ext uri="{FF2B5EF4-FFF2-40B4-BE49-F238E27FC236}">
              <a16:creationId xmlns:a16="http://schemas.microsoft.com/office/drawing/2014/main" id="{C64BF936-A40A-47BD-A1D2-112E36DE68C4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3" name="Text Box 11">
          <a:extLst>
            <a:ext uri="{FF2B5EF4-FFF2-40B4-BE49-F238E27FC236}">
              <a16:creationId xmlns:a16="http://schemas.microsoft.com/office/drawing/2014/main" id="{C43A566C-422C-4262-B91E-0CF4B0E2E03E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4" name="Text Box 10">
          <a:extLst>
            <a:ext uri="{FF2B5EF4-FFF2-40B4-BE49-F238E27FC236}">
              <a16:creationId xmlns:a16="http://schemas.microsoft.com/office/drawing/2014/main" id="{FFC3639E-C642-48F4-8BB2-F0DF87FA3B7B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5" name="Text Box 11">
          <a:extLst>
            <a:ext uri="{FF2B5EF4-FFF2-40B4-BE49-F238E27FC236}">
              <a16:creationId xmlns:a16="http://schemas.microsoft.com/office/drawing/2014/main" id="{4AA05BFE-C3E1-4DC5-A15E-E028E71DE715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6" name="Text Box 10">
          <a:extLst>
            <a:ext uri="{FF2B5EF4-FFF2-40B4-BE49-F238E27FC236}">
              <a16:creationId xmlns:a16="http://schemas.microsoft.com/office/drawing/2014/main" id="{800EC642-0933-4377-9204-48DCF5812487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7" name="Text Box 11">
          <a:extLst>
            <a:ext uri="{FF2B5EF4-FFF2-40B4-BE49-F238E27FC236}">
              <a16:creationId xmlns:a16="http://schemas.microsoft.com/office/drawing/2014/main" id="{5E250E95-719B-4B02-8AA1-1E8EF4DBC2C4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8" name="Text Box 10">
          <a:extLst>
            <a:ext uri="{FF2B5EF4-FFF2-40B4-BE49-F238E27FC236}">
              <a16:creationId xmlns:a16="http://schemas.microsoft.com/office/drawing/2014/main" id="{D3E40533-4261-43B3-8F00-70131BFBFE08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89" name="Text Box 11">
          <a:extLst>
            <a:ext uri="{FF2B5EF4-FFF2-40B4-BE49-F238E27FC236}">
              <a16:creationId xmlns:a16="http://schemas.microsoft.com/office/drawing/2014/main" id="{2186B3F2-C4ED-4F8D-A8B0-30B8FEB68A0C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90" name="Text Box 10">
          <a:extLst>
            <a:ext uri="{FF2B5EF4-FFF2-40B4-BE49-F238E27FC236}">
              <a16:creationId xmlns:a16="http://schemas.microsoft.com/office/drawing/2014/main" id="{75E1DB33-6B7F-4C71-A0DE-3A37EA133028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228</xdr:row>
      <xdr:rowOff>0</xdr:rowOff>
    </xdr:from>
    <xdr:ext cx="0" cy="171450"/>
    <xdr:sp macro="" textlink="">
      <xdr:nvSpPr>
        <xdr:cNvPr id="5691" name="Text Box 10">
          <a:extLst>
            <a:ext uri="{FF2B5EF4-FFF2-40B4-BE49-F238E27FC236}">
              <a16:creationId xmlns:a16="http://schemas.microsoft.com/office/drawing/2014/main" id="{B07C5C8D-7390-4828-AD42-E3E460EC36B0}"/>
            </a:ext>
          </a:extLst>
        </xdr:cNvPr>
        <xdr:cNvSpPr txBox="1">
          <a:spLocks noChangeArrowheads="1"/>
        </xdr:cNvSpPr>
      </xdr:nvSpPr>
      <xdr:spPr bwMode="auto">
        <a:xfrm>
          <a:off x="1057275" y="48253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2" name="Text Box 10">
          <a:extLst>
            <a:ext uri="{FF2B5EF4-FFF2-40B4-BE49-F238E27FC236}">
              <a16:creationId xmlns:a16="http://schemas.microsoft.com/office/drawing/2014/main" id="{6AD2749B-1751-49A3-AF10-C029A5E0CF74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3" name="Text Box 11">
          <a:extLst>
            <a:ext uri="{FF2B5EF4-FFF2-40B4-BE49-F238E27FC236}">
              <a16:creationId xmlns:a16="http://schemas.microsoft.com/office/drawing/2014/main" id="{994C9629-D526-424D-9F08-92FCC0B7BEC3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5CB6E04D-2DF9-4075-BE1D-CEE7A057DF72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5" name="Text Box 11">
          <a:extLst>
            <a:ext uri="{FF2B5EF4-FFF2-40B4-BE49-F238E27FC236}">
              <a16:creationId xmlns:a16="http://schemas.microsoft.com/office/drawing/2014/main" id="{B94365B3-D029-4CAB-9E7C-FA38DD38C434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6" name="Text Box 10">
          <a:extLst>
            <a:ext uri="{FF2B5EF4-FFF2-40B4-BE49-F238E27FC236}">
              <a16:creationId xmlns:a16="http://schemas.microsoft.com/office/drawing/2014/main" id="{C899545F-B320-43A9-90D4-44564303E236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7" name="Text Box 11">
          <a:extLst>
            <a:ext uri="{FF2B5EF4-FFF2-40B4-BE49-F238E27FC236}">
              <a16:creationId xmlns:a16="http://schemas.microsoft.com/office/drawing/2014/main" id="{E14188BC-DED0-457A-BC7A-DC93DD4423F5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8" name="Text Box 10">
          <a:extLst>
            <a:ext uri="{FF2B5EF4-FFF2-40B4-BE49-F238E27FC236}">
              <a16:creationId xmlns:a16="http://schemas.microsoft.com/office/drawing/2014/main" id="{82CD1A04-5A99-4A2D-9BD4-13D9490FCCD2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699" name="Text Box 11">
          <a:extLst>
            <a:ext uri="{FF2B5EF4-FFF2-40B4-BE49-F238E27FC236}">
              <a16:creationId xmlns:a16="http://schemas.microsoft.com/office/drawing/2014/main" id="{8612666B-BFD4-4026-A8E2-A890F001DD18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700" name="Text Box 10">
          <a:extLst>
            <a:ext uri="{FF2B5EF4-FFF2-40B4-BE49-F238E27FC236}">
              <a16:creationId xmlns:a16="http://schemas.microsoft.com/office/drawing/2014/main" id="{92BBEC35-F2E2-40CE-A5B0-918D85726247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216</xdr:row>
      <xdr:rowOff>0</xdr:rowOff>
    </xdr:from>
    <xdr:ext cx="0" cy="171450"/>
    <xdr:sp macro="" textlink="">
      <xdr:nvSpPr>
        <xdr:cNvPr id="5701" name="Text Box 10">
          <a:extLst>
            <a:ext uri="{FF2B5EF4-FFF2-40B4-BE49-F238E27FC236}">
              <a16:creationId xmlns:a16="http://schemas.microsoft.com/office/drawing/2014/main" id="{FE2F93A6-2DB5-4A3B-BEE8-9A1DA6952C0B}"/>
            </a:ext>
          </a:extLst>
        </xdr:cNvPr>
        <xdr:cNvSpPr txBox="1">
          <a:spLocks noChangeArrowheads="1"/>
        </xdr:cNvSpPr>
      </xdr:nvSpPr>
      <xdr:spPr bwMode="auto">
        <a:xfrm>
          <a:off x="1057275" y="45834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2" name="Text Box 10">
          <a:extLst>
            <a:ext uri="{FF2B5EF4-FFF2-40B4-BE49-F238E27FC236}">
              <a16:creationId xmlns:a16="http://schemas.microsoft.com/office/drawing/2014/main" id="{AEE6EE3B-A40A-429F-B38C-EAD82ECEC7E9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3" name="Text Box 11">
          <a:extLst>
            <a:ext uri="{FF2B5EF4-FFF2-40B4-BE49-F238E27FC236}">
              <a16:creationId xmlns:a16="http://schemas.microsoft.com/office/drawing/2014/main" id="{FD2AE1F0-3BEE-4FDB-A92B-E683118506CB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4" name="Text Box 10">
          <a:extLst>
            <a:ext uri="{FF2B5EF4-FFF2-40B4-BE49-F238E27FC236}">
              <a16:creationId xmlns:a16="http://schemas.microsoft.com/office/drawing/2014/main" id="{9133BB07-89EF-4AB8-849B-91D8D0217B08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5" name="Text Box 11">
          <a:extLst>
            <a:ext uri="{FF2B5EF4-FFF2-40B4-BE49-F238E27FC236}">
              <a16:creationId xmlns:a16="http://schemas.microsoft.com/office/drawing/2014/main" id="{63933C8B-CE50-4547-9A0B-3C86EAEF988B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6" name="Text Box 10">
          <a:extLst>
            <a:ext uri="{FF2B5EF4-FFF2-40B4-BE49-F238E27FC236}">
              <a16:creationId xmlns:a16="http://schemas.microsoft.com/office/drawing/2014/main" id="{D9D02508-CEE3-436F-A8D1-7F4D127E2DE3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7" name="Text Box 11">
          <a:extLst>
            <a:ext uri="{FF2B5EF4-FFF2-40B4-BE49-F238E27FC236}">
              <a16:creationId xmlns:a16="http://schemas.microsoft.com/office/drawing/2014/main" id="{16284FFD-3B25-4DF3-B9B8-4D62E091EC13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8" name="Text Box 10">
          <a:extLst>
            <a:ext uri="{FF2B5EF4-FFF2-40B4-BE49-F238E27FC236}">
              <a16:creationId xmlns:a16="http://schemas.microsoft.com/office/drawing/2014/main" id="{C620B7A7-474A-457B-A41B-DDD01CD42AD6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09" name="Text Box 11">
          <a:extLst>
            <a:ext uri="{FF2B5EF4-FFF2-40B4-BE49-F238E27FC236}">
              <a16:creationId xmlns:a16="http://schemas.microsoft.com/office/drawing/2014/main" id="{55766FA7-9762-4B70-9127-E0DE5276718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10" name="Text Box 10">
          <a:extLst>
            <a:ext uri="{FF2B5EF4-FFF2-40B4-BE49-F238E27FC236}">
              <a16:creationId xmlns:a16="http://schemas.microsoft.com/office/drawing/2014/main" id="{0F16C34C-1678-407A-92D5-CE91FAF6B2D2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197</xdr:row>
      <xdr:rowOff>0</xdr:rowOff>
    </xdr:from>
    <xdr:ext cx="0" cy="171450"/>
    <xdr:sp macro="" textlink="">
      <xdr:nvSpPr>
        <xdr:cNvPr id="5711" name="Text Box 10">
          <a:extLst>
            <a:ext uri="{FF2B5EF4-FFF2-40B4-BE49-F238E27FC236}">
              <a16:creationId xmlns:a16="http://schemas.microsoft.com/office/drawing/2014/main" id="{2BAE750D-A8C6-4673-ACE6-9CC7A7D4430E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179198B9-A6B6-4906-BDC8-08178C372915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3" name="Text Box 11">
          <a:extLst>
            <a:ext uri="{FF2B5EF4-FFF2-40B4-BE49-F238E27FC236}">
              <a16:creationId xmlns:a16="http://schemas.microsoft.com/office/drawing/2014/main" id="{3B89E2A6-020E-4DCE-9513-8958B3E49149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4" name="Text Box 10">
          <a:extLst>
            <a:ext uri="{FF2B5EF4-FFF2-40B4-BE49-F238E27FC236}">
              <a16:creationId xmlns:a16="http://schemas.microsoft.com/office/drawing/2014/main" id="{178D70A7-3F13-4568-93DA-B5F5AEDF1ECD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5" name="Text Box 11">
          <a:extLst>
            <a:ext uri="{FF2B5EF4-FFF2-40B4-BE49-F238E27FC236}">
              <a16:creationId xmlns:a16="http://schemas.microsoft.com/office/drawing/2014/main" id="{5AF08DBD-7B40-4D42-B037-7E39589AD73E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6" name="Text Box 10">
          <a:extLst>
            <a:ext uri="{FF2B5EF4-FFF2-40B4-BE49-F238E27FC236}">
              <a16:creationId xmlns:a16="http://schemas.microsoft.com/office/drawing/2014/main" id="{9F0FFC8D-736C-4CF2-8771-E98546841F5D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7" name="Text Box 11">
          <a:extLst>
            <a:ext uri="{FF2B5EF4-FFF2-40B4-BE49-F238E27FC236}">
              <a16:creationId xmlns:a16="http://schemas.microsoft.com/office/drawing/2014/main" id="{8F99335A-7F68-4050-86E9-1AF7F548FFB6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8" name="Text Box 10">
          <a:extLst>
            <a:ext uri="{FF2B5EF4-FFF2-40B4-BE49-F238E27FC236}">
              <a16:creationId xmlns:a16="http://schemas.microsoft.com/office/drawing/2014/main" id="{592491C1-D689-4F41-BD4A-88CFE2E72A2D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19" name="Text Box 11">
          <a:extLst>
            <a:ext uri="{FF2B5EF4-FFF2-40B4-BE49-F238E27FC236}">
              <a16:creationId xmlns:a16="http://schemas.microsoft.com/office/drawing/2014/main" id="{B8A16884-8E3C-4F9E-8D5F-B15B9F99BF8F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0" name="Text Box 10">
          <a:extLst>
            <a:ext uri="{FF2B5EF4-FFF2-40B4-BE49-F238E27FC236}">
              <a16:creationId xmlns:a16="http://schemas.microsoft.com/office/drawing/2014/main" id="{A8A47AF0-6094-43B5-A05D-E03D2F5DD478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1" name="Text Box 11">
          <a:extLst>
            <a:ext uri="{FF2B5EF4-FFF2-40B4-BE49-F238E27FC236}">
              <a16:creationId xmlns:a16="http://schemas.microsoft.com/office/drawing/2014/main" id="{37D4E2CB-52B0-457B-9BA0-756D763EA174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2" name="Text Box 10">
          <a:extLst>
            <a:ext uri="{FF2B5EF4-FFF2-40B4-BE49-F238E27FC236}">
              <a16:creationId xmlns:a16="http://schemas.microsoft.com/office/drawing/2014/main" id="{9BF1E5AA-1A73-486D-96F8-22CE268AF64A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3" name="Text Box 11">
          <a:extLst>
            <a:ext uri="{FF2B5EF4-FFF2-40B4-BE49-F238E27FC236}">
              <a16:creationId xmlns:a16="http://schemas.microsoft.com/office/drawing/2014/main" id="{37CFE6D4-95FD-4293-8B62-857206317C84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4" name="Text Box 10">
          <a:extLst>
            <a:ext uri="{FF2B5EF4-FFF2-40B4-BE49-F238E27FC236}">
              <a16:creationId xmlns:a16="http://schemas.microsoft.com/office/drawing/2014/main" id="{41BE91EB-61E0-44D2-A612-0DD19ECA04FC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5" name="Text Box 11">
          <a:extLst>
            <a:ext uri="{FF2B5EF4-FFF2-40B4-BE49-F238E27FC236}">
              <a16:creationId xmlns:a16="http://schemas.microsoft.com/office/drawing/2014/main" id="{1AF5FEDB-FF2D-48BF-AF79-26E39018F328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6" name="Text Box 10">
          <a:extLst>
            <a:ext uri="{FF2B5EF4-FFF2-40B4-BE49-F238E27FC236}">
              <a16:creationId xmlns:a16="http://schemas.microsoft.com/office/drawing/2014/main" id="{64472471-8459-49BE-B4AD-C31E0CEB8A96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7" name="Text Box 11">
          <a:extLst>
            <a:ext uri="{FF2B5EF4-FFF2-40B4-BE49-F238E27FC236}">
              <a16:creationId xmlns:a16="http://schemas.microsoft.com/office/drawing/2014/main" id="{BA32B276-E9CF-4F28-8029-0B152B3EBD57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5728" name="Text Box 10">
          <a:extLst>
            <a:ext uri="{FF2B5EF4-FFF2-40B4-BE49-F238E27FC236}">
              <a16:creationId xmlns:a16="http://schemas.microsoft.com/office/drawing/2014/main" id="{1A9DA1B7-7537-45BF-A021-587C7A431029}"/>
            </a:ext>
          </a:extLst>
        </xdr:cNvPr>
        <xdr:cNvSpPr txBox="1">
          <a:spLocks noChangeArrowheads="1"/>
        </xdr:cNvSpPr>
      </xdr:nvSpPr>
      <xdr:spPr bwMode="auto">
        <a:xfrm>
          <a:off x="1057275" y="43014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29" name="Text Box 10">
          <a:extLst>
            <a:ext uri="{FF2B5EF4-FFF2-40B4-BE49-F238E27FC236}">
              <a16:creationId xmlns:a16="http://schemas.microsoft.com/office/drawing/2014/main" id="{011184FA-7A8C-4EEB-9197-2433B883232B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73991CC5-07C7-420D-85CA-077A36E3768E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1" name="Text Box 10">
          <a:extLst>
            <a:ext uri="{FF2B5EF4-FFF2-40B4-BE49-F238E27FC236}">
              <a16:creationId xmlns:a16="http://schemas.microsoft.com/office/drawing/2014/main" id="{0AC49540-50A7-4F4B-B85D-33BD92BF81EB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B8777AED-705C-489E-948D-4B0A03848E35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3" name="Text Box 10">
          <a:extLst>
            <a:ext uri="{FF2B5EF4-FFF2-40B4-BE49-F238E27FC236}">
              <a16:creationId xmlns:a16="http://schemas.microsoft.com/office/drawing/2014/main" id="{E41C7B1A-8F59-42E8-87A0-E4845C19339D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4" name="Text Box 11">
          <a:extLst>
            <a:ext uri="{FF2B5EF4-FFF2-40B4-BE49-F238E27FC236}">
              <a16:creationId xmlns:a16="http://schemas.microsoft.com/office/drawing/2014/main" id="{CEBA7A3C-30BA-4894-8B03-7A1F1CA9F3D9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5" name="Text Box 10">
          <a:extLst>
            <a:ext uri="{FF2B5EF4-FFF2-40B4-BE49-F238E27FC236}">
              <a16:creationId xmlns:a16="http://schemas.microsoft.com/office/drawing/2014/main" id="{E9E24205-A0AE-47A6-A741-FA55F5F1C62F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6" name="Text Box 11">
          <a:extLst>
            <a:ext uri="{FF2B5EF4-FFF2-40B4-BE49-F238E27FC236}">
              <a16:creationId xmlns:a16="http://schemas.microsoft.com/office/drawing/2014/main" id="{C1A6DFFB-6045-4707-B22D-916B8E22BC40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7" name="Text Box 10">
          <a:extLst>
            <a:ext uri="{FF2B5EF4-FFF2-40B4-BE49-F238E27FC236}">
              <a16:creationId xmlns:a16="http://schemas.microsoft.com/office/drawing/2014/main" id="{073AC80C-0FB3-44DC-9B34-947BCA621CCD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738" name="Text Box 10">
          <a:extLst>
            <a:ext uri="{FF2B5EF4-FFF2-40B4-BE49-F238E27FC236}">
              <a16:creationId xmlns:a16="http://schemas.microsoft.com/office/drawing/2014/main" id="{C0F25BB7-D0EB-4B51-BBAB-236E1C5E44DD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5AF84759-D70E-4F67-8B38-1B40439D3145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0" name="Text Box 11">
          <a:extLst>
            <a:ext uri="{FF2B5EF4-FFF2-40B4-BE49-F238E27FC236}">
              <a16:creationId xmlns:a16="http://schemas.microsoft.com/office/drawing/2014/main" id="{6D18A34B-DA30-4650-875A-B8EFC64AE78A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1" name="Text Box 10">
          <a:extLst>
            <a:ext uri="{FF2B5EF4-FFF2-40B4-BE49-F238E27FC236}">
              <a16:creationId xmlns:a16="http://schemas.microsoft.com/office/drawing/2014/main" id="{1935F32F-E0B0-4994-92D4-524D1BD33AE4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2" name="Text Box 11">
          <a:extLst>
            <a:ext uri="{FF2B5EF4-FFF2-40B4-BE49-F238E27FC236}">
              <a16:creationId xmlns:a16="http://schemas.microsoft.com/office/drawing/2014/main" id="{350F69EF-0CA2-4D8B-A4B7-262FAE157808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3" name="Text Box 10">
          <a:extLst>
            <a:ext uri="{FF2B5EF4-FFF2-40B4-BE49-F238E27FC236}">
              <a16:creationId xmlns:a16="http://schemas.microsoft.com/office/drawing/2014/main" id="{7FDBDB09-A5EA-43FB-9850-8751C4CF1751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4" name="Text Box 11">
          <a:extLst>
            <a:ext uri="{FF2B5EF4-FFF2-40B4-BE49-F238E27FC236}">
              <a16:creationId xmlns:a16="http://schemas.microsoft.com/office/drawing/2014/main" id="{EE0DC8B1-7AA3-4170-932D-244641D7715E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5" name="Text Box 10">
          <a:extLst>
            <a:ext uri="{FF2B5EF4-FFF2-40B4-BE49-F238E27FC236}">
              <a16:creationId xmlns:a16="http://schemas.microsoft.com/office/drawing/2014/main" id="{3725463C-D692-4925-AE93-CEE429EFE188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6" name="Text Box 11">
          <a:extLst>
            <a:ext uri="{FF2B5EF4-FFF2-40B4-BE49-F238E27FC236}">
              <a16:creationId xmlns:a16="http://schemas.microsoft.com/office/drawing/2014/main" id="{4A2D0ED9-855A-420A-8D3D-C0234EA246F7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7" name="Text Box 10">
          <a:extLst>
            <a:ext uri="{FF2B5EF4-FFF2-40B4-BE49-F238E27FC236}">
              <a16:creationId xmlns:a16="http://schemas.microsoft.com/office/drawing/2014/main" id="{4EEC7CFD-8D2E-44AF-B37B-786C2825AE43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8" name="Text Box 11">
          <a:extLst>
            <a:ext uri="{FF2B5EF4-FFF2-40B4-BE49-F238E27FC236}">
              <a16:creationId xmlns:a16="http://schemas.microsoft.com/office/drawing/2014/main" id="{0F907E42-E357-4B49-8EAF-338DC45F1BB1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49" name="Text Box 10">
          <a:extLst>
            <a:ext uri="{FF2B5EF4-FFF2-40B4-BE49-F238E27FC236}">
              <a16:creationId xmlns:a16="http://schemas.microsoft.com/office/drawing/2014/main" id="{66E68731-C108-4DA7-84E1-3B0722174EE9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0" name="Text Box 11">
          <a:extLst>
            <a:ext uri="{FF2B5EF4-FFF2-40B4-BE49-F238E27FC236}">
              <a16:creationId xmlns:a16="http://schemas.microsoft.com/office/drawing/2014/main" id="{FD95565D-5B73-403C-B8CF-5D53F0A9E631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1" name="Text Box 10">
          <a:extLst>
            <a:ext uri="{FF2B5EF4-FFF2-40B4-BE49-F238E27FC236}">
              <a16:creationId xmlns:a16="http://schemas.microsoft.com/office/drawing/2014/main" id="{849DAE57-D391-42F8-AF80-943BF4BC3F78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2" name="Text Box 11">
          <a:extLst>
            <a:ext uri="{FF2B5EF4-FFF2-40B4-BE49-F238E27FC236}">
              <a16:creationId xmlns:a16="http://schemas.microsoft.com/office/drawing/2014/main" id="{BCA253D1-5AB1-468B-B27A-9AA84D2E54E8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3" name="Text Box 10">
          <a:extLst>
            <a:ext uri="{FF2B5EF4-FFF2-40B4-BE49-F238E27FC236}">
              <a16:creationId xmlns:a16="http://schemas.microsoft.com/office/drawing/2014/main" id="{EEE50715-208D-4CE9-8F93-3AF2AF1E316B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4" name="Text Box 11">
          <a:extLst>
            <a:ext uri="{FF2B5EF4-FFF2-40B4-BE49-F238E27FC236}">
              <a16:creationId xmlns:a16="http://schemas.microsoft.com/office/drawing/2014/main" id="{52E7F1DC-5E1F-4CF2-BAFF-5FF2AE66BA01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5755" name="Text Box 10">
          <a:extLst>
            <a:ext uri="{FF2B5EF4-FFF2-40B4-BE49-F238E27FC236}">
              <a16:creationId xmlns:a16="http://schemas.microsoft.com/office/drawing/2014/main" id="{1431E81A-619E-471E-B8BF-78EFBFBEE50C}"/>
            </a:ext>
          </a:extLst>
        </xdr:cNvPr>
        <xdr:cNvSpPr txBox="1">
          <a:spLocks noChangeArrowheads="1"/>
        </xdr:cNvSpPr>
      </xdr:nvSpPr>
      <xdr:spPr bwMode="auto">
        <a:xfrm>
          <a:off x="1057275" y="44938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56" name="Text Box 10">
          <a:extLst>
            <a:ext uri="{FF2B5EF4-FFF2-40B4-BE49-F238E27FC236}">
              <a16:creationId xmlns:a16="http://schemas.microsoft.com/office/drawing/2014/main" id="{9B7CC6DB-38C9-408D-A74E-14351B2D2A0E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57" name="Text Box 11">
          <a:extLst>
            <a:ext uri="{FF2B5EF4-FFF2-40B4-BE49-F238E27FC236}">
              <a16:creationId xmlns:a16="http://schemas.microsoft.com/office/drawing/2014/main" id="{E9C5AC54-5419-4217-8121-8A0DD29CCEB3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58" name="Text Box 10">
          <a:extLst>
            <a:ext uri="{FF2B5EF4-FFF2-40B4-BE49-F238E27FC236}">
              <a16:creationId xmlns:a16="http://schemas.microsoft.com/office/drawing/2014/main" id="{FD53FFBD-C645-4F3F-AFA2-632F3E766D59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59" name="Text Box 11">
          <a:extLst>
            <a:ext uri="{FF2B5EF4-FFF2-40B4-BE49-F238E27FC236}">
              <a16:creationId xmlns:a16="http://schemas.microsoft.com/office/drawing/2014/main" id="{FD45A958-C563-4C69-8306-607253933E9F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0" name="Text Box 10">
          <a:extLst>
            <a:ext uri="{FF2B5EF4-FFF2-40B4-BE49-F238E27FC236}">
              <a16:creationId xmlns:a16="http://schemas.microsoft.com/office/drawing/2014/main" id="{C6AB7489-936A-4731-90A2-C959320927F7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1" name="Text Box 11">
          <a:extLst>
            <a:ext uri="{FF2B5EF4-FFF2-40B4-BE49-F238E27FC236}">
              <a16:creationId xmlns:a16="http://schemas.microsoft.com/office/drawing/2014/main" id="{65019C3B-101B-46CD-A6C6-D025F4F067C5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2" name="Text Box 10">
          <a:extLst>
            <a:ext uri="{FF2B5EF4-FFF2-40B4-BE49-F238E27FC236}">
              <a16:creationId xmlns:a16="http://schemas.microsoft.com/office/drawing/2014/main" id="{D9BF5DB1-10DD-4560-839C-648B90FFFFCF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3" name="Text Box 11">
          <a:extLst>
            <a:ext uri="{FF2B5EF4-FFF2-40B4-BE49-F238E27FC236}">
              <a16:creationId xmlns:a16="http://schemas.microsoft.com/office/drawing/2014/main" id="{346F5A14-5AC6-4E68-AB75-42F528521826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4" name="Text Box 10">
          <a:extLst>
            <a:ext uri="{FF2B5EF4-FFF2-40B4-BE49-F238E27FC236}">
              <a16:creationId xmlns:a16="http://schemas.microsoft.com/office/drawing/2014/main" id="{3A6A728C-DBDB-4002-A693-F926A21F0FE4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231</xdr:row>
      <xdr:rowOff>0</xdr:rowOff>
    </xdr:from>
    <xdr:ext cx="0" cy="171450"/>
    <xdr:sp macro="" textlink="">
      <xdr:nvSpPr>
        <xdr:cNvPr id="5765" name="Text Box 10">
          <a:extLst>
            <a:ext uri="{FF2B5EF4-FFF2-40B4-BE49-F238E27FC236}">
              <a16:creationId xmlns:a16="http://schemas.microsoft.com/office/drawing/2014/main" id="{47D5B112-F25C-44AB-995C-63274BD2E53B}"/>
            </a:ext>
          </a:extLst>
        </xdr:cNvPr>
        <xdr:cNvSpPr txBox="1">
          <a:spLocks noChangeArrowheads="1"/>
        </xdr:cNvSpPr>
      </xdr:nvSpPr>
      <xdr:spPr bwMode="auto">
        <a:xfrm>
          <a:off x="1057275" y="48958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50F014C3-FFCA-4714-9415-7BE4EE2C7B43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67" name="Text Box 11">
          <a:extLst>
            <a:ext uri="{FF2B5EF4-FFF2-40B4-BE49-F238E27FC236}">
              <a16:creationId xmlns:a16="http://schemas.microsoft.com/office/drawing/2014/main" id="{73D916FB-1E9B-4F87-8DEE-49444F1D2A5B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68" name="Text Box 10">
          <a:extLst>
            <a:ext uri="{FF2B5EF4-FFF2-40B4-BE49-F238E27FC236}">
              <a16:creationId xmlns:a16="http://schemas.microsoft.com/office/drawing/2014/main" id="{7EA4DADB-20FD-4034-A729-CA2699F5AE28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69" name="Text Box 11">
          <a:extLst>
            <a:ext uri="{FF2B5EF4-FFF2-40B4-BE49-F238E27FC236}">
              <a16:creationId xmlns:a16="http://schemas.microsoft.com/office/drawing/2014/main" id="{10EEA217-E0F4-4DDD-A9C3-0AA6CFD2CE70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0" name="Text Box 10">
          <a:extLst>
            <a:ext uri="{FF2B5EF4-FFF2-40B4-BE49-F238E27FC236}">
              <a16:creationId xmlns:a16="http://schemas.microsoft.com/office/drawing/2014/main" id="{310AD449-4634-4215-BDAF-9CFAB3D15937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1" name="Text Box 11">
          <a:extLst>
            <a:ext uri="{FF2B5EF4-FFF2-40B4-BE49-F238E27FC236}">
              <a16:creationId xmlns:a16="http://schemas.microsoft.com/office/drawing/2014/main" id="{7B94AC95-72A4-4DDF-ADB3-14A7635C63B6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2" name="Text Box 10">
          <a:extLst>
            <a:ext uri="{FF2B5EF4-FFF2-40B4-BE49-F238E27FC236}">
              <a16:creationId xmlns:a16="http://schemas.microsoft.com/office/drawing/2014/main" id="{5023EFB3-2F6F-40F5-B3A7-06C36C5ABD5F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3" name="Text Box 11">
          <a:extLst>
            <a:ext uri="{FF2B5EF4-FFF2-40B4-BE49-F238E27FC236}">
              <a16:creationId xmlns:a16="http://schemas.microsoft.com/office/drawing/2014/main" id="{518DEC2C-4C96-4BC4-A15F-61DB316D166A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4" name="Text Box 10">
          <a:extLst>
            <a:ext uri="{FF2B5EF4-FFF2-40B4-BE49-F238E27FC236}">
              <a16:creationId xmlns:a16="http://schemas.microsoft.com/office/drawing/2014/main" id="{5DC7E544-5E23-48A6-9EC8-CA9172A7981E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219</xdr:row>
      <xdr:rowOff>0</xdr:rowOff>
    </xdr:from>
    <xdr:ext cx="0" cy="171450"/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3857414-2C6B-4F33-882D-D87C5E9E1028}"/>
            </a:ext>
          </a:extLst>
        </xdr:cNvPr>
        <xdr:cNvSpPr txBox="1">
          <a:spLocks noChangeArrowheads="1"/>
        </xdr:cNvSpPr>
      </xdr:nvSpPr>
      <xdr:spPr bwMode="auto">
        <a:xfrm>
          <a:off x="1057275" y="4640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76" name="Text Box 10">
          <a:extLst>
            <a:ext uri="{FF2B5EF4-FFF2-40B4-BE49-F238E27FC236}">
              <a16:creationId xmlns:a16="http://schemas.microsoft.com/office/drawing/2014/main" id="{D4E637D4-2FB2-4004-BF94-ABA57D6CCDBF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77" name="Text Box 11">
          <a:extLst>
            <a:ext uri="{FF2B5EF4-FFF2-40B4-BE49-F238E27FC236}">
              <a16:creationId xmlns:a16="http://schemas.microsoft.com/office/drawing/2014/main" id="{A9049263-8CE2-474C-8F69-5DC82529E526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78" name="Text Box 10">
          <a:extLst>
            <a:ext uri="{FF2B5EF4-FFF2-40B4-BE49-F238E27FC236}">
              <a16:creationId xmlns:a16="http://schemas.microsoft.com/office/drawing/2014/main" id="{78FA71D6-7786-4659-9492-D760696A767F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79" name="Text Box 11">
          <a:extLst>
            <a:ext uri="{FF2B5EF4-FFF2-40B4-BE49-F238E27FC236}">
              <a16:creationId xmlns:a16="http://schemas.microsoft.com/office/drawing/2014/main" id="{0A278407-2D5B-4981-8389-A67997C30290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0" name="Text Box 10">
          <a:extLst>
            <a:ext uri="{FF2B5EF4-FFF2-40B4-BE49-F238E27FC236}">
              <a16:creationId xmlns:a16="http://schemas.microsoft.com/office/drawing/2014/main" id="{F89F199D-9F0D-41BB-A4D8-67115805D127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1" name="Text Box 11">
          <a:extLst>
            <a:ext uri="{FF2B5EF4-FFF2-40B4-BE49-F238E27FC236}">
              <a16:creationId xmlns:a16="http://schemas.microsoft.com/office/drawing/2014/main" id="{8C0D1874-6874-4693-9A0A-7E9ABF007215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2" name="Text Box 10">
          <a:extLst>
            <a:ext uri="{FF2B5EF4-FFF2-40B4-BE49-F238E27FC236}">
              <a16:creationId xmlns:a16="http://schemas.microsoft.com/office/drawing/2014/main" id="{C77ADA92-4572-4329-A671-8AC6AE92A23E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3" name="Text Box 11">
          <a:extLst>
            <a:ext uri="{FF2B5EF4-FFF2-40B4-BE49-F238E27FC236}">
              <a16:creationId xmlns:a16="http://schemas.microsoft.com/office/drawing/2014/main" id="{9D98E506-0A82-4A4C-AD81-CAB6FC1BBEBA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4" name="Text Box 10">
          <a:extLst>
            <a:ext uri="{FF2B5EF4-FFF2-40B4-BE49-F238E27FC236}">
              <a16:creationId xmlns:a16="http://schemas.microsoft.com/office/drawing/2014/main" id="{9814872A-148E-4CCA-BF27-EC4EEE167C35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5785" name="Text Box 10">
          <a:extLst>
            <a:ext uri="{FF2B5EF4-FFF2-40B4-BE49-F238E27FC236}">
              <a16:creationId xmlns:a16="http://schemas.microsoft.com/office/drawing/2014/main" id="{0A186931-6144-4323-BD06-C360739E8C1E}"/>
            </a:ext>
          </a:extLst>
        </xdr:cNvPr>
        <xdr:cNvSpPr txBox="1">
          <a:spLocks noChangeArrowheads="1"/>
        </xdr:cNvSpPr>
      </xdr:nvSpPr>
      <xdr:spPr bwMode="auto">
        <a:xfrm>
          <a:off x="1057275" y="42252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86" name="Text Box 10">
          <a:extLst>
            <a:ext uri="{FF2B5EF4-FFF2-40B4-BE49-F238E27FC236}">
              <a16:creationId xmlns:a16="http://schemas.microsoft.com/office/drawing/2014/main" id="{ED8264E3-072A-4D97-8D5B-F06DEDD193B7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87" name="Text Box 11">
          <a:extLst>
            <a:ext uri="{FF2B5EF4-FFF2-40B4-BE49-F238E27FC236}">
              <a16:creationId xmlns:a16="http://schemas.microsoft.com/office/drawing/2014/main" id="{82CFD106-25C7-4E83-8091-F76964ECA2D0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88" name="Text Box 10">
          <a:extLst>
            <a:ext uri="{FF2B5EF4-FFF2-40B4-BE49-F238E27FC236}">
              <a16:creationId xmlns:a16="http://schemas.microsoft.com/office/drawing/2014/main" id="{9F8C19A5-FEFA-4454-9D21-3739FB5D6FE3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89" name="Text Box 11">
          <a:extLst>
            <a:ext uri="{FF2B5EF4-FFF2-40B4-BE49-F238E27FC236}">
              <a16:creationId xmlns:a16="http://schemas.microsoft.com/office/drawing/2014/main" id="{310DE6DB-8991-40F2-8959-6A33DD9F95A1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0" name="Text Box 10">
          <a:extLst>
            <a:ext uri="{FF2B5EF4-FFF2-40B4-BE49-F238E27FC236}">
              <a16:creationId xmlns:a16="http://schemas.microsoft.com/office/drawing/2014/main" id="{6400B0CA-85EC-4CD6-8B02-F02835AA5F4D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1" name="Text Box 11">
          <a:extLst>
            <a:ext uri="{FF2B5EF4-FFF2-40B4-BE49-F238E27FC236}">
              <a16:creationId xmlns:a16="http://schemas.microsoft.com/office/drawing/2014/main" id="{41CAF470-BD18-492B-86A5-A23A781B66EC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2" name="Text Box 10">
          <a:extLst>
            <a:ext uri="{FF2B5EF4-FFF2-40B4-BE49-F238E27FC236}">
              <a16:creationId xmlns:a16="http://schemas.microsoft.com/office/drawing/2014/main" id="{AC2A0D68-2B86-4068-8B5A-E28ECF11E9E6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3" name="Text Box 11">
          <a:extLst>
            <a:ext uri="{FF2B5EF4-FFF2-40B4-BE49-F238E27FC236}">
              <a16:creationId xmlns:a16="http://schemas.microsoft.com/office/drawing/2014/main" id="{F290A1B6-232C-4439-A1C9-1D25115AB4A7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4" name="Text Box 10">
          <a:extLst>
            <a:ext uri="{FF2B5EF4-FFF2-40B4-BE49-F238E27FC236}">
              <a16:creationId xmlns:a16="http://schemas.microsoft.com/office/drawing/2014/main" id="{50EBA35F-D411-4526-9C59-D720B9060DF5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5" name="Text Box 11">
          <a:extLst>
            <a:ext uri="{FF2B5EF4-FFF2-40B4-BE49-F238E27FC236}">
              <a16:creationId xmlns:a16="http://schemas.microsoft.com/office/drawing/2014/main" id="{7928C8CE-86FF-401B-A13C-2BE5DD314BF4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6" name="Text Box 10">
          <a:extLst>
            <a:ext uri="{FF2B5EF4-FFF2-40B4-BE49-F238E27FC236}">
              <a16:creationId xmlns:a16="http://schemas.microsoft.com/office/drawing/2014/main" id="{679C238B-B342-40D2-9472-28099D48F3D0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7" name="Text Box 11">
          <a:extLst>
            <a:ext uri="{FF2B5EF4-FFF2-40B4-BE49-F238E27FC236}">
              <a16:creationId xmlns:a16="http://schemas.microsoft.com/office/drawing/2014/main" id="{BC399005-E0FF-4458-BEB6-5CECFC274D83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8" name="Text Box 10">
          <a:extLst>
            <a:ext uri="{FF2B5EF4-FFF2-40B4-BE49-F238E27FC236}">
              <a16:creationId xmlns:a16="http://schemas.microsoft.com/office/drawing/2014/main" id="{9F73B6FF-3317-4F69-8452-D7E34413F105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799" name="Text Box 11">
          <a:extLst>
            <a:ext uri="{FF2B5EF4-FFF2-40B4-BE49-F238E27FC236}">
              <a16:creationId xmlns:a16="http://schemas.microsoft.com/office/drawing/2014/main" id="{7968A530-A77E-479E-A9CB-3DF4BC22B97D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800" name="Text Box 10">
          <a:extLst>
            <a:ext uri="{FF2B5EF4-FFF2-40B4-BE49-F238E27FC236}">
              <a16:creationId xmlns:a16="http://schemas.microsoft.com/office/drawing/2014/main" id="{89F2BE11-7CDC-4C10-B8E3-676E7B36D88F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801" name="Text Box 11">
          <a:extLst>
            <a:ext uri="{FF2B5EF4-FFF2-40B4-BE49-F238E27FC236}">
              <a16:creationId xmlns:a16="http://schemas.microsoft.com/office/drawing/2014/main" id="{24EE2562-952D-4223-A767-F55DAAB20B82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5802" name="Text Box 10">
          <a:extLst>
            <a:ext uri="{FF2B5EF4-FFF2-40B4-BE49-F238E27FC236}">
              <a16:creationId xmlns:a16="http://schemas.microsoft.com/office/drawing/2014/main" id="{28A9C452-98C1-4372-8A9F-A052A3EFBAB2}"/>
            </a:ext>
          </a:extLst>
        </xdr:cNvPr>
        <xdr:cNvSpPr txBox="1">
          <a:spLocks noChangeArrowheads="1"/>
        </xdr:cNvSpPr>
      </xdr:nvSpPr>
      <xdr:spPr bwMode="auto">
        <a:xfrm>
          <a:off x="1057275" y="4404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3" name="Text Box 10">
          <a:extLst>
            <a:ext uri="{FF2B5EF4-FFF2-40B4-BE49-F238E27FC236}">
              <a16:creationId xmlns:a16="http://schemas.microsoft.com/office/drawing/2014/main" id="{77E43A4E-9DDC-4284-B662-0F7F59953D0C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4" name="Text Box 11">
          <a:extLst>
            <a:ext uri="{FF2B5EF4-FFF2-40B4-BE49-F238E27FC236}">
              <a16:creationId xmlns:a16="http://schemas.microsoft.com/office/drawing/2014/main" id="{435FE552-4B80-4823-8228-5C701EB91FB7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5" name="Text Box 10">
          <a:extLst>
            <a:ext uri="{FF2B5EF4-FFF2-40B4-BE49-F238E27FC236}">
              <a16:creationId xmlns:a16="http://schemas.microsoft.com/office/drawing/2014/main" id="{F1BE2F92-9168-471D-8336-B2509423EB20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6" name="Text Box 11">
          <a:extLst>
            <a:ext uri="{FF2B5EF4-FFF2-40B4-BE49-F238E27FC236}">
              <a16:creationId xmlns:a16="http://schemas.microsoft.com/office/drawing/2014/main" id="{A81DAB54-5BF7-4DD8-BFFF-4284E5D3696B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7" name="Text Box 10">
          <a:extLst>
            <a:ext uri="{FF2B5EF4-FFF2-40B4-BE49-F238E27FC236}">
              <a16:creationId xmlns:a16="http://schemas.microsoft.com/office/drawing/2014/main" id="{78528DF1-FF78-425A-BAA0-B12B3C67D67E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8" name="Text Box 11">
          <a:extLst>
            <a:ext uri="{FF2B5EF4-FFF2-40B4-BE49-F238E27FC236}">
              <a16:creationId xmlns:a16="http://schemas.microsoft.com/office/drawing/2014/main" id="{F7B4F1F1-D5AD-4316-B3D7-0192288BB529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09" name="Text Box 10">
          <a:extLst>
            <a:ext uri="{FF2B5EF4-FFF2-40B4-BE49-F238E27FC236}">
              <a16:creationId xmlns:a16="http://schemas.microsoft.com/office/drawing/2014/main" id="{C5F96B1A-53CE-4F93-BC54-DA8794701364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0" name="Text Box 11">
          <a:extLst>
            <a:ext uri="{FF2B5EF4-FFF2-40B4-BE49-F238E27FC236}">
              <a16:creationId xmlns:a16="http://schemas.microsoft.com/office/drawing/2014/main" id="{D6059148-9FF6-411A-A13A-D362145ED3E0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567FD74-0A3A-4898-99CC-6643D32EC7CB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2" name="Text Box 11">
          <a:extLst>
            <a:ext uri="{FF2B5EF4-FFF2-40B4-BE49-F238E27FC236}">
              <a16:creationId xmlns:a16="http://schemas.microsoft.com/office/drawing/2014/main" id="{7FF218DA-1D20-47BD-8E30-81CAA54BC292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3" name="Text Box 10">
          <a:extLst>
            <a:ext uri="{FF2B5EF4-FFF2-40B4-BE49-F238E27FC236}">
              <a16:creationId xmlns:a16="http://schemas.microsoft.com/office/drawing/2014/main" id="{459AA036-73CB-468D-A78E-60349CBAB52A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4" name="Text Box 11">
          <a:extLst>
            <a:ext uri="{FF2B5EF4-FFF2-40B4-BE49-F238E27FC236}">
              <a16:creationId xmlns:a16="http://schemas.microsoft.com/office/drawing/2014/main" id="{5708772A-3342-4A44-8930-E07EBCE12E66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5" name="Text Box 10">
          <a:extLst>
            <a:ext uri="{FF2B5EF4-FFF2-40B4-BE49-F238E27FC236}">
              <a16:creationId xmlns:a16="http://schemas.microsoft.com/office/drawing/2014/main" id="{AD7BA45E-BE77-49AC-A8A5-710A921AC594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6" name="Text Box 11">
          <a:extLst>
            <a:ext uri="{FF2B5EF4-FFF2-40B4-BE49-F238E27FC236}">
              <a16:creationId xmlns:a16="http://schemas.microsoft.com/office/drawing/2014/main" id="{35992E5F-25F1-49AA-8AF5-81A8ED9C9EA6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7" name="Text Box 10">
          <a:extLst>
            <a:ext uri="{FF2B5EF4-FFF2-40B4-BE49-F238E27FC236}">
              <a16:creationId xmlns:a16="http://schemas.microsoft.com/office/drawing/2014/main" id="{8BF76DD3-1B45-4CBB-9F13-E2144A2C0802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8" name="Text Box 11">
          <a:extLst>
            <a:ext uri="{FF2B5EF4-FFF2-40B4-BE49-F238E27FC236}">
              <a16:creationId xmlns:a16="http://schemas.microsoft.com/office/drawing/2014/main" id="{9AE2A6AD-A6DF-4B31-82E4-8A68314DD4CE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5819" name="Text Box 10">
          <a:extLst>
            <a:ext uri="{FF2B5EF4-FFF2-40B4-BE49-F238E27FC236}">
              <a16:creationId xmlns:a16="http://schemas.microsoft.com/office/drawing/2014/main" id="{D06AF041-5F3C-4A5C-B1CA-670A42EE5E00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0" name="Text Box 10">
          <a:extLst>
            <a:ext uri="{FF2B5EF4-FFF2-40B4-BE49-F238E27FC236}">
              <a16:creationId xmlns:a16="http://schemas.microsoft.com/office/drawing/2014/main" id="{1FB379AF-C23B-48F6-A6CF-2F347B376C47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1" name="Text Box 11">
          <a:extLst>
            <a:ext uri="{FF2B5EF4-FFF2-40B4-BE49-F238E27FC236}">
              <a16:creationId xmlns:a16="http://schemas.microsoft.com/office/drawing/2014/main" id="{1023E9BF-CBA4-4B3F-9B19-C41822267DC9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2" name="Text Box 10">
          <a:extLst>
            <a:ext uri="{FF2B5EF4-FFF2-40B4-BE49-F238E27FC236}">
              <a16:creationId xmlns:a16="http://schemas.microsoft.com/office/drawing/2014/main" id="{4A247FD7-2F46-43C7-8590-FEB5A2DF2616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3" name="Text Box 11">
          <a:extLst>
            <a:ext uri="{FF2B5EF4-FFF2-40B4-BE49-F238E27FC236}">
              <a16:creationId xmlns:a16="http://schemas.microsoft.com/office/drawing/2014/main" id="{A05AD504-5DE5-4EB1-AA9F-819E0486F634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4" name="Text Box 10">
          <a:extLst>
            <a:ext uri="{FF2B5EF4-FFF2-40B4-BE49-F238E27FC236}">
              <a16:creationId xmlns:a16="http://schemas.microsoft.com/office/drawing/2014/main" id="{4C8643B4-E423-4580-BA13-80BCF3A96B23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5" name="Text Box 11">
          <a:extLst>
            <a:ext uri="{FF2B5EF4-FFF2-40B4-BE49-F238E27FC236}">
              <a16:creationId xmlns:a16="http://schemas.microsoft.com/office/drawing/2014/main" id="{F96D57E4-6A51-4039-8EBA-32DDCF699351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6" name="Text Box 10">
          <a:extLst>
            <a:ext uri="{FF2B5EF4-FFF2-40B4-BE49-F238E27FC236}">
              <a16:creationId xmlns:a16="http://schemas.microsoft.com/office/drawing/2014/main" id="{5C2389C2-05F4-48C5-BFDA-FA38E0C3EE2F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7" name="Text Box 11">
          <a:extLst>
            <a:ext uri="{FF2B5EF4-FFF2-40B4-BE49-F238E27FC236}">
              <a16:creationId xmlns:a16="http://schemas.microsoft.com/office/drawing/2014/main" id="{97929310-F035-4E1D-BD88-FB58AE735D3E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8" name="Text Box 10">
          <a:extLst>
            <a:ext uri="{FF2B5EF4-FFF2-40B4-BE49-F238E27FC236}">
              <a16:creationId xmlns:a16="http://schemas.microsoft.com/office/drawing/2014/main" id="{EFC4FB7C-0C33-487F-8F04-3D24200356B5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5829" name="Text Box 10">
          <a:extLst>
            <a:ext uri="{FF2B5EF4-FFF2-40B4-BE49-F238E27FC236}">
              <a16:creationId xmlns:a16="http://schemas.microsoft.com/office/drawing/2014/main" id="{8B1417D6-068D-4E0E-8B80-341351214B32}"/>
            </a:ext>
          </a:extLst>
        </xdr:cNvPr>
        <xdr:cNvSpPr txBox="1">
          <a:spLocks noChangeArrowheads="1"/>
        </xdr:cNvSpPr>
      </xdr:nvSpPr>
      <xdr:spPr bwMode="auto">
        <a:xfrm>
          <a:off x="1057275" y="49530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0" name="Text Box 10">
          <a:extLst>
            <a:ext uri="{FF2B5EF4-FFF2-40B4-BE49-F238E27FC236}">
              <a16:creationId xmlns:a16="http://schemas.microsoft.com/office/drawing/2014/main" id="{9C5381AF-4F02-430E-939B-2904F59036A8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1" name="Text Box 11">
          <a:extLst>
            <a:ext uri="{FF2B5EF4-FFF2-40B4-BE49-F238E27FC236}">
              <a16:creationId xmlns:a16="http://schemas.microsoft.com/office/drawing/2014/main" id="{1939E9CB-0186-4B22-8852-3CF9126E4C4B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2" name="Text Box 10">
          <a:extLst>
            <a:ext uri="{FF2B5EF4-FFF2-40B4-BE49-F238E27FC236}">
              <a16:creationId xmlns:a16="http://schemas.microsoft.com/office/drawing/2014/main" id="{B1AF93C0-49E3-4425-A354-2FEABD154161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3" name="Text Box 11">
          <a:extLst>
            <a:ext uri="{FF2B5EF4-FFF2-40B4-BE49-F238E27FC236}">
              <a16:creationId xmlns:a16="http://schemas.microsoft.com/office/drawing/2014/main" id="{427EFFC7-C2A0-4505-A1E6-E6EA80DABAF9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4" name="Text Box 10">
          <a:extLst>
            <a:ext uri="{FF2B5EF4-FFF2-40B4-BE49-F238E27FC236}">
              <a16:creationId xmlns:a16="http://schemas.microsoft.com/office/drawing/2014/main" id="{A90E22F2-4538-4C57-BADA-BCD2DEC8DA1A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5" name="Text Box 11">
          <a:extLst>
            <a:ext uri="{FF2B5EF4-FFF2-40B4-BE49-F238E27FC236}">
              <a16:creationId xmlns:a16="http://schemas.microsoft.com/office/drawing/2014/main" id="{87E5D81A-0CF2-4C7A-B2B2-295A99C40B0A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6" name="Text Box 10">
          <a:extLst>
            <a:ext uri="{FF2B5EF4-FFF2-40B4-BE49-F238E27FC236}">
              <a16:creationId xmlns:a16="http://schemas.microsoft.com/office/drawing/2014/main" id="{7A1FAD47-9BD0-4D09-9E84-B5B45133A0CD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7" name="Text Box 11">
          <a:extLst>
            <a:ext uri="{FF2B5EF4-FFF2-40B4-BE49-F238E27FC236}">
              <a16:creationId xmlns:a16="http://schemas.microsoft.com/office/drawing/2014/main" id="{BC060008-79BF-4959-ADAD-9E1EC0E5DBB9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8" name="Text Box 10">
          <a:extLst>
            <a:ext uri="{FF2B5EF4-FFF2-40B4-BE49-F238E27FC236}">
              <a16:creationId xmlns:a16="http://schemas.microsoft.com/office/drawing/2014/main" id="{DD76764C-CD1E-4B5E-9AFA-B6EAEDD7D6C2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5839" name="Text Box 10">
          <a:extLst>
            <a:ext uri="{FF2B5EF4-FFF2-40B4-BE49-F238E27FC236}">
              <a16:creationId xmlns:a16="http://schemas.microsoft.com/office/drawing/2014/main" id="{F750DFDC-7798-4BEC-B066-B5B8B426E665}"/>
            </a:ext>
          </a:extLst>
        </xdr:cNvPr>
        <xdr:cNvSpPr txBox="1">
          <a:spLocks noChangeArrowheads="1"/>
        </xdr:cNvSpPr>
      </xdr:nvSpPr>
      <xdr:spPr bwMode="auto">
        <a:xfrm>
          <a:off x="1057275" y="4564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0" name="Text Box 10">
          <a:extLst>
            <a:ext uri="{FF2B5EF4-FFF2-40B4-BE49-F238E27FC236}">
              <a16:creationId xmlns:a16="http://schemas.microsoft.com/office/drawing/2014/main" id="{343AC423-C355-4FC8-B85A-1CA639CE791B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1" name="Text Box 11">
          <a:extLst>
            <a:ext uri="{FF2B5EF4-FFF2-40B4-BE49-F238E27FC236}">
              <a16:creationId xmlns:a16="http://schemas.microsoft.com/office/drawing/2014/main" id="{D64CDB47-7B3A-43A3-B520-901A228E88A0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2" name="Text Box 10">
          <a:extLst>
            <a:ext uri="{FF2B5EF4-FFF2-40B4-BE49-F238E27FC236}">
              <a16:creationId xmlns:a16="http://schemas.microsoft.com/office/drawing/2014/main" id="{DAE135F7-F7B8-4862-BD61-F9AA19B2FA66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3" name="Text Box 11">
          <a:extLst>
            <a:ext uri="{FF2B5EF4-FFF2-40B4-BE49-F238E27FC236}">
              <a16:creationId xmlns:a16="http://schemas.microsoft.com/office/drawing/2014/main" id="{A271877B-FB5C-4878-99C6-1761F1C5721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4" name="Text Box 10">
          <a:extLst>
            <a:ext uri="{FF2B5EF4-FFF2-40B4-BE49-F238E27FC236}">
              <a16:creationId xmlns:a16="http://schemas.microsoft.com/office/drawing/2014/main" id="{EBA181E4-4AAA-4ED1-A2C5-87622A4E4711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5" name="Text Box 11">
          <a:extLst>
            <a:ext uri="{FF2B5EF4-FFF2-40B4-BE49-F238E27FC236}">
              <a16:creationId xmlns:a16="http://schemas.microsoft.com/office/drawing/2014/main" id="{B4482CF8-D891-49B8-9E8F-561ED7EAFC5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6" name="Text Box 10">
          <a:extLst>
            <a:ext uri="{FF2B5EF4-FFF2-40B4-BE49-F238E27FC236}">
              <a16:creationId xmlns:a16="http://schemas.microsoft.com/office/drawing/2014/main" id="{D0B6D4A0-E27D-430F-85AB-05458D2461AA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7" name="Text Box 11">
          <a:extLst>
            <a:ext uri="{FF2B5EF4-FFF2-40B4-BE49-F238E27FC236}">
              <a16:creationId xmlns:a16="http://schemas.microsoft.com/office/drawing/2014/main" id="{1A99151C-8D3C-412B-8272-E373AF2C5CE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8" name="Text Box 10">
          <a:extLst>
            <a:ext uri="{FF2B5EF4-FFF2-40B4-BE49-F238E27FC236}">
              <a16:creationId xmlns:a16="http://schemas.microsoft.com/office/drawing/2014/main" id="{2A0FE855-EDC3-4A0A-9F9C-3D1255DC083D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49" name="Text Box 11">
          <a:extLst>
            <a:ext uri="{FF2B5EF4-FFF2-40B4-BE49-F238E27FC236}">
              <a16:creationId xmlns:a16="http://schemas.microsoft.com/office/drawing/2014/main" id="{C8D3B673-20D6-4CBF-8024-94F5E28BD99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0" name="Text Box 10">
          <a:extLst>
            <a:ext uri="{FF2B5EF4-FFF2-40B4-BE49-F238E27FC236}">
              <a16:creationId xmlns:a16="http://schemas.microsoft.com/office/drawing/2014/main" id="{5C0CA537-39F0-4B61-BF95-D813F6B02BD6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1" name="Text Box 11">
          <a:extLst>
            <a:ext uri="{FF2B5EF4-FFF2-40B4-BE49-F238E27FC236}">
              <a16:creationId xmlns:a16="http://schemas.microsoft.com/office/drawing/2014/main" id="{F83A054E-3111-4358-850B-FB64324F4C9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2" name="Text Box 10">
          <a:extLst>
            <a:ext uri="{FF2B5EF4-FFF2-40B4-BE49-F238E27FC236}">
              <a16:creationId xmlns:a16="http://schemas.microsoft.com/office/drawing/2014/main" id="{17BA2237-03C9-4BE3-B344-37AB02D1B61D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3" name="Text Box 11">
          <a:extLst>
            <a:ext uri="{FF2B5EF4-FFF2-40B4-BE49-F238E27FC236}">
              <a16:creationId xmlns:a16="http://schemas.microsoft.com/office/drawing/2014/main" id="{80F8FC5C-458F-423E-8635-B031B52F0B85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4" name="Text Box 10">
          <a:extLst>
            <a:ext uri="{FF2B5EF4-FFF2-40B4-BE49-F238E27FC236}">
              <a16:creationId xmlns:a16="http://schemas.microsoft.com/office/drawing/2014/main" id="{D747C962-F244-4146-BB9A-926288AA4D1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5855" name="Text Box 11">
          <a:extLst>
            <a:ext uri="{FF2B5EF4-FFF2-40B4-BE49-F238E27FC236}">
              <a16:creationId xmlns:a16="http://schemas.microsoft.com/office/drawing/2014/main" id="{73AC8DA0-799B-4FD9-98A4-27895CAF822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20D8AF5E-80DE-441B-959D-BA94883D9185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57" name="Text Box 11">
          <a:extLst>
            <a:ext uri="{FF2B5EF4-FFF2-40B4-BE49-F238E27FC236}">
              <a16:creationId xmlns:a16="http://schemas.microsoft.com/office/drawing/2014/main" id="{539F2F4D-74BE-4A86-A4CE-B94A2549E50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58" name="Text Box 10">
          <a:extLst>
            <a:ext uri="{FF2B5EF4-FFF2-40B4-BE49-F238E27FC236}">
              <a16:creationId xmlns:a16="http://schemas.microsoft.com/office/drawing/2014/main" id="{264362BC-3D76-496E-96A9-4FB59F09F1A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59" name="Text Box 11">
          <a:extLst>
            <a:ext uri="{FF2B5EF4-FFF2-40B4-BE49-F238E27FC236}">
              <a16:creationId xmlns:a16="http://schemas.microsoft.com/office/drawing/2014/main" id="{8A4C9E6B-9CE6-4850-B6C6-C8FE0FBEDE8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0" name="Text Box 10">
          <a:extLst>
            <a:ext uri="{FF2B5EF4-FFF2-40B4-BE49-F238E27FC236}">
              <a16:creationId xmlns:a16="http://schemas.microsoft.com/office/drawing/2014/main" id="{FD684642-11E6-4453-94DB-0A93D61F6A3B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1" name="Text Box 11">
          <a:extLst>
            <a:ext uri="{FF2B5EF4-FFF2-40B4-BE49-F238E27FC236}">
              <a16:creationId xmlns:a16="http://schemas.microsoft.com/office/drawing/2014/main" id="{0F068CB6-D7B9-447A-A4BB-C782764940CF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2" name="Text Box 10">
          <a:extLst>
            <a:ext uri="{FF2B5EF4-FFF2-40B4-BE49-F238E27FC236}">
              <a16:creationId xmlns:a16="http://schemas.microsoft.com/office/drawing/2014/main" id="{367F8434-89C5-48B3-AC1E-92D1FB8A5C6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3" name="Text Box 11">
          <a:extLst>
            <a:ext uri="{FF2B5EF4-FFF2-40B4-BE49-F238E27FC236}">
              <a16:creationId xmlns:a16="http://schemas.microsoft.com/office/drawing/2014/main" id="{A7109919-7799-4CD2-8A72-525B7F97FAEE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4" name="Text Box 10">
          <a:extLst>
            <a:ext uri="{FF2B5EF4-FFF2-40B4-BE49-F238E27FC236}">
              <a16:creationId xmlns:a16="http://schemas.microsoft.com/office/drawing/2014/main" id="{3E426A45-4BCB-4125-B6EA-1F4F8A4281B4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865" name="Text Box 10">
          <a:extLst>
            <a:ext uri="{FF2B5EF4-FFF2-40B4-BE49-F238E27FC236}">
              <a16:creationId xmlns:a16="http://schemas.microsoft.com/office/drawing/2014/main" id="{84F6328A-C736-4992-BBB3-11C336C45C2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66" name="Text Box 10">
          <a:extLst>
            <a:ext uri="{FF2B5EF4-FFF2-40B4-BE49-F238E27FC236}">
              <a16:creationId xmlns:a16="http://schemas.microsoft.com/office/drawing/2014/main" id="{F0F735BA-9B02-42B4-96DC-1BFB7B32FBF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67" name="Text Box 11">
          <a:extLst>
            <a:ext uri="{FF2B5EF4-FFF2-40B4-BE49-F238E27FC236}">
              <a16:creationId xmlns:a16="http://schemas.microsoft.com/office/drawing/2014/main" id="{E9444AF6-25AC-4C02-A370-3F2BB4B0F2A3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68" name="Text Box 10">
          <a:extLst>
            <a:ext uri="{FF2B5EF4-FFF2-40B4-BE49-F238E27FC236}">
              <a16:creationId xmlns:a16="http://schemas.microsoft.com/office/drawing/2014/main" id="{BA42EDEB-5A1C-4512-9423-607F6EE98B9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69" name="Text Box 11">
          <a:extLst>
            <a:ext uri="{FF2B5EF4-FFF2-40B4-BE49-F238E27FC236}">
              <a16:creationId xmlns:a16="http://schemas.microsoft.com/office/drawing/2014/main" id="{C6C46EEA-47B4-4583-9C46-A6B249D7F4BF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0" name="Text Box 10">
          <a:extLst>
            <a:ext uri="{FF2B5EF4-FFF2-40B4-BE49-F238E27FC236}">
              <a16:creationId xmlns:a16="http://schemas.microsoft.com/office/drawing/2014/main" id="{1D41C708-9579-495C-90B5-1E98530C3FB6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1" name="Text Box 11">
          <a:extLst>
            <a:ext uri="{FF2B5EF4-FFF2-40B4-BE49-F238E27FC236}">
              <a16:creationId xmlns:a16="http://schemas.microsoft.com/office/drawing/2014/main" id="{E295B681-E83A-4D57-BE24-708DE742D7F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2" name="Text Box 10">
          <a:extLst>
            <a:ext uri="{FF2B5EF4-FFF2-40B4-BE49-F238E27FC236}">
              <a16:creationId xmlns:a16="http://schemas.microsoft.com/office/drawing/2014/main" id="{DB60F448-3A6D-40A7-967D-6E6B26F4DB70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3" name="Text Box 11">
          <a:extLst>
            <a:ext uri="{FF2B5EF4-FFF2-40B4-BE49-F238E27FC236}">
              <a16:creationId xmlns:a16="http://schemas.microsoft.com/office/drawing/2014/main" id="{B1533D19-5123-411B-918E-374AE66539D5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A631DD6B-94D7-41C2-A8EB-014C1A6BA85F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5" name="Text Box 11">
          <a:extLst>
            <a:ext uri="{FF2B5EF4-FFF2-40B4-BE49-F238E27FC236}">
              <a16:creationId xmlns:a16="http://schemas.microsoft.com/office/drawing/2014/main" id="{198459B5-5C74-4638-A144-9A548145635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6" name="Text Box 10">
          <a:extLst>
            <a:ext uri="{FF2B5EF4-FFF2-40B4-BE49-F238E27FC236}">
              <a16:creationId xmlns:a16="http://schemas.microsoft.com/office/drawing/2014/main" id="{4A8B15CC-A047-41BC-9611-E117FACA368F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7" name="Text Box 11">
          <a:extLst>
            <a:ext uri="{FF2B5EF4-FFF2-40B4-BE49-F238E27FC236}">
              <a16:creationId xmlns:a16="http://schemas.microsoft.com/office/drawing/2014/main" id="{EE06EA56-076A-4802-8779-76D647257C43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8" name="Text Box 10">
          <a:extLst>
            <a:ext uri="{FF2B5EF4-FFF2-40B4-BE49-F238E27FC236}">
              <a16:creationId xmlns:a16="http://schemas.microsoft.com/office/drawing/2014/main" id="{3799628C-41F1-4086-A740-31DBF3CADFE5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79" name="Text Box 11">
          <a:extLst>
            <a:ext uri="{FF2B5EF4-FFF2-40B4-BE49-F238E27FC236}">
              <a16:creationId xmlns:a16="http://schemas.microsoft.com/office/drawing/2014/main" id="{6692AC26-7C02-4525-A33E-E1EF864E5926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80" name="Text Box 10">
          <a:extLst>
            <a:ext uri="{FF2B5EF4-FFF2-40B4-BE49-F238E27FC236}">
              <a16:creationId xmlns:a16="http://schemas.microsoft.com/office/drawing/2014/main" id="{F1E88350-50A3-40C2-8B35-DCECE65E610D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81" name="Text Box 11">
          <a:extLst>
            <a:ext uri="{FF2B5EF4-FFF2-40B4-BE49-F238E27FC236}">
              <a16:creationId xmlns:a16="http://schemas.microsoft.com/office/drawing/2014/main" id="{73911295-60F9-44BA-9EAE-0E56951FA28E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82" name="Text Box 10">
          <a:extLst>
            <a:ext uri="{FF2B5EF4-FFF2-40B4-BE49-F238E27FC236}">
              <a16:creationId xmlns:a16="http://schemas.microsoft.com/office/drawing/2014/main" id="{30889910-9CC4-49AC-BA7D-DAAF768777BD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86164D70-E953-49A4-9103-00C1D5F6AA8F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4" name="Text Box 10">
          <a:extLst>
            <a:ext uri="{FF2B5EF4-FFF2-40B4-BE49-F238E27FC236}">
              <a16:creationId xmlns:a16="http://schemas.microsoft.com/office/drawing/2014/main" id="{AD112F92-5031-47A9-A12A-8924DAA91324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5" name="Text Box 11">
          <a:extLst>
            <a:ext uri="{FF2B5EF4-FFF2-40B4-BE49-F238E27FC236}">
              <a16:creationId xmlns:a16="http://schemas.microsoft.com/office/drawing/2014/main" id="{4DD97E6B-C07B-47B0-A23A-C4731006E5B2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6" name="Text Box 10">
          <a:extLst>
            <a:ext uri="{FF2B5EF4-FFF2-40B4-BE49-F238E27FC236}">
              <a16:creationId xmlns:a16="http://schemas.microsoft.com/office/drawing/2014/main" id="{E2184ADC-5ACC-47B6-B03B-AB0F80046F85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7" name="Text Box 11">
          <a:extLst>
            <a:ext uri="{FF2B5EF4-FFF2-40B4-BE49-F238E27FC236}">
              <a16:creationId xmlns:a16="http://schemas.microsoft.com/office/drawing/2014/main" id="{D84DA0BE-E512-47C3-A9CF-206E6DA58CA8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8" name="Text Box 10">
          <a:extLst>
            <a:ext uri="{FF2B5EF4-FFF2-40B4-BE49-F238E27FC236}">
              <a16:creationId xmlns:a16="http://schemas.microsoft.com/office/drawing/2014/main" id="{282A049C-7637-4040-BD6B-4BC931C670D4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89" name="Text Box 11">
          <a:extLst>
            <a:ext uri="{FF2B5EF4-FFF2-40B4-BE49-F238E27FC236}">
              <a16:creationId xmlns:a16="http://schemas.microsoft.com/office/drawing/2014/main" id="{C647AEAD-35E2-4E2D-9D54-75DC3BB2AE7B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0" name="Text Box 10">
          <a:extLst>
            <a:ext uri="{FF2B5EF4-FFF2-40B4-BE49-F238E27FC236}">
              <a16:creationId xmlns:a16="http://schemas.microsoft.com/office/drawing/2014/main" id="{01814F55-230C-432E-8ED8-7748F18282C3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1" name="Text Box 11">
          <a:extLst>
            <a:ext uri="{FF2B5EF4-FFF2-40B4-BE49-F238E27FC236}">
              <a16:creationId xmlns:a16="http://schemas.microsoft.com/office/drawing/2014/main" id="{2A235A59-E55F-42CB-9592-123640E35193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2" name="Text Box 10">
          <a:extLst>
            <a:ext uri="{FF2B5EF4-FFF2-40B4-BE49-F238E27FC236}">
              <a16:creationId xmlns:a16="http://schemas.microsoft.com/office/drawing/2014/main" id="{06D47D4B-9A7D-42BA-A1BB-C4AC73AED678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3" name="Text Box 10">
          <a:extLst>
            <a:ext uri="{FF2B5EF4-FFF2-40B4-BE49-F238E27FC236}">
              <a16:creationId xmlns:a16="http://schemas.microsoft.com/office/drawing/2014/main" id="{16636D52-560F-4891-84B7-FF6C3ADF8F76}"/>
            </a:ext>
          </a:extLst>
        </xdr:cNvPr>
        <xdr:cNvSpPr txBox="1">
          <a:spLocks noChangeArrowheads="1"/>
        </xdr:cNvSpPr>
      </xdr:nvSpPr>
      <xdr:spPr bwMode="auto">
        <a:xfrm>
          <a:off x="1057275" y="1800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4" name="Text Box 10">
          <a:extLst>
            <a:ext uri="{FF2B5EF4-FFF2-40B4-BE49-F238E27FC236}">
              <a16:creationId xmlns:a16="http://schemas.microsoft.com/office/drawing/2014/main" id="{532082A4-0E3E-42E4-BB6B-30BCDB396A0C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5" name="Text Box 11">
          <a:extLst>
            <a:ext uri="{FF2B5EF4-FFF2-40B4-BE49-F238E27FC236}">
              <a16:creationId xmlns:a16="http://schemas.microsoft.com/office/drawing/2014/main" id="{6973CC12-42EB-44F2-9D1A-2F7AD2C5FC2E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6" name="Text Box 10">
          <a:extLst>
            <a:ext uri="{FF2B5EF4-FFF2-40B4-BE49-F238E27FC236}">
              <a16:creationId xmlns:a16="http://schemas.microsoft.com/office/drawing/2014/main" id="{EE6DB267-F36F-4294-BD47-EE73F2459958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7" name="Text Box 11">
          <a:extLst>
            <a:ext uri="{FF2B5EF4-FFF2-40B4-BE49-F238E27FC236}">
              <a16:creationId xmlns:a16="http://schemas.microsoft.com/office/drawing/2014/main" id="{5A509E80-9891-48AD-A0D6-29EE43BDA2F3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8" name="Text Box 10">
          <a:extLst>
            <a:ext uri="{FF2B5EF4-FFF2-40B4-BE49-F238E27FC236}">
              <a16:creationId xmlns:a16="http://schemas.microsoft.com/office/drawing/2014/main" id="{89AD8251-6FF0-409C-82CA-2FF91C8E868C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899" name="Text Box 11">
          <a:extLst>
            <a:ext uri="{FF2B5EF4-FFF2-40B4-BE49-F238E27FC236}">
              <a16:creationId xmlns:a16="http://schemas.microsoft.com/office/drawing/2014/main" id="{BE7EF05A-3DAA-404F-84A0-1CD1CAD07E27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00" name="Text Box 10">
          <a:extLst>
            <a:ext uri="{FF2B5EF4-FFF2-40B4-BE49-F238E27FC236}">
              <a16:creationId xmlns:a16="http://schemas.microsoft.com/office/drawing/2014/main" id="{B6C8C75E-A79D-457E-B666-2558E5D14130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01" name="Text Box 11">
          <a:extLst>
            <a:ext uri="{FF2B5EF4-FFF2-40B4-BE49-F238E27FC236}">
              <a16:creationId xmlns:a16="http://schemas.microsoft.com/office/drawing/2014/main" id="{A03C19CB-85AA-4494-B0C9-DC6969FDCB0A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02" name="Text Box 10">
          <a:extLst>
            <a:ext uri="{FF2B5EF4-FFF2-40B4-BE49-F238E27FC236}">
              <a16:creationId xmlns:a16="http://schemas.microsoft.com/office/drawing/2014/main" id="{614F85F6-E892-4A92-94D5-15A25DA76A82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03" name="Text Box 10">
          <a:extLst>
            <a:ext uri="{FF2B5EF4-FFF2-40B4-BE49-F238E27FC236}">
              <a16:creationId xmlns:a16="http://schemas.microsoft.com/office/drawing/2014/main" id="{07323635-878A-489E-84A6-9D18478475D2}"/>
            </a:ext>
          </a:extLst>
        </xdr:cNvPr>
        <xdr:cNvSpPr txBox="1">
          <a:spLocks noChangeArrowheads="1"/>
        </xdr:cNvSpPr>
      </xdr:nvSpPr>
      <xdr:spPr bwMode="auto">
        <a:xfrm>
          <a:off x="1057275" y="19278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4" name="Text Box 10">
          <a:extLst>
            <a:ext uri="{FF2B5EF4-FFF2-40B4-BE49-F238E27FC236}">
              <a16:creationId xmlns:a16="http://schemas.microsoft.com/office/drawing/2014/main" id="{DBE99F8C-0E49-46DB-9B65-C947272C016A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5" name="Text Box 11">
          <a:extLst>
            <a:ext uri="{FF2B5EF4-FFF2-40B4-BE49-F238E27FC236}">
              <a16:creationId xmlns:a16="http://schemas.microsoft.com/office/drawing/2014/main" id="{BF8E8A52-9C99-429B-94B7-B00FD96DDD6A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6" name="Text Box 10">
          <a:extLst>
            <a:ext uri="{FF2B5EF4-FFF2-40B4-BE49-F238E27FC236}">
              <a16:creationId xmlns:a16="http://schemas.microsoft.com/office/drawing/2014/main" id="{3099C540-AF67-472B-AC99-BA3309F82576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7" name="Text Box 11">
          <a:extLst>
            <a:ext uri="{FF2B5EF4-FFF2-40B4-BE49-F238E27FC236}">
              <a16:creationId xmlns:a16="http://schemas.microsoft.com/office/drawing/2014/main" id="{4E0ADA51-2E95-47CE-AA2C-AF8E8532ABF8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8" name="Text Box 10">
          <a:extLst>
            <a:ext uri="{FF2B5EF4-FFF2-40B4-BE49-F238E27FC236}">
              <a16:creationId xmlns:a16="http://schemas.microsoft.com/office/drawing/2014/main" id="{57EB81E1-A260-4DF5-A90D-89A1C55848AE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09" name="Text Box 11">
          <a:extLst>
            <a:ext uri="{FF2B5EF4-FFF2-40B4-BE49-F238E27FC236}">
              <a16:creationId xmlns:a16="http://schemas.microsoft.com/office/drawing/2014/main" id="{34135190-8457-4AEC-94D7-3E03CE3A7DD9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29A47776-92AB-4DC3-AF7C-C6F1E5E37DCD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1" name="Text Box 11">
          <a:extLst>
            <a:ext uri="{FF2B5EF4-FFF2-40B4-BE49-F238E27FC236}">
              <a16:creationId xmlns:a16="http://schemas.microsoft.com/office/drawing/2014/main" id="{75506EE7-5A44-47AE-8E2E-36C702CB48B5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2" name="Text Box 10">
          <a:extLst>
            <a:ext uri="{FF2B5EF4-FFF2-40B4-BE49-F238E27FC236}">
              <a16:creationId xmlns:a16="http://schemas.microsoft.com/office/drawing/2014/main" id="{128044FB-88F4-4144-9025-71F69B626AA9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3" name="Text Box 11">
          <a:extLst>
            <a:ext uri="{FF2B5EF4-FFF2-40B4-BE49-F238E27FC236}">
              <a16:creationId xmlns:a16="http://schemas.microsoft.com/office/drawing/2014/main" id="{90B384B2-34EC-40C7-9F8B-4373FAB196C8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4" name="Text Box 10">
          <a:extLst>
            <a:ext uri="{FF2B5EF4-FFF2-40B4-BE49-F238E27FC236}">
              <a16:creationId xmlns:a16="http://schemas.microsoft.com/office/drawing/2014/main" id="{5BB7593B-0FD4-4E7B-8BF0-811B5516292A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5" name="Text Box 11">
          <a:extLst>
            <a:ext uri="{FF2B5EF4-FFF2-40B4-BE49-F238E27FC236}">
              <a16:creationId xmlns:a16="http://schemas.microsoft.com/office/drawing/2014/main" id="{CA816D0A-8124-4C59-93D8-A0C550DEBB88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6" name="Text Box 10">
          <a:extLst>
            <a:ext uri="{FF2B5EF4-FFF2-40B4-BE49-F238E27FC236}">
              <a16:creationId xmlns:a16="http://schemas.microsoft.com/office/drawing/2014/main" id="{5091C105-34E9-4293-AC4C-2F4BAFA13917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7" name="Text Box 11">
          <a:extLst>
            <a:ext uri="{FF2B5EF4-FFF2-40B4-BE49-F238E27FC236}">
              <a16:creationId xmlns:a16="http://schemas.microsoft.com/office/drawing/2014/main" id="{F5211E81-1B73-43A1-8E87-222C51A4407C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8" name="Text Box 10">
          <a:extLst>
            <a:ext uri="{FF2B5EF4-FFF2-40B4-BE49-F238E27FC236}">
              <a16:creationId xmlns:a16="http://schemas.microsoft.com/office/drawing/2014/main" id="{CA503575-AF9B-412C-88B0-EECBA06ED168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19" name="Text Box 11">
          <a:extLst>
            <a:ext uri="{FF2B5EF4-FFF2-40B4-BE49-F238E27FC236}">
              <a16:creationId xmlns:a16="http://schemas.microsoft.com/office/drawing/2014/main" id="{D5B8A509-EECA-49A8-91A4-3276678AF1DC}"/>
            </a:ext>
          </a:extLst>
        </xdr:cNvPr>
        <xdr:cNvSpPr txBox="1">
          <a:spLocks noChangeArrowheads="1"/>
        </xdr:cNvSpPr>
      </xdr:nvSpPr>
      <xdr:spPr bwMode="auto">
        <a:xfrm>
          <a:off x="1057275" y="34947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0" name="Text Box 10">
          <a:extLst>
            <a:ext uri="{FF2B5EF4-FFF2-40B4-BE49-F238E27FC236}">
              <a16:creationId xmlns:a16="http://schemas.microsoft.com/office/drawing/2014/main" id="{3CF2A6C2-0D62-46A6-966B-0FC5CAE2F647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1" name="Text Box 11">
          <a:extLst>
            <a:ext uri="{FF2B5EF4-FFF2-40B4-BE49-F238E27FC236}">
              <a16:creationId xmlns:a16="http://schemas.microsoft.com/office/drawing/2014/main" id="{E7D8F6AF-D3F3-45DC-871A-F2EA635AB320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2" name="Text Box 10">
          <a:extLst>
            <a:ext uri="{FF2B5EF4-FFF2-40B4-BE49-F238E27FC236}">
              <a16:creationId xmlns:a16="http://schemas.microsoft.com/office/drawing/2014/main" id="{A96FED42-B4AE-4A27-8FD4-B415C0B6C6E9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3" name="Text Box 11">
          <a:extLst>
            <a:ext uri="{FF2B5EF4-FFF2-40B4-BE49-F238E27FC236}">
              <a16:creationId xmlns:a16="http://schemas.microsoft.com/office/drawing/2014/main" id="{A77A9025-9E75-490C-9151-8E4F1C7B4A79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4" name="Text Box 10">
          <a:extLst>
            <a:ext uri="{FF2B5EF4-FFF2-40B4-BE49-F238E27FC236}">
              <a16:creationId xmlns:a16="http://schemas.microsoft.com/office/drawing/2014/main" id="{AEA18FA6-4ABA-4F90-830C-B8C08F6DBBF3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5" name="Text Box 11">
          <a:extLst>
            <a:ext uri="{FF2B5EF4-FFF2-40B4-BE49-F238E27FC236}">
              <a16:creationId xmlns:a16="http://schemas.microsoft.com/office/drawing/2014/main" id="{5C4518F0-3621-4332-8E52-8155ACDB1B83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6" name="Text Box 10">
          <a:extLst>
            <a:ext uri="{FF2B5EF4-FFF2-40B4-BE49-F238E27FC236}">
              <a16:creationId xmlns:a16="http://schemas.microsoft.com/office/drawing/2014/main" id="{F2FC35D0-78F8-42EE-895A-A567976A05B6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7" name="Text Box 11">
          <a:extLst>
            <a:ext uri="{FF2B5EF4-FFF2-40B4-BE49-F238E27FC236}">
              <a16:creationId xmlns:a16="http://schemas.microsoft.com/office/drawing/2014/main" id="{3519BE97-237C-4330-9090-B8711F82D86A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20BF02D4-553E-47FB-AF8F-AF0AA5CF8E35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184</xdr:row>
      <xdr:rowOff>0</xdr:rowOff>
    </xdr:from>
    <xdr:ext cx="0" cy="171450"/>
    <xdr:sp macro="" textlink="">
      <xdr:nvSpPr>
        <xdr:cNvPr id="5929" name="Text Box 10">
          <a:extLst>
            <a:ext uri="{FF2B5EF4-FFF2-40B4-BE49-F238E27FC236}">
              <a16:creationId xmlns:a16="http://schemas.microsoft.com/office/drawing/2014/main" id="{B02C60B7-86DE-4957-ABFC-0E0B6994682A}"/>
            </a:ext>
          </a:extLst>
        </xdr:cNvPr>
        <xdr:cNvSpPr txBox="1">
          <a:spLocks noChangeArrowheads="1"/>
        </xdr:cNvSpPr>
      </xdr:nvSpPr>
      <xdr:spPr bwMode="auto">
        <a:xfrm>
          <a:off x="1057275" y="3926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0" name="Text Box 10">
          <a:extLst>
            <a:ext uri="{FF2B5EF4-FFF2-40B4-BE49-F238E27FC236}">
              <a16:creationId xmlns:a16="http://schemas.microsoft.com/office/drawing/2014/main" id="{271CCB37-1C5E-4A0D-A0FB-424B22BE7D26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1" name="Text Box 11">
          <a:extLst>
            <a:ext uri="{FF2B5EF4-FFF2-40B4-BE49-F238E27FC236}">
              <a16:creationId xmlns:a16="http://schemas.microsoft.com/office/drawing/2014/main" id="{A6038848-2E08-4DE6-9DC2-05D60C2D388D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2" name="Text Box 10">
          <a:extLst>
            <a:ext uri="{FF2B5EF4-FFF2-40B4-BE49-F238E27FC236}">
              <a16:creationId xmlns:a16="http://schemas.microsoft.com/office/drawing/2014/main" id="{19ED6A3E-C693-4A7C-BC9A-CF0FBB1DD52D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3" name="Text Box 11">
          <a:extLst>
            <a:ext uri="{FF2B5EF4-FFF2-40B4-BE49-F238E27FC236}">
              <a16:creationId xmlns:a16="http://schemas.microsoft.com/office/drawing/2014/main" id="{7A8D2F1C-C5DC-4FCB-8394-79D247108D5E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4" name="Text Box 10">
          <a:extLst>
            <a:ext uri="{FF2B5EF4-FFF2-40B4-BE49-F238E27FC236}">
              <a16:creationId xmlns:a16="http://schemas.microsoft.com/office/drawing/2014/main" id="{A960225F-5CBC-4EBF-A4BF-9A025606788F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5" name="Text Box 11">
          <a:extLst>
            <a:ext uri="{FF2B5EF4-FFF2-40B4-BE49-F238E27FC236}">
              <a16:creationId xmlns:a16="http://schemas.microsoft.com/office/drawing/2014/main" id="{6A906675-6C5A-4067-AA39-76F1C8107898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6" name="Text Box 10">
          <a:extLst>
            <a:ext uri="{FF2B5EF4-FFF2-40B4-BE49-F238E27FC236}">
              <a16:creationId xmlns:a16="http://schemas.microsoft.com/office/drawing/2014/main" id="{95F35B1F-F131-4E11-889E-CA2B5105C178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70</xdr:row>
      <xdr:rowOff>0</xdr:rowOff>
    </xdr:from>
    <xdr:ext cx="0" cy="171450"/>
    <xdr:sp macro="" textlink="">
      <xdr:nvSpPr>
        <xdr:cNvPr id="5937" name="Text Box 11">
          <a:extLst>
            <a:ext uri="{FF2B5EF4-FFF2-40B4-BE49-F238E27FC236}">
              <a16:creationId xmlns:a16="http://schemas.microsoft.com/office/drawing/2014/main" id="{74013830-1B05-4354-ABA2-3A8554E4BB30}"/>
            </a:ext>
          </a:extLst>
        </xdr:cNvPr>
        <xdr:cNvSpPr txBox="1">
          <a:spLocks noChangeArrowheads="1"/>
        </xdr:cNvSpPr>
      </xdr:nvSpPr>
      <xdr:spPr bwMode="auto">
        <a:xfrm>
          <a:off x="1057275" y="22183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52</xdr:row>
      <xdr:rowOff>228600</xdr:rowOff>
    </xdr:from>
    <xdr:ext cx="0" cy="171450"/>
    <xdr:sp macro="" textlink="">
      <xdr:nvSpPr>
        <xdr:cNvPr id="5938" name="Text Box 10">
          <a:extLst>
            <a:ext uri="{FF2B5EF4-FFF2-40B4-BE49-F238E27FC236}">
              <a16:creationId xmlns:a16="http://schemas.microsoft.com/office/drawing/2014/main" id="{13DA481F-48E9-4468-AFDB-F1193634B149}"/>
            </a:ext>
          </a:extLst>
        </xdr:cNvPr>
        <xdr:cNvSpPr txBox="1">
          <a:spLocks noChangeArrowheads="1"/>
        </xdr:cNvSpPr>
      </xdr:nvSpPr>
      <xdr:spPr bwMode="auto">
        <a:xfrm>
          <a:off x="17183100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39" name="Text Box 10">
          <a:extLst>
            <a:ext uri="{FF2B5EF4-FFF2-40B4-BE49-F238E27FC236}">
              <a16:creationId xmlns:a16="http://schemas.microsoft.com/office/drawing/2014/main" id="{7DD83497-08E9-48D0-B66B-0FA4CFC9E725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0" name="Text Box 11">
          <a:extLst>
            <a:ext uri="{FF2B5EF4-FFF2-40B4-BE49-F238E27FC236}">
              <a16:creationId xmlns:a16="http://schemas.microsoft.com/office/drawing/2014/main" id="{429B010A-537B-4F64-ABA2-6BA71D933BE4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1" name="Text Box 10">
          <a:extLst>
            <a:ext uri="{FF2B5EF4-FFF2-40B4-BE49-F238E27FC236}">
              <a16:creationId xmlns:a16="http://schemas.microsoft.com/office/drawing/2014/main" id="{D8CDE829-7995-44D7-9ED7-226FCF193FF9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2" name="Text Box 11">
          <a:extLst>
            <a:ext uri="{FF2B5EF4-FFF2-40B4-BE49-F238E27FC236}">
              <a16:creationId xmlns:a16="http://schemas.microsoft.com/office/drawing/2014/main" id="{A91195FC-46E2-4BED-9736-AA9BABDBC264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3" name="Text Box 10">
          <a:extLst>
            <a:ext uri="{FF2B5EF4-FFF2-40B4-BE49-F238E27FC236}">
              <a16:creationId xmlns:a16="http://schemas.microsoft.com/office/drawing/2014/main" id="{61B205AC-BCE6-479A-B9E8-E4B5BDEA7DD0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4" name="Text Box 11">
          <a:extLst>
            <a:ext uri="{FF2B5EF4-FFF2-40B4-BE49-F238E27FC236}">
              <a16:creationId xmlns:a16="http://schemas.microsoft.com/office/drawing/2014/main" id="{49DCA210-09AF-49ED-874D-F67B48396BD7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5" name="Text Box 10">
          <a:extLst>
            <a:ext uri="{FF2B5EF4-FFF2-40B4-BE49-F238E27FC236}">
              <a16:creationId xmlns:a16="http://schemas.microsoft.com/office/drawing/2014/main" id="{BA7E47FB-211C-45B1-BAD4-2000074BB9B3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6" name="Text Box 11">
          <a:extLst>
            <a:ext uri="{FF2B5EF4-FFF2-40B4-BE49-F238E27FC236}">
              <a16:creationId xmlns:a16="http://schemas.microsoft.com/office/drawing/2014/main" id="{9184F7F0-5E16-4303-A8E4-CD83415B95DA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7" name="Text Box 10">
          <a:extLst>
            <a:ext uri="{FF2B5EF4-FFF2-40B4-BE49-F238E27FC236}">
              <a16:creationId xmlns:a16="http://schemas.microsoft.com/office/drawing/2014/main" id="{83D2F73B-2FFA-4F4C-A4D5-A6D4ED998C70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48" name="Text Box 10">
          <a:extLst>
            <a:ext uri="{FF2B5EF4-FFF2-40B4-BE49-F238E27FC236}">
              <a16:creationId xmlns:a16="http://schemas.microsoft.com/office/drawing/2014/main" id="{345F29B0-8818-4B09-B829-A3F8F93AF3B0}"/>
            </a:ext>
          </a:extLst>
        </xdr:cNvPr>
        <xdr:cNvSpPr txBox="1">
          <a:spLocks noChangeArrowheads="1"/>
        </xdr:cNvSpPr>
      </xdr:nvSpPr>
      <xdr:spPr bwMode="auto">
        <a:xfrm>
          <a:off x="1057275" y="36842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49" name="Text Box 10">
          <a:extLst>
            <a:ext uri="{FF2B5EF4-FFF2-40B4-BE49-F238E27FC236}">
              <a16:creationId xmlns:a16="http://schemas.microsoft.com/office/drawing/2014/main" id="{C7145DF4-D943-4F69-8E31-493374EC6ABC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0" name="Text Box 11">
          <a:extLst>
            <a:ext uri="{FF2B5EF4-FFF2-40B4-BE49-F238E27FC236}">
              <a16:creationId xmlns:a16="http://schemas.microsoft.com/office/drawing/2014/main" id="{7D41F8C2-3193-48E2-88DF-4A97199FF1F3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1" name="Text Box 10">
          <a:extLst>
            <a:ext uri="{FF2B5EF4-FFF2-40B4-BE49-F238E27FC236}">
              <a16:creationId xmlns:a16="http://schemas.microsoft.com/office/drawing/2014/main" id="{0AF84F40-3ABC-484F-AFB0-E5E7D12AE2D5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B80F9DA1-0CF8-4176-AC67-13046A9BCF23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3" name="Text Box 10">
          <a:extLst>
            <a:ext uri="{FF2B5EF4-FFF2-40B4-BE49-F238E27FC236}">
              <a16:creationId xmlns:a16="http://schemas.microsoft.com/office/drawing/2014/main" id="{2D298357-CB27-4CD6-8C8A-28FE4B59E2C8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4" name="Text Box 11">
          <a:extLst>
            <a:ext uri="{FF2B5EF4-FFF2-40B4-BE49-F238E27FC236}">
              <a16:creationId xmlns:a16="http://schemas.microsoft.com/office/drawing/2014/main" id="{3234514C-AB13-4176-B02C-8F44B7121992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2C668D8E-8462-4A84-8461-A2DB792FACE5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6" name="Text Box 11">
          <a:extLst>
            <a:ext uri="{FF2B5EF4-FFF2-40B4-BE49-F238E27FC236}">
              <a16:creationId xmlns:a16="http://schemas.microsoft.com/office/drawing/2014/main" id="{2925B11C-7D43-49E5-8B24-DC7EC8844AD5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146</xdr:row>
      <xdr:rowOff>0</xdr:rowOff>
    </xdr:from>
    <xdr:ext cx="0" cy="171450"/>
    <xdr:sp macro="" textlink="">
      <xdr:nvSpPr>
        <xdr:cNvPr id="5957" name="Text Box 10">
          <a:extLst>
            <a:ext uri="{FF2B5EF4-FFF2-40B4-BE49-F238E27FC236}">
              <a16:creationId xmlns:a16="http://schemas.microsoft.com/office/drawing/2014/main" id="{063921A6-5A70-4464-A082-8AF4CA4026C2}"/>
            </a:ext>
          </a:extLst>
        </xdr:cNvPr>
        <xdr:cNvSpPr txBox="1">
          <a:spLocks noChangeArrowheads="1"/>
        </xdr:cNvSpPr>
      </xdr:nvSpPr>
      <xdr:spPr bwMode="auto">
        <a:xfrm>
          <a:off x="1057275" y="32223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140</xdr:row>
      <xdr:rowOff>57150</xdr:rowOff>
    </xdr:from>
    <xdr:ext cx="0" cy="171450"/>
    <xdr:sp macro="" textlink="">
      <xdr:nvSpPr>
        <xdr:cNvPr id="5958" name="Text Box 10">
          <a:extLst>
            <a:ext uri="{FF2B5EF4-FFF2-40B4-BE49-F238E27FC236}">
              <a16:creationId xmlns:a16="http://schemas.microsoft.com/office/drawing/2014/main" id="{194E2259-6498-4863-9FFD-AB7561C0B1A9}"/>
            </a:ext>
          </a:extLst>
        </xdr:cNvPr>
        <xdr:cNvSpPr txBox="1">
          <a:spLocks noChangeArrowheads="1"/>
        </xdr:cNvSpPr>
      </xdr:nvSpPr>
      <xdr:spPr bwMode="auto">
        <a:xfrm>
          <a:off x="1391602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59" name="Text Box 10">
          <a:extLst>
            <a:ext uri="{FF2B5EF4-FFF2-40B4-BE49-F238E27FC236}">
              <a16:creationId xmlns:a16="http://schemas.microsoft.com/office/drawing/2014/main" id="{72909596-9570-4EA9-B954-F063F009B37B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0" name="Text Box 11">
          <a:extLst>
            <a:ext uri="{FF2B5EF4-FFF2-40B4-BE49-F238E27FC236}">
              <a16:creationId xmlns:a16="http://schemas.microsoft.com/office/drawing/2014/main" id="{700336AA-6C06-4A3A-B2FE-B5D91D253697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1" name="Text Box 10">
          <a:extLst>
            <a:ext uri="{FF2B5EF4-FFF2-40B4-BE49-F238E27FC236}">
              <a16:creationId xmlns:a16="http://schemas.microsoft.com/office/drawing/2014/main" id="{BCFAFCAB-B868-45AF-8C89-401CEC382A1C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2" name="Text Box 11">
          <a:extLst>
            <a:ext uri="{FF2B5EF4-FFF2-40B4-BE49-F238E27FC236}">
              <a16:creationId xmlns:a16="http://schemas.microsoft.com/office/drawing/2014/main" id="{5602D2A9-498C-4CF4-A00D-AAE50D37477B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3" name="Text Box 10">
          <a:extLst>
            <a:ext uri="{FF2B5EF4-FFF2-40B4-BE49-F238E27FC236}">
              <a16:creationId xmlns:a16="http://schemas.microsoft.com/office/drawing/2014/main" id="{A414E645-11C4-4581-82C7-98813609D1CE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4" name="Text Box 11">
          <a:extLst>
            <a:ext uri="{FF2B5EF4-FFF2-40B4-BE49-F238E27FC236}">
              <a16:creationId xmlns:a16="http://schemas.microsoft.com/office/drawing/2014/main" id="{5C4B6018-49D6-42D7-93EB-2381A8704358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5" name="Text Box 10">
          <a:extLst>
            <a:ext uri="{FF2B5EF4-FFF2-40B4-BE49-F238E27FC236}">
              <a16:creationId xmlns:a16="http://schemas.microsoft.com/office/drawing/2014/main" id="{686E832A-F60A-4B3F-959D-C56907E957B9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6" name="Text Box 11">
          <a:extLst>
            <a:ext uri="{FF2B5EF4-FFF2-40B4-BE49-F238E27FC236}">
              <a16:creationId xmlns:a16="http://schemas.microsoft.com/office/drawing/2014/main" id="{563D101B-A78A-41F0-8D08-DD3EAC4383CD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7" name="Text Box 10">
          <a:extLst>
            <a:ext uri="{FF2B5EF4-FFF2-40B4-BE49-F238E27FC236}">
              <a16:creationId xmlns:a16="http://schemas.microsoft.com/office/drawing/2014/main" id="{0C6DDBE4-0B2F-4662-B23C-E1A9AE1D0A7F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8" name="Text Box 11">
          <a:extLst>
            <a:ext uri="{FF2B5EF4-FFF2-40B4-BE49-F238E27FC236}">
              <a16:creationId xmlns:a16="http://schemas.microsoft.com/office/drawing/2014/main" id="{342571F6-B5B8-4F19-B2DE-DF428D29D795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69" name="Text Box 10">
          <a:extLst>
            <a:ext uri="{FF2B5EF4-FFF2-40B4-BE49-F238E27FC236}">
              <a16:creationId xmlns:a16="http://schemas.microsoft.com/office/drawing/2014/main" id="{E269B60D-CE2E-4E8D-9E06-96E0FFB477B2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0" name="Text Box 11">
          <a:extLst>
            <a:ext uri="{FF2B5EF4-FFF2-40B4-BE49-F238E27FC236}">
              <a16:creationId xmlns:a16="http://schemas.microsoft.com/office/drawing/2014/main" id="{2654FD33-E3EA-476D-9CC3-21994F24CA29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1" name="Text Box 10">
          <a:extLst>
            <a:ext uri="{FF2B5EF4-FFF2-40B4-BE49-F238E27FC236}">
              <a16:creationId xmlns:a16="http://schemas.microsoft.com/office/drawing/2014/main" id="{E2D4BE1B-2031-488A-B279-929396D82052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2" name="Text Box 11">
          <a:extLst>
            <a:ext uri="{FF2B5EF4-FFF2-40B4-BE49-F238E27FC236}">
              <a16:creationId xmlns:a16="http://schemas.microsoft.com/office/drawing/2014/main" id="{E39E5CA7-95AE-4296-A3EE-F0A16CFF8E79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C51C077A-7F05-4ADD-8348-980AD015989C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4" name="Text Box 11">
          <a:extLst>
            <a:ext uri="{FF2B5EF4-FFF2-40B4-BE49-F238E27FC236}">
              <a16:creationId xmlns:a16="http://schemas.microsoft.com/office/drawing/2014/main" id="{79EB4769-2D8E-4282-9DBB-0998A0BB688E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5975" name="Text Box 10">
          <a:extLst>
            <a:ext uri="{FF2B5EF4-FFF2-40B4-BE49-F238E27FC236}">
              <a16:creationId xmlns:a16="http://schemas.microsoft.com/office/drawing/2014/main" id="{618F2502-55CA-4AA7-B5E9-A005CA2D51F2}"/>
            </a:ext>
          </a:extLst>
        </xdr:cNvPr>
        <xdr:cNvSpPr txBox="1">
          <a:spLocks noChangeArrowheads="1"/>
        </xdr:cNvSpPr>
      </xdr:nvSpPr>
      <xdr:spPr bwMode="auto">
        <a:xfrm>
          <a:off x="1057275" y="34185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76" name="Text Box 10">
          <a:extLst>
            <a:ext uri="{FF2B5EF4-FFF2-40B4-BE49-F238E27FC236}">
              <a16:creationId xmlns:a16="http://schemas.microsoft.com/office/drawing/2014/main" id="{57055CC7-756C-45CE-8BC9-805AAF6DB50A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77" name="Text Box 11">
          <a:extLst>
            <a:ext uri="{FF2B5EF4-FFF2-40B4-BE49-F238E27FC236}">
              <a16:creationId xmlns:a16="http://schemas.microsoft.com/office/drawing/2014/main" id="{C55CF80A-EE58-4066-BDB6-8A103F28A46F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78" name="Text Box 10">
          <a:extLst>
            <a:ext uri="{FF2B5EF4-FFF2-40B4-BE49-F238E27FC236}">
              <a16:creationId xmlns:a16="http://schemas.microsoft.com/office/drawing/2014/main" id="{003B6D7F-200E-43EF-B83F-EEC121146F75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79" name="Text Box 11">
          <a:extLst>
            <a:ext uri="{FF2B5EF4-FFF2-40B4-BE49-F238E27FC236}">
              <a16:creationId xmlns:a16="http://schemas.microsoft.com/office/drawing/2014/main" id="{C85967B8-75E6-4E31-8456-3973029C8368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0" name="Text Box 10">
          <a:extLst>
            <a:ext uri="{FF2B5EF4-FFF2-40B4-BE49-F238E27FC236}">
              <a16:creationId xmlns:a16="http://schemas.microsoft.com/office/drawing/2014/main" id="{A76ADE42-8B86-4078-B55E-8546ADD4E8AC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1" name="Text Box 11">
          <a:extLst>
            <a:ext uri="{FF2B5EF4-FFF2-40B4-BE49-F238E27FC236}">
              <a16:creationId xmlns:a16="http://schemas.microsoft.com/office/drawing/2014/main" id="{84BD7011-E152-4A0A-AAF0-0CBAD573E78C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36A6EEB9-70A8-4C09-B6E3-012525CBCDF2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3" name="Text Box 11">
          <a:extLst>
            <a:ext uri="{FF2B5EF4-FFF2-40B4-BE49-F238E27FC236}">
              <a16:creationId xmlns:a16="http://schemas.microsoft.com/office/drawing/2014/main" id="{98ECC139-2149-4A78-807B-F2CAA204E225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4" name="Text Box 10">
          <a:extLst>
            <a:ext uri="{FF2B5EF4-FFF2-40B4-BE49-F238E27FC236}">
              <a16:creationId xmlns:a16="http://schemas.microsoft.com/office/drawing/2014/main" id="{02253698-26A5-4C60-BF07-709B794A5A8A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5985" name="Text Box 10">
          <a:extLst>
            <a:ext uri="{FF2B5EF4-FFF2-40B4-BE49-F238E27FC236}">
              <a16:creationId xmlns:a16="http://schemas.microsoft.com/office/drawing/2014/main" id="{0FBB6C23-0F75-4A60-9FC0-06327B261869}"/>
            </a:ext>
          </a:extLst>
        </xdr:cNvPr>
        <xdr:cNvSpPr txBox="1">
          <a:spLocks noChangeArrowheads="1"/>
        </xdr:cNvSpPr>
      </xdr:nvSpPr>
      <xdr:spPr bwMode="auto">
        <a:xfrm>
          <a:off x="1057275" y="4130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86" name="Text Box 10">
          <a:extLst>
            <a:ext uri="{FF2B5EF4-FFF2-40B4-BE49-F238E27FC236}">
              <a16:creationId xmlns:a16="http://schemas.microsoft.com/office/drawing/2014/main" id="{70B92A63-2D05-4717-BDA7-6FA891FA4973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87" name="Text Box 11">
          <a:extLst>
            <a:ext uri="{FF2B5EF4-FFF2-40B4-BE49-F238E27FC236}">
              <a16:creationId xmlns:a16="http://schemas.microsoft.com/office/drawing/2014/main" id="{8CC21C92-A3EA-48CD-AA19-054FB23B5715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88" name="Text Box 10">
          <a:extLst>
            <a:ext uri="{FF2B5EF4-FFF2-40B4-BE49-F238E27FC236}">
              <a16:creationId xmlns:a16="http://schemas.microsoft.com/office/drawing/2014/main" id="{EE8216D8-22EF-419D-84F5-B81561DCD3E2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89" name="Text Box 11">
          <a:extLst>
            <a:ext uri="{FF2B5EF4-FFF2-40B4-BE49-F238E27FC236}">
              <a16:creationId xmlns:a16="http://schemas.microsoft.com/office/drawing/2014/main" id="{8FC2A6DD-6582-4AC2-8F55-DB3C48D7B4B0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0" name="Text Box 10">
          <a:extLst>
            <a:ext uri="{FF2B5EF4-FFF2-40B4-BE49-F238E27FC236}">
              <a16:creationId xmlns:a16="http://schemas.microsoft.com/office/drawing/2014/main" id="{A6607093-A348-4438-9989-520D646EB63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1" name="Text Box 11">
          <a:extLst>
            <a:ext uri="{FF2B5EF4-FFF2-40B4-BE49-F238E27FC236}">
              <a16:creationId xmlns:a16="http://schemas.microsoft.com/office/drawing/2014/main" id="{AD463D0D-ABA7-489B-88AD-91CA4C9E6C2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2" name="Text Box 10">
          <a:extLst>
            <a:ext uri="{FF2B5EF4-FFF2-40B4-BE49-F238E27FC236}">
              <a16:creationId xmlns:a16="http://schemas.microsoft.com/office/drawing/2014/main" id="{7706D9FD-A13C-48EA-9438-C87916D46208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3" name="Text Box 11">
          <a:extLst>
            <a:ext uri="{FF2B5EF4-FFF2-40B4-BE49-F238E27FC236}">
              <a16:creationId xmlns:a16="http://schemas.microsoft.com/office/drawing/2014/main" id="{26BFBE3E-85CE-4F74-BBB3-4CA6BC2F6B0B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4" name="Text Box 10">
          <a:extLst>
            <a:ext uri="{FF2B5EF4-FFF2-40B4-BE49-F238E27FC236}">
              <a16:creationId xmlns:a16="http://schemas.microsoft.com/office/drawing/2014/main" id="{42491727-172B-46AF-9EBD-320C8D2989CE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5" name="Text Box 11">
          <a:extLst>
            <a:ext uri="{FF2B5EF4-FFF2-40B4-BE49-F238E27FC236}">
              <a16:creationId xmlns:a16="http://schemas.microsoft.com/office/drawing/2014/main" id="{90A8001C-A6F6-4A08-89DE-3B275918500E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6" name="Text Box 10">
          <a:extLst>
            <a:ext uri="{FF2B5EF4-FFF2-40B4-BE49-F238E27FC236}">
              <a16:creationId xmlns:a16="http://schemas.microsoft.com/office/drawing/2014/main" id="{B2BFFEC0-CA32-47FE-A1BC-74EE870669C0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7" name="Text Box 11">
          <a:extLst>
            <a:ext uri="{FF2B5EF4-FFF2-40B4-BE49-F238E27FC236}">
              <a16:creationId xmlns:a16="http://schemas.microsoft.com/office/drawing/2014/main" id="{7769CE30-937C-46A8-BA0B-62656420787C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8" name="Text Box 10">
          <a:extLst>
            <a:ext uri="{FF2B5EF4-FFF2-40B4-BE49-F238E27FC236}">
              <a16:creationId xmlns:a16="http://schemas.microsoft.com/office/drawing/2014/main" id="{0F69F31F-B7A3-475D-89CD-14253B1C55F1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5999" name="Text Box 11">
          <a:extLst>
            <a:ext uri="{FF2B5EF4-FFF2-40B4-BE49-F238E27FC236}">
              <a16:creationId xmlns:a16="http://schemas.microsoft.com/office/drawing/2014/main" id="{001037B8-D22D-40F5-8B41-6B50D6FCED6A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2CE26AAB-7F2B-4706-A100-C3A287642D69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01" name="Text Box 11">
          <a:extLst>
            <a:ext uri="{FF2B5EF4-FFF2-40B4-BE49-F238E27FC236}">
              <a16:creationId xmlns:a16="http://schemas.microsoft.com/office/drawing/2014/main" id="{6B50E43E-D9BE-44D8-A0F1-7A3EF0F7B2BA}"/>
            </a:ext>
          </a:extLst>
        </xdr:cNvPr>
        <xdr:cNvSpPr txBox="1">
          <a:spLocks noChangeArrowheads="1"/>
        </xdr:cNvSpPr>
      </xdr:nvSpPr>
      <xdr:spPr bwMode="auto">
        <a:xfrm>
          <a:off x="1057275" y="3836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180</xdr:row>
      <xdr:rowOff>114300</xdr:rowOff>
    </xdr:from>
    <xdr:ext cx="0" cy="171450"/>
    <xdr:sp macro="" textlink="">
      <xdr:nvSpPr>
        <xdr:cNvPr id="6002" name="Text Box 10">
          <a:extLst>
            <a:ext uri="{FF2B5EF4-FFF2-40B4-BE49-F238E27FC236}">
              <a16:creationId xmlns:a16="http://schemas.microsoft.com/office/drawing/2014/main" id="{EA8C104B-7FC8-4582-9081-361198B10D9E}"/>
            </a:ext>
          </a:extLst>
        </xdr:cNvPr>
        <xdr:cNvSpPr txBox="1">
          <a:spLocks noChangeArrowheads="1"/>
        </xdr:cNvSpPr>
      </xdr:nvSpPr>
      <xdr:spPr bwMode="auto">
        <a:xfrm>
          <a:off x="17068800" y="384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3" name="Text Box 10">
          <a:extLst>
            <a:ext uri="{FF2B5EF4-FFF2-40B4-BE49-F238E27FC236}">
              <a16:creationId xmlns:a16="http://schemas.microsoft.com/office/drawing/2014/main" id="{EFE230C5-B99E-4CE3-AD3B-FFFDC344AF71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4" name="Text Box 11">
          <a:extLst>
            <a:ext uri="{FF2B5EF4-FFF2-40B4-BE49-F238E27FC236}">
              <a16:creationId xmlns:a16="http://schemas.microsoft.com/office/drawing/2014/main" id="{D9F9366A-A297-432B-B073-9B7BB0949581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5" name="Text Box 10">
          <a:extLst>
            <a:ext uri="{FF2B5EF4-FFF2-40B4-BE49-F238E27FC236}">
              <a16:creationId xmlns:a16="http://schemas.microsoft.com/office/drawing/2014/main" id="{5C10BC1C-CA78-4CB8-AC79-729758F5FB81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6" name="Text Box 11">
          <a:extLst>
            <a:ext uri="{FF2B5EF4-FFF2-40B4-BE49-F238E27FC236}">
              <a16:creationId xmlns:a16="http://schemas.microsoft.com/office/drawing/2014/main" id="{FADF08C6-839C-4C54-9DFE-70B1D23790E4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7" name="Text Box 10">
          <a:extLst>
            <a:ext uri="{FF2B5EF4-FFF2-40B4-BE49-F238E27FC236}">
              <a16:creationId xmlns:a16="http://schemas.microsoft.com/office/drawing/2014/main" id="{2B825FE8-B89C-4967-8339-1AA5B62D7287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8" name="Text Box 11">
          <a:extLst>
            <a:ext uri="{FF2B5EF4-FFF2-40B4-BE49-F238E27FC236}">
              <a16:creationId xmlns:a16="http://schemas.microsoft.com/office/drawing/2014/main" id="{C80875D5-2C26-4C14-B097-FFF47F71DE2C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F50541F2-D8DE-41B1-B84D-A42DDB5D6CF4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10" name="Text Box 11">
          <a:extLst>
            <a:ext uri="{FF2B5EF4-FFF2-40B4-BE49-F238E27FC236}">
              <a16:creationId xmlns:a16="http://schemas.microsoft.com/office/drawing/2014/main" id="{83D028FC-6351-485A-A7D5-68DD438AA8DC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11" name="Text Box 10">
          <a:extLst>
            <a:ext uri="{FF2B5EF4-FFF2-40B4-BE49-F238E27FC236}">
              <a16:creationId xmlns:a16="http://schemas.microsoft.com/office/drawing/2014/main" id="{78E6C547-2C94-448F-AF46-2998E69D957F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199</xdr:row>
      <xdr:rowOff>0</xdr:rowOff>
    </xdr:from>
    <xdr:ext cx="0" cy="171450"/>
    <xdr:sp macro="" textlink="">
      <xdr:nvSpPr>
        <xdr:cNvPr id="6012" name="Text Box 10">
          <a:extLst>
            <a:ext uri="{FF2B5EF4-FFF2-40B4-BE49-F238E27FC236}">
              <a16:creationId xmlns:a16="http://schemas.microsoft.com/office/drawing/2014/main" id="{B7476160-FB67-48B0-8C30-E02B108677AC}"/>
            </a:ext>
          </a:extLst>
        </xdr:cNvPr>
        <xdr:cNvSpPr txBox="1">
          <a:spLocks noChangeArrowheads="1"/>
        </xdr:cNvSpPr>
      </xdr:nvSpPr>
      <xdr:spPr bwMode="auto">
        <a:xfrm>
          <a:off x="1057275" y="42062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3" name="Text Box 10">
          <a:extLst>
            <a:ext uri="{FF2B5EF4-FFF2-40B4-BE49-F238E27FC236}">
              <a16:creationId xmlns:a16="http://schemas.microsoft.com/office/drawing/2014/main" id="{858202CD-5CEC-40F8-9C1D-73F4C61605D0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4" name="Text Box 11">
          <a:extLst>
            <a:ext uri="{FF2B5EF4-FFF2-40B4-BE49-F238E27FC236}">
              <a16:creationId xmlns:a16="http://schemas.microsoft.com/office/drawing/2014/main" id="{14CA860C-26E3-4A49-AAFA-FFA67E35E571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5" name="Text Box 10">
          <a:extLst>
            <a:ext uri="{FF2B5EF4-FFF2-40B4-BE49-F238E27FC236}">
              <a16:creationId xmlns:a16="http://schemas.microsoft.com/office/drawing/2014/main" id="{9576C595-5BB6-4FC2-9F91-AE888370D211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6" name="Text Box 11">
          <a:extLst>
            <a:ext uri="{FF2B5EF4-FFF2-40B4-BE49-F238E27FC236}">
              <a16:creationId xmlns:a16="http://schemas.microsoft.com/office/drawing/2014/main" id="{F22ABEC5-F2B5-4832-A5B0-7F89391EA80B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7" name="Text Box 10">
          <a:extLst>
            <a:ext uri="{FF2B5EF4-FFF2-40B4-BE49-F238E27FC236}">
              <a16:creationId xmlns:a16="http://schemas.microsoft.com/office/drawing/2014/main" id="{C1557280-A76D-456E-AAF2-C1FEBAC45C35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BD9D13CA-2430-44C3-8033-4A9426412C51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19" name="Text Box 10">
          <a:extLst>
            <a:ext uri="{FF2B5EF4-FFF2-40B4-BE49-F238E27FC236}">
              <a16:creationId xmlns:a16="http://schemas.microsoft.com/office/drawing/2014/main" id="{33345F8E-2DD6-4A88-A9EF-61F81A3FA616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C8E6A4F2-0FBC-4922-BBC4-D1097A2E7AE3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21" name="Text Box 10">
          <a:extLst>
            <a:ext uri="{FF2B5EF4-FFF2-40B4-BE49-F238E27FC236}">
              <a16:creationId xmlns:a16="http://schemas.microsoft.com/office/drawing/2014/main" id="{F65A91EE-8283-42C4-B2FA-2B05E8184F27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187</xdr:row>
      <xdr:rowOff>0</xdr:rowOff>
    </xdr:from>
    <xdr:ext cx="0" cy="171450"/>
    <xdr:sp macro="" textlink="">
      <xdr:nvSpPr>
        <xdr:cNvPr id="6022" name="Text Box 10">
          <a:extLst>
            <a:ext uri="{FF2B5EF4-FFF2-40B4-BE49-F238E27FC236}">
              <a16:creationId xmlns:a16="http://schemas.microsoft.com/office/drawing/2014/main" id="{808E730F-5D6D-4DE9-92AB-A83BE311C070}"/>
            </a:ext>
          </a:extLst>
        </xdr:cNvPr>
        <xdr:cNvSpPr txBox="1">
          <a:spLocks noChangeArrowheads="1"/>
        </xdr:cNvSpPr>
      </xdr:nvSpPr>
      <xdr:spPr bwMode="auto">
        <a:xfrm>
          <a:off x="1057275" y="39966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3" name="Text Box 10">
          <a:extLst>
            <a:ext uri="{FF2B5EF4-FFF2-40B4-BE49-F238E27FC236}">
              <a16:creationId xmlns:a16="http://schemas.microsoft.com/office/drawing/2014/main" id="{38010F5E-D162-4D17-B79A-1BDB92FA7A59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4" name="Text Box 11">
          <a:extLst>
            <a:ext uri="{FF2B5EF4-FFF2-40B4-BE49-F238E27FC236}">
              <a16:creationId xmlns:a16="http://schemas.microsoft.com/office/drawing/2014/main" id="{1EEABDDE-ABB0-4EAA-9A9D-252453C6FA2E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5" name="Text Box 10">
          <a:extLst>
            <a:ext uri="{FF2B5EF4-FFF2-40B4-BE49-F238E27FC236}">
              <a16:creationId xmlns:a16="http://schemas.microsoft.com/office/drawing/2014/main" id="{3F962B52-52F2-4F34-B5D3-05CE0F3C6F9E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6" name="Text Box 11">
          <a:extLst>
            <a:ext uri="{FF2B5EF4-FFF2-40B4-BE49-F238E27FC236}">
              <a16:creationId xmlns:a16="http://schemas.microsoft.com/office/drawing/2014/main" id="{5F1BDE76-FB06-464C-A176-0CAF8A5DC028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19EC196-9C8C-4AC2-9370-47083B51208E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8" name="Text Box 11">
          <a:extLst>
            <a:ext uri="{FF2B5EF4-FFF2-40B4-BE49-F238E27FC236}">
              <a16:creationId xmlns:a16="http://schemas.microsoft.com/office/drawing/2014/main" id="{DD1F071E-DB73-478B-8BB3-D4AE28E4EA2D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29" name="Text Box 10">
          <a:extLst>
            <a:ext uri="{FF2B5EF4-FFF2-40B4-BE49-F238E27FC236}">
              <a16:creationId xmlns:a16="http://schemas.microsoft.com/office/drawing/2014/main" id="{27051C9C-8072-488F-B364-BE04EBFDEFD8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0" name="Text Box 11">
          <a:extLst>
            <a:ext uri="{FF2B5EF4-FFF2-40B4-BE49-F238E27FC236}">
              <a16:creationId xmlns:a16="http://schemas.microsoft.com/office/drawing/2014/main" id="{9241C09C-8665-4D85-B6C2-10642FECE603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1" name="Text Box 10">
          <a:extLst>
            <a:ext uri="{FF2B5EF4-FFF2-40B4-BE49-F238E27FC236}">
              <a16:creationId xmlns:a16="http://schemas.microsoft.com/office/drawing/2014/main" id="{99A9F4DB-DE26-429D-8544-76B4C93C9177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2" name="Text Box 10">
          <a:extLst>
            <a:ext uri="{FF2B5EF4-FFF2-40B4-BE49-F238E27FC236}">
              <a16:creationId xmlns:a16="http://schemas.microsoft.com/office/drawing/2014/main" id="{DBBB23D4-0BC2-403A-8E0F-A2A768836FE6}"/>
            </a:ext>
          </a:extLst>
        </xdr:cNvPr>
        <xdr:cNvSpPr txBox="1">
          <a:spLocks noChangeArrowheads="1"/>
        </xdr:cNvSpPr>
      </xdr:nvSpPr>
      <xdr:spPr bwMode="auto">
        <a:xfrm>
          <a:off x="1057275" y="35652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3" name="Text Box 10">
          <a:extLst>
            <a:ext uri="{FF2B5EF4-FFF2-40B4-BE49-F238E27FC236}">
              <a16:creationId xmlns:a16="http://schemas.microsoft.com/office/drawing/2014/main" id="{21AFD77B-02F5-4FDC-A512-0E88EB1EDC54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4" name="Text Box 11">
          <a:extLst>
            <a:ext uri="{FF2B5EF4-FFF2-40B4-BE49-F238E27FC236}">
              <a16:creationId xmlns:a16="http://schemas.microsoft.com/office/drawing/2014/main" id="{D0CF6057-11D9-4FC6-97AB-562268062807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5" name="Text Box 10">
          <a:extLst>
            <a:ext uri="{FF2B5EF4-FFF2-40B4-BE49-F238E27FC236}">
              <a16:creationId xmlns:a16="http://schemas.microsoft.com/office/drawing/2014/main" id="{57D98E6B-CFF8-4A95-AF7A-0575A3668C57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6" name="Text Box 11">
          <a:extLst>
            <a:ext uri="{FF2B5EF4-FFF2-40B4-BE49-F238E27FC236}">
              <a16:creationId xmlns:a16="http://schemas.microsoft.com/office/drawing/2014/main" id="{CA738A99-4357-4879-85E9-B3AFEB187D49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7" name="Text Box 10">
          <a:extLst>
            <a:ext uri="{FF2B5EF4-FFF2-40B4-BE49-F238E27FC236}">
              <a16:creationId xmlns:a16="http://schemas.microsoft.com/office/drawing/2014/main" id="{8842A781-9F06-4D10-BEAD-F6701F76925B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8" name="Text Box 11">
          <a:extLst>
            <a:ext uri="{FF2B5EF4-FFF2-40B4-BE49-F238E27FC236}">
              <a16:creationId xmlns:a16="http://schemas.microsoft.com/office/drawing/2014/main" id="{FC7C3405-B69C-445C-9151-CDD2633B6579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39" name="Text Box 10">
          <a:extLst>
            <a:ext uri="{FF2B5EF4-FFF2-40B4-BE49-F238E27FC236}">
              <a16:creationId xmlns:a16="http://schemas.microsoft.com/office/drawing/2014/main" id="{45A24A1B-7201-49B9-9697-C4F33D6AE73B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0" name="Text Box 11">
          <a:extLst>
            <a:ext uri="{FF2B5EF4-FFF2-40B4-BE49-F238E27FC236}">
              <a16:creationId xmlns:a16="http://schemas.microsoft.com/office/drawing/2014/main" id="{75DDE505-228C-4028-9CB5-50080CB5BAB3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1" name="Text Box 10">
          <a:extLst>
            <a:ext uri="{FF2B5EF4-FFF2-40B4-BE49-F238E27FC236}">
              <a16:creationId xmlns:a16="http://schemas.microsoft.com/office/drawing/2014/main" id="{73C2C38D-BE9C-4C23-8EB7-7D4C383E2E88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2" name="Text Box 11">
          <a:extLst>
            <a:ext uri="{FF2B5EF4-FFF2-40B4-BE49-F238E27FC236}">
              <a16:creationId xmlns:a16="http://schemas.microsoft.com/office/drawing/2014/main" id="{D842D9DD-2759-414C-A6BF-8F8333BCCE50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3" name="Text Box 10">
          <a:extLst>
            <a:ext uri="{FF2B5EF4-FFF2-40B4-BE49-F238E27FC236}">
              <a16:creationId xmlns:a16="http://schemas.microsoft.com/office/drawing/2014/main" id="{9B514202-A5F7-4F02-9D8E-1BED1E463932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4" name="Text Box 11">
          <a:extLst>
            <a:ext uri="{FF2B5EF4-FFF2-40B4-BE49-F238E27FC236}">
              <a16:creationId xmlns:a16="http://schemas.microsoft.com/office/drawing/2014/main" id="{64E52430-5355-43E6-8817-6D5906FDA00F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38903D56-DABE-44F6-BE13-51FA71404284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6" name="Text Box 11">
          <a:extLst>
            <a:ext uri="{FF2B5EF4-FFF2-40B4-BE49-F238E27FC236}">
              <a16:creationId xmlns:a16="http://schemas.microsoft.com/office/drawing/2014/main" id="{1603FD45-1C91-4752-8D40-49CE87FE9E69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7" name="Text Box 10">
          <a:extLst>
            <a:ext uri="{FF2B5EF4-FFF2-40B4-BE49-F238E27FC236}">
              <a16:creationId xmlns:a16="http://schemas.microsoft.com/office/drawing/2014/main" id="{40DA67A8-F128-48B4-AA81-6F50D70A30CA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8" name="Text Box 11">
          <a:extLst>
            <a:ext uri="{FF2B5EF4-FFF2-40B4-BE49-F238E27FC236}">
              <a16:creationId xmlns:a16="http://schemas.microsoft.com/office/drawing/2014/main" id="{43E6BDD0-0831-48AA-9AED-E77229D45643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49" name="Text Box 10">
          <a:extLst>
            <a:ext uri="{FF2B5EF4-FFF2-40B4-BE49-F238E27FC236}">
              <a16:creationId xmlns:a16="http://schemas.microsoft.com/office/drawing/2014/main" id="{C9EFABF1-5280-4AD6-BFC6-7167115AC73D}"/>
            </a:ext>
          </a:extLst>
        </xdr:cNvPr>
        <xdr:cNvSpPr txBox="1">
          <a:spLocks noChangeArrowheads="1"/>
        </xdr:cNvSpPr>
      </xdr:nvSpPr>
      <xdr:spPr bwMode="auto">
        <a:xfrm>
          <a:off x="1057275" y="37414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0" name="Text Box 10">
          <a:extLst>
            <a:ext uri="{FF2B5EF4-FFF2-40B4-BE49-F238E27FC236}">
              <a16:creationId xmlns:a16="http://schemas.microsoft.com/office/drawing/2014/main" id="{9D3BFAB6-53EB-44E4-A4EB-8E9BDEF3953B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1" name="Text Box 11">
          <a:extLst>
            <a:ext uri="{FF2B5EF4-FFF2-40B4-BE49-F238E27FC236}">
              <a16:creationId xmlns:a16="http://schemas.microsoft.com/office/drawing/2014/main" id="{B9BA950E-7FC3-498B-BA4E-21C4EA1DEB26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2" name="Text Box 10">
          <a:extLst>
            <a:ext uri="{FF2B5EF4-FFF2-40B4-BE49-F238E27FC236}">
              <a16:creationId xmlns:a16="http://schemas.microsoft.com/office/drawing/2014/main" id="{8A86B110-7907-4213-BFD7-3486F8A40F58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3" name="Text Box 11">
          <a:extLst>
            <a:ext uri="{FF2B5EF4-FFF2-40B4-BE49-F238E27FC236}">
              <a16:creationId xmlns:a16="http://schemas.microsoft.com/office/drawing/2014/main" id="{7BB796E2-6172-4057-9CAD-133660617AD8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4" name="Text Box 10">
          <a:extLst>
            <a:ext uri="{FF2B5EF4-FFF2-40B4-BE49-F238E27FC236}">
              <a16:creationId xmlns:a16="http://schemas.microsoft.com/office/drawing/2014/main" id="{6EDA1D1C-38C9-4DBE-AD23-80DB791D0C7C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5" name="Text Box 11">
          <a:extLst>
            <a:ext uri="{FF2B5EF4-FFF2-40B4-BE49-F238E27FC236}">
              <a16:creationId xmlns:a16="http://schemas.microsoft.com/office/drawing/2014/main" id="{2E812986-0B7C-4F42-B1B8-1ADFCFDD3999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6" name="Text Box 10">
          <a:extLst>
            <a:ext uri="{FF2B5EF4-FFF2-40B4-BE49-F238E27FC236}">
              <a16:creationId xmlns:a16="http://schemas.microsoft.com/office/drawing/2014/main" id="{D86D4D69-F7E4-4A75-B58D-E6667A691709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7" name="Text Box 11">
          <a:extLst>
            <a:ext uri="{FF2B5EF4-FFF2-40B4-BE49-F238E27FC236}">
              <a16:creationId xmlns:a16="http://schemas.microsoft.com/office/drawing/2014/main" id="{3FF553B6-9260-429D-903C-2856C08128E7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8" name="Text Box 10">
          <a:extLst>
            <a:ext uri="{FF2B5EF4-FFF2-40B4-BE49-F238E27FC236}">
              <a16:creationId xmlns:a16="http://schemas.microsoft.com/office/drawing/2014/main" id="{F825D58A-ED74-411F-84E0-3F3180ADF8B6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C357FB03-52A0-46BE-A588-A8FD4A66D47C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0" name="Text Box 10">
          <a:extLst>
            <a:ext uri="{FF2B5EF4-FFF2-40B4-BE49-F238E27FC236}">
              <a16:creationId xmlns:a16="http://schemas.microsoft.com/office/drawing/2014/main" id="{E562DB0C-AA69-4625-A83C-D39B6DB9A122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1" name="Text Box 11">
          <a:extLst>
            <a:ext uri="{FF2B5EF4-FFF2-40B4-BE49-F238E27FC236}">
              <a16:creationId xmlns:a16="http://schemas.microsoft.com/office/drawing/2014/main" id="{D64C94CA-FA15-4E6F-B2D1-024FBB2A95B0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2" name="Text Box 10">
          <a:extLst>
            <a:ext uri="{FF2B5EF4-FFF2-40B4-BE49-F238E27FC236}">
              <a16:creationId xmlns:a16="http://schemas.microsoft.com/office/drawing/2014/main" id="{AEBB3CEF-85A2-4EE7-A96A-A2028652F8D6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3" name="Text Box 11">
          <a:extLst>
            <a:ext uri="{FF2B5EF4-FFF2-40B4-BE49-F238E27FC236}">
              <a16:creationId xmlns:a16="http://schemas.microsoft.com/office/drawing/2014/main" id="{9FDC9E49-097B-4433-848F-096FBA3EBFA2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4" name="Text Box 10">
          <a:extLst>
            <a:ext uri="{FF2B5EF4-FFF2-40B4-BE49-F238E27FC236}">
              <a16:creationId xmlns:a16="http://schemas.microsoft.com/office/drawing/2014/main" id="{3144ACB1-71A1-4CD0-BD58-C72ECFFB5283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5" name="Text Box 11">
          <a:extLst>
            <a:ext uri="{FF2B5EF4-FFF2-40B4-BE49-F238E27FC236}">
              <a16:creationId xmlns:a16="http://schemas.microsoft.com/office/drawing/2014/main" id="{157D0B49-4C13-439C-8F70-C09E9106E577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6" name="Text Box 10">
          <a:extLst>
            <a:ext uri="{FF2B5EF4-FFF2-40B4-BE49-F238E27FC236}">
              <a16:creationId xmlns:a16="http://schemas.microsoft.com/office/drawing/2014/main" id="{C1DF9CF9-B933-405E-91A0-8C000DE55481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7" name="Text Box 11">
          <a:extLst>
            <a:ext uri="{FF2B5EF4-FFF2-40B4-BE49-F238E27FC236}">
              <a16:creationId xmlns:a16="http://schemas.microsoft.com/office/drawing/2014/main" id="{14C99F1C-1C4D-4C54-9D60-D153B1528EFD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8" name="Text Box 10">
          <a:extLst>
            <a:ext uri="{FF2B5EF4-FFF2-40B4-BE49-F238E27FC236}">
              <a16:creationId xmlns:a16="http://schemas.microsoft.com/office/drawing/2014/main" id="{AC7B6308-80CE-456C-A80F-EDD310B3B1B9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69" name="Text Box 11">
          <a:extLst>
            <a:ext uri="{FF2B5EF4-FFF2-40B4-BE49-F238E27FC236}">
              <a16:creationId xmlns:a16="http://schemas.microsoft.com/office/drawing/2014/main" id="{040BFE1E-252F-4242-9B4B-3BDAB203A555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0" name="Text Box 10">
          <a:extLst>
            <a:ext uri="{FF2B5EF4-FFF2-40B4-BE49-F238E27FC236}">
              <a16:creationId xmlns:a16="http://schemas.microsoft.com/office/drawing/2014/main" id="{1E0542B6-78E8-4233-B5E5-E0343A16AE26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1" name="Text Box 11">
          <a:extLst>
            <a:ext uri="{FF2B5EF4-FFF2-40B4-BE49-F238E27FC236}">
              <a16:creationId xmlns:a16="http://schemas.microsoft.com/office/drawing/2014/main" id="{148898BB-7504-4093-B1D8-81F7DF75012D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2" name="Text Box 10">
          <a:extLst>
            <a:ext uri="{FF2B5EF4-FFF2-40B4-BE49-F238E27FC236}">
              <a16:creationId xmlns:a16="http://schemas.microsoft.com/office/drawing/2014/main" id="{35CAB90D-89A6-4636-8734-8F6E2B3A4943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3" name="Text Box 11">
          <a:extLst>
            <a:ext uri="{FF2B5EF4-FFF2-40B4-BE49-F238E27FC236}">
              <a16:creationId xmlns:a16="http://schemas.microsoft.com/office/drawing/2014/main" id="{B2DA9555-885F-4482-8288-0378196F7955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4" name="Text Box 10">
          <a:extLst>
            <a:ext uri="{FF2B5EF4-FFF2-40B4-BE49-F238E27FC236}">
              <a16:creationId xmlns:a16="http://schemas.microsoft.com/office/drawing/2014/main" id="{AFC70761-1886-4DDF-BBA5-A4EE7EE6BE1F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6075" name="Text Box 11">
          <a:extLst>
            <a:ext uri="{FF2B5EF4-FFF2-40B4-BE49-F238E27FC236}">
              <a16:creationId xmlns:a16="http://schemas.microsoft.com/office/drawing/2014/main" id="{50D470AA-63C7-429A-B3D2-237FD1595163}"/>
            </a:ext>
          </a:extLst>
        </xdr:cNvPr>
        <xdr:cNvSpPr txBox="1">
          <a:spLocks noChangeArrowheads="1"/>
        </xdr:cNvSpPr>
      </xdr:nvSpPr>
      <xdr:spPr bwMode="auto">
        <a:xfrm>
          <a:off x="1057275" y="38938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114300</xdr:colOff>
      <xdr:row>186</xdr:row>
      <xdr:rowOff>38100</xdr:rowOff>
    </xdr:from>
    <xdr:ext cx="0" cy="171450"/>
    <xdr:sp macro="" textlink="">
      <xdr:nvSpPr>
        <xdr:cNvPr id="6076" name="Text Box 10">
          <a:extLst>
            <a:ext uri="{FF2B5EF4-FFF2-40B4-BE49-F238E27FC236}">
              <a16:creationId xmlns:a16="http://schemas.microsoft.com/office/drawing/2014/main" id="{9A181AB2-3C31-465D-842A-E38F09DC5EC4}"/>
            </a:ext>
          </a:extLst>
        </xdr:cNvPr>
        <xdr:cNvSpPr txBox="1">
          <a:spLocks noChangeArrowheads="1"/>
        </xdr:cNvSpPr>
      </xdr:nvSpPr>
      <xdr:spPr bwMode="auto">
        <a:xfrm>
          <a:off x="17468850" y="2947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77" name="Text Box 10">
          <a:extLst>
            <a:ext uri="{FF2B5EF4-FFF2-40B4-BE49-F238E27FC236}">
              <a16:creationId xmlns:a16="http://schemas.microsoft.com/office/drawing/2014/main" id="{9767F74D-19FF-42E0-BC46-B67AE0CDE23C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78" name="Text Box 11">
          <a:extLst>
            <a:ext uri="{FF2B5EF4-FFF2-40B4-BE49-F238E27FC236}">
              <a16:creationId xmlns:a16="http://schemas.microsoft.com/office/drawing/2014/main" id="{5176A8A0-3D06-4413-AFC6-6ABADC88EB00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79" name="Text Box 10">
          <a:extLst>
            <a:ext uri="{FF2B5EF4-FFF2-40B4-BE49-F238E27FC236}">
              <a16:creationId xmlns:a16="http://schemas.microsoft.com/office/drawing/2014/main" id="{F15D7914-B374-43D6-A4D5-CCC2E09B541E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0" name="Text Box 11">
          <a:extLst>
            <a:ext uri="{FF2B5EF4-FFF2-40B4-BE49-F238E27FC236}">
              <a16:creationId xmlns:a16="http://schemas.microsoft.com/office/drawing/2014/main" id="{3D0C24AC-AA5B-4ABA-813C-AAB0E6730C24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1" name="Text Box 10">
          <a:extLst>
            <a:ext uri="{FF2B5EF4-FFF2-40B4-BE49-F238E27FC236}">
              <a16:creationId xmlns:a16="http://schemas.microsoft.com/office/drawing/2014/main" id="{496E14BE-C202-4E14-BD3A-8A93C6CA9CF5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2" name="Text Box 11">
          <a:extLst>
            <a:ext uri="{FF2B5EF4-FFF2-40B4-BE49-F238E27FC236}">
              <a16:creationId xmlns:a16="http://schemas.microsoft.com/office/drawing/2014/main" id="{E4B88286-384C-47F2-B2E2-33E681A4B762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3" name="Text Box 10">
          <a:extLst>
            <a:ext uri="{FF2B5EF4-FFF2-40B4-BE49-F238E27FC236}">
              <a16:creationId xmlns:a16="http://schemas.microsoft.com/office/drawing/2014/main" id="{B94A7898-32E3-4156-BCC1-A985D1385529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4" name="Text Box 11">
          <a:extLst>
            <a:ext uri="{FF2B5EF4-FFF2-40B4-BE49-F238E27FC236}">
              <a16:creationId xmlns:a16="http://schemas.microsoft.com/office/drawing/2014/main" id="{64049702-D9CB-4DD0-9273-75DFFC4FE860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5" name="Text Box 10">
          <a:extLst>
            <a:ext uri="{FF2B5EF4-FFF2-40B4-BE49-F238E27FC236}">
              <a16:creationId xmlns:a16="http://schemas.microsoft.com/office/drawing/2014/main" id="{563B2355-DD91-4973-9FFE-B793FA419B27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202</xdr:row>
      <xdr:rowOff>0</xdr:rowOff>
    </xdr:from>
    <xdr:ext cx="0" cy="171450"/>
    <xdr:sp macro="" textlink="">
      <xdr:nvSpPr>
        <xdr:cNvPr id="6086" name="Text Box 10">
          <a:extLst>
            <a:ext uri="{FF2B5EF4-FFF2-40B4-BE49-F238E27FC236}">
              <a16:creationId xmlns:a16="http://schemas.microsoft.com/office/drawing/2014/main" id="{63B95B5B-0EA2-4E25-B034-815069DBC379}"/>
            </a:ext>
          </a:extLst>
        </xdr:cNvPr>
        <xdr:cNvSpPr txBox="1">
          <a:spLocks noChangeArrowheads="1"/>
        </xdr:cNvSpPr>
      </xdr:nvSpPr>
      <xdr:spPr bwMode="auto">
        <a:xfrm>
          <a:off x="1057275" y="42633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87" name="Text Box 10">
          <a:extLst>
            <a:ext uri="{FF2B5EF4-FFF2-40B4-BE49-F238E27FC236}">
              <a16:creationId xmlns:a16="http://schemas.microsoft.com/office/drawing/2014/main" id="{451635CA-B7A0-468E-A01F-7976819D835B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88" name="Text Box 11">
          <a:extLst>
            <a:ext uri="{FF2B5EF4-FFF2-40B4-BE49-F238E27FC236}">
              <a16:creationId xmlns:a16="http://schemas.microsoft.com/office/drawing/2014/main" id="{5A996F24-119B-492A-95F1-F7B0F3A3BA9D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89" name="Text Box 10">
          <a:extLst>
            <a:ext uri="{FF2B5EF4-FFF2-40B4-BE49-F238E27FC236}">
              <a16:creationId xmlns:a16="http://schemas.microsoft.com/office/drawing/2014/main" id="{E68226D2-623E-4F99-8353-2EB214556821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0" name="Text Box 11">
          <a:extLst>
            <a:ext uri="{FF2B5EF4-FFF2-40B4-BE49-F238E27FC236}">
              <a16:creationId xmlns:a16="http://schemas.microsoft.com/office/drawing/2014/main" id="{F3EB615E-7368-4E46-B56F-F1BE1493E39E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1" name="Text Box 10">
          <a:extLst>
            <a:ext uri="{FF2B5EF4-FFF2-40B4-BE49-F238E27FC236}">
              <a16:creationId xmlns:a16="http://schemas.microsoft.com/office/drawing/2014/main" id="{4EDF642A-E7CE-4063-8972-93097BAF3E46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2" name="Text Box 11">
          <a:extLst>
            <a:ext uri="{FF2B5EF4-FFF2-40B4-BE49-F238E27FC236}">
              <a16:creationId xmlns:a16="http://schemas.microsoft.com/office/drawing/2014/main" id="{19F5B2EA-ABE9-4CEC-86E8-06E731B4E726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3" name="Text Box 10">
          <a:extLst>
            <a:ext uri="{FF2B5EF4-FFF2-40B4-BE49-F238E27FC236}">
              <a16:creationId xmlns:a16="http://schemas.microsoft.com/office/drawing/2014/main" id="{485B04BD-41AF-427B-8DB9-C814C6D8C1B4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4" name="Text Box 11">
          <a:extLst>
            <a:ext uri="{FF2B5EF4-FFF2-40B4-BE49-F238E27FC236}">
              <a16:creationId xmlns:a16="http://schemas.microsoft.com/office/drawing/2014/main" id="{00BEA3B5-2A6D-4844-8A64-CFE857ED15BE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5" name="Text Box 10">
          <a:extLst>
            <a:ext uri="{FF2B5EF4-FFF2-40B4-BE49-F238E27FC236}">
              <a16:creationId xmlns:a16="http://schemas.microsoft.com/office/drawing/2014/main" id="{6B14A6CD-3466-4827-8D70-C50EA2F82C23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6096" name="Text Box 10">
          <a:extLst>
            <a:ext uri="{FF2B5EF4-FFF2-40B4-BE49-F238E27FC236}">
              <a16:creationId xmlns:a16="http://schemas.microsoft.com/office/drawing/2014/main" id="{3F24F3CB-9A2C-4271-BFEA-AB20F467CF3E}"/>
            </a:ext>
          </a:extLst>
        </xdr:cNvPr>
        <xdr:cNvSpPr txBox="1">
          <a:spLocks noChangeArrowheads="1"/>
        </xdr:cNvSpPr>
      </xdr:nvSpPr>
      <xdr:spPr bwMode="auto">
        <a:xfrm>
          <a:off x="1057275" y="40538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97" name="Text Box 10">
          <a:extLst>
            <a:ext uri="{FF2B5EF4-FFF2-40B4-BE49-F238E27FC236}">
              <a16:creationId xmlns:a16="http://schemas.microsoft.com/office/drawing/2014/main" id="{954F946F-E97D-4684-88E0-508D76A1177C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98" name="Text Box 11">
          <a:extLst>
            <a:ext uri="{FF2B5EF4-FFF2-40B4-BE49-F238E27FC236}">
              <a16:creationId xmlns:a16="http://schemas.microsoft.com/office/drawing/2014/main" id="{4E0B5C3A-89C0-45FA-A75D-DD12310F96E1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099" name="Text Box 10">
          <a:extLst>
            <a:ext uri="{FF2B5EF4-FFF2-40B4-BE49-F238E27FC236}">
              <a16:creationId xmlns:a16="http://schemas.microsoft.com/office/drawing/2014/main" id="{1CB1E87A-7AE1-4A6C-BC71-C615D743EEFF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0" name="Text Box 11">
          <a:extLst>
            <a:ext uri="{FF2B5EF4-FFF2-40B4-BE49-F238E27FC236}">
              <a16:creationId xmlns:a16="http://schemas.microsoft.com/office/drawing/2014/main" id="{6660BC41-1818-45D4-B1E7-48337C72231D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1" name="Text Box 10">
          <a:extLst>
            <a:ext uri="{FF2B5EF4-FFF2-40B4-BE49-F238E27FC236}">
              <a16:creationId xmlns:a16="http://schemas.microsoft.com/office/drawing/2014/main" id="{D19E1A53-8EF6-49A0-BDE8-0F1A1F384680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2" name="Text Box 11">
          <a:extLst>
            <a:ext uri="{FF2B5EF4-FFF2-40B4-BE49-F238E27FC236}">
              <a16:creationId xmlns:a16="http://schemas.microsoft.com/office/drawing/2014/main" id="{FC9CDD6B-FF76-4A72-BB3E-E6A09DB5A7DE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3" name="Text Box 10">
          <a:extLst>
            <a:ext uri="{FF2B5EF4-FFF2-40B4-BE49-F238E27FC236}">
              <a16:creationId xmlns:a16="http://schemas.microsoft.com/office/drawing/2014/main" id="{224B1417-87D2-46AC-A125-5FF0E7153D83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4" name="Text Box 11">
          <a:extLst>
            <a:ext uri="{FF2B5EF4-FFF2-40B4-BE49-F238E27FC236}">
              <a16:creationId xmlns:a16="http://schemas.microsoft.com/office/drawing/2014/main" id="{BC942671-79A8-443D-B70B-4CAC85E1600E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5" name="Text Box 10">
          <a:extLst>
            <a:ext uri="{FF2B5EF4-FFF2-40B4-BE49-F238E27FC236}">
              <a16:creationId xmlns:a16="http://schemas.microsoft.com/office/drawing/2014/main" id="{EC576A8B-B285-4F6E-88A3-E906DB20FA71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6" name="Text Box 10">
          <a:extLst>
            <a:ext uri="{FF2B5EF4-FFF2-40B4-BE49-F238E27FC236}">
              <a16:creationId xmlns:a16="http://schemas.microsoft.com/office/drawing/2014/main" id="{AD245105-3AA8-4EBD-ADED-1049A196EE93}"/>
            </a:ext>
          </a:extLst>
        </xdr:cNvPr>
        <xdr:cNvSpPr txBox="1">
          <a:spLocks noChangeArrowheads="1"/>
        </xdr:cNvSpPr>
      </xdr:nvSpPr>
      <xdr:spPr bwMode="auto">
        <a:xfrm>
          <a:off x="1057275" y="36356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7" name="Text Box 10">
          <a:extLst>
            <a:ext uri="{FF2B5EF4-FFF2-40B4-BE49-F238E27FC236}">
              <a16:creationId xmlns:a16="http://schemas.microsoft.com/office/drawing/2014/main" id="{A3F552BD-FADD-4545-B9B2-DCEE51E054B6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8" name="Text Box 11">
          <a:extLst>
            <a:ext uri="{FF2B5EF4-FFF2-40B4-BE49-F238E27FC236}">
              <a16:creationId xmlns:a16="http://schemas.microsoft.com/office/drawing/2014/main" id="{687E29D0-7189-4581-BFDC-AF16E7A19C97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09" name="Text Box 10">
          <a:extLst>
            <a:ext uri="{FF2B5EF4-FFF2-40B4-BE49-F238E27FC236}">
              <a16:creationId xmlns:a16="http://schemas.microsoft.com/office/drawing/2014/main" id="{2C06DA62-9960-40AA-A17C-D7EEBF7ED705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0" name="Text Box 11">
          <a:extLst>
            <a:ext uri="{FF2B5EF4-FFF2-40B4-BE49-F238E27FC236}">
              <a16:creationId xmlns:a16="http://schemas.microsoft.com/office/drawing/2014/main" id="{74F56C90-2ED1-4D2B-9EAC-B6C6D00D54AB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1" name="Text Box 10">
          <a:extLst>
            <a:ext uri="{FF2B5EF4-FFF2-40B4-BE49-F238E27FC236}">
              <a16:creationId xmlns:a16="http://schemas.microsoft.com/office/drawing/2014/main" id="{6022E5E2-B0A2-4563-82AB-D3D82C646678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2" name="Text Box 11">
          <a:extLst>
            <a:ext uri="{FF2B5EF4-FFF2-40B4-BE49-F238E27FC236}">
              <a16:creationId xmlns:a16="http://schemas.microsoft.com/office/drawing/2014/main" id="{F7BAC30E-E5D4-4AB6-AEB8-8ACCF2987FFC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3" name="Text Box 10">
          <a:extLst>
            <a:ext uri="{FF2B5EF4-FFF2-40B4-BE49-F238E27FC236}">
              <a16:creationId xmlns:a16="http://schemas.microsoft.com/office/drawing/2014/main" id="{D5DEF57F-B631-47AD-9903-03BE6EC96D78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4" name="Text Box 11">
          <a:extLst>
            <a:ext uri="{FF2B5EF4-FFF2-40B4-BE49-F238E27FC236}">
              <a16:creationId xmlns:a16="http://schemas.microsoft.com/office/drawing/2014/main" id="{E2F2C805-9E6B-4631-A550-90688EFC0F58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5" name="Text Box 10">
          <a:extLst>
            <a:ext uri="{FF2B5EF4-FFF2-40B4-BE49-F238E27FC236}">
              <a16:creationId xmlns:a16="http://schemas.microsoft.com/office/drawing/2014/main" id="{3D67CD84-5354-4402-B530-05ECC01023C7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6" name="Text Box 11">
          <a:extLst>
            <a:ext uri="{FF2B5EF4-FFF2-40B4-BE49-F238E27FC236}">
              <a16:creationId xmlns:a16="http://schemas.microsoft.com/office/drawing/2014/main" id="{20CE05F0-66EA-460B-9A17-5184E8437CB1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DA7079E7-B125-4F51-8D2E-FB08311188F4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8" name="Text Box 11">
          <a:extLst>
            <a:ext uri="{FF2B5EF4-FFF2-40B4-BE49-F238E27FC236}">
              <a16:creationId xmlns:a16="http://schemas.microsoft.com/office/drawing/2014/main" id="{CCB2CE50-D3AA-4C8E-B856-40A117BB9F38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19" name="Text Box 10">
          <a:extLst>
            <a:ext uri="{FF2B5EF4-FFF2-40B4-BE49-F238E27FC236}">
              <a16:creationId xmlns:a16="http://schemas.microsoft.com/office/drawing/2014/main" id="{808F1D0D-63C7-4D56-805A-7FEA333E8ADA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20" name="Text Box 11">
          <a:extLst>
            <a:ext uri="{FF2B5EF4-FFF2-40B4-BE49-F238E27FC236}">
              <a16:creationId xmlns:a16="http://schemas.microsoft.com/office/drawing/2014/main" id="{8A99C32E-29F5-4644-B3CA-4EC4C6A51078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21" name="Text Box 10">
          <a:extLst>
            <a:ext uri="{FF2B5EF4-FFF2-40B4-BE49-F238E27FC236}">
              <a16:creationId xmlns:a16="http://schemas.microsoft.com/office/drawing/2014/main" id="{5F2FB911-1957-4BB4-A831-6BA2C689E897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CDFE29A2-1C16-4EF8-A7D0-2D2A25A8BA1A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180</xdr:row>
      <xdr:rowOff>0</xdr:rowOff>
    </xdr:from>
    <xdr:ext cx="0" cy="171450"/>
    <xdr:sp macro="" textlink="">
      <xdr:nvSpPr>
        <xdr:cNvPr id="6123" name="Text Box 10">
          <a:extLst>
            <a:ext uri="{FF2B5EF4-FFF2-40B4-BE49-F238E27FC236}">
              <a16:creationId xmlns:a16="http://schemas.microsoft.com/office/drawing/2014/main" id="{6E4F1598-C06F-4B1E-8244-61BEECCB3401}"/>
            </a:ext>
          </a:extLst>
        </xdr:cNvPr>
        <xdr:cNvSpPr txBox="1">
          <a:spLocks noChangeArrowheads="1"/>
        </xdr:cNvSpPr>
      </xdr:nvSpPr>
      <xdr:spPr bwMode="auto">
        <a:xfrm>
          <a:off x="1057275" y="38176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4" name="Text Box 10">
          <a:extLst>
            <a:ext uri="{FF2B5EF4-FFF2-40B4-BE49-F238E27FC236}">
              <a16:creationId xmlns:a16="http://schemas.microsoft.com/office/drawing/2014/main" id="{969DB89F-BEE3-44EA-8A00-BBD74F60C41F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5" name="Text Box 11">
          <a:extLst>
            <a:ext uri="{FF2B5EF4-FFF2-40B4-BE49-F238E27FC236}">
              <a16:creationId xmlns:a16="http://schemas.microsoft.com/office/drawing/2014/main" id="{2C4DEA00-70ED-4A72-B580-499023D3F3B9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6" name="Text Box 10">
          <a:extLst>
            <a:ext uri="{FF2B5EF4-FFF2-40B4-BE49-F238E27FC236}">
              <a16:creationId xmlns:a16="http://schemas.microsoft.com/office/drawing/2014/main" id="{9420C71E-1274-40CA-883B-D351FCBB5071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7" name="Text Box 11">
          <a:extLst>
            <a:ext uri="{FF2B5EF4-FFF2-40B4-BE49-F238E27FC236}">
              <a16:creationId xmlns:a16="http://schemas.microsoft.com/office/drawing/2014/main" id="{0907968F-28AC-4A39-BCCB-695406E555BC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8" name="Text Box 10">
          <a:extLst>
            <a:ext uri="{FF2B5EF4-FFF2-40B4-BE49-F238E27FC236}">
              <a16:creationId xmlns:a16="http://schemas.microsoft.com/office/drawing/2014/main" id="{E83C3EBB-590D-4A47-8356-EDC3E989E47A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29" name="Text Box 11">
          <a:extLst>
            <a:ext uri="{FF2B5EF4-FFF2-40B4-BE49-F238E27FC236}">
              <a16:creationId xmlns:a16="http://schemas.microsoft.com/office/drawing/2014/main" id="{B5125A56-0CD3-49A1-B5B5-45C0BB3B3CE3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0" name="Text Box 10">
          <a:extLst>
            <a:ext uri="{FF2B5EF4-FFF2-40B4-BE49-F238E27FC236}">
              <a16:creationId xmlns:a16="http://schemas.microsoft.com/office/drawing/2014/main" id="{10160481-862D-40C4-B392-4CA29608AFDF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1" name="Text Box 11">
          <a:extLst>
            <a:ext uri="{FF2B5EF4-FFF2-40B4-BE49-F238E27FC236}">
              <a16:creationId xmlns:a16="http://schemas.microsoft.com/office/drawing/2014/main" id="{DC086C3E-C0A1-429C-BF57-25BF7B4F0522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2" name="Text Box 10">
          <a:extLst>
            <a:ext uri="{FF2B5EF4-FFF2-40B4-BE49-F238E27FC236}">
              <a16:creationId xmlns:a16="http://schemas.microsoft.com/office/drawing/2014/main" id="{301E8DA2-849A-43DC-94EE-55A3481B6ED7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3" name="Text Box 11">
          <a:extLst>
            <a:ext uri="{FF2B5EF4-FFF2-40B4-BE49-F238E27FC236}">
              <a16:creationId xmlns:a16="http://schemas.microsoft.com/office/drawing/2014/main" id="{CBA01648-F171-4DA1-BB6A-020B5617BD36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4" name="Text Box 10">
          <a:extLst>
            <a:ext uri="{FF2B5EF4-FFF2-40B4-BE49-F238E27FC236}">
              <a16:creationId xmlns:a16="http://schemas.microsoft.com/office/drawing/2014/main" id="{60EE4AE4-D2D0-47AA-B3BD-EFE6D3D94960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5" name="Text Box 11">
          <a:extLst>
            <a:ext uri="{FF2B5EF4-FFF2-40B4-BE49-F238E27FC236}">
              <a16:creationId xmlns:a16="http://schemas.microsoft.com/office/drawing/2014/main" id="{7CD17FF0-37A1-4C43-80F7-7D9621EB3DCE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6" name="Text Box 10">
          <a:extLst>
            <a:ext uri="{FF2B5EF4-FFF2-40B4-BE49-F238E27FC236}">
              <a16:creationId xmlns:a16="http://schemas.microsoft.com/office/drawing/2014/main" id="{7D557F4B-C4A6-4A5D-B3A4-210157F8926B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7" name="Text Box 11">
          <a:extLst>
            <a:ext uri="{FF2B5EF4-FFF2-40B4-BE49-F238E27FC236}">
              <a16:creationId xmlns:a16="http://schemas.microsoft.com/office/drawing/2014/main" id="{E25DFA36-B45A-4147-B7BD-56D6D0789D8B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8" name="Text Box 10">
          <a:extLst>
            <a:ext uri="{FF2B5EF4-FFF2-40B4-BE49-F238E27FC236}">
              <a16:creationId xmlns:a16="http://schemas.microsoft.com/office/drawing/2014/main" id="{497F1AA8-5789-4FD3-ADAD-B8422518C193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39" name="Text Box 11">
          <a:extLst>
            <a:ext uri="{FF2B5EF4-FFF2-40B4-BE49-F238E27FC236}">
              <a16:creationId xmlns:a16="http://schemas.microsoft.com/office/drawing/2014/main" id="{958C468E-E197-4A06-AEBF-A21752BB90D1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140" name="Text Box 10">
          <a:extLst>
            <a:ext uri="{FF2B5EF4-FFF2-40B4-BE49-F238E27FC236}">
              <a16:creationId xmlns:a16="http://schemas.microsoft.com/office/drawing/2014/main" id="{451A7FED-99B0-4B18-A10E-F8CB442987F0}"/>
            </a:ext>
          </a:extLst>
        </xdr:cNvPr>
        <xdr:cNvSpPr txBox="1">
          <a:spLocks noChangeArrowheads="1"/>
        </xdr:cNvSpPr>
      </xdr:nvSpPr>
      <xdr:spPr bwMode="auto">
        <a:xfrm>
          <a:off x="1057275" y="41871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1" name="Text Box 10">
          <a:extLst>
            <a:ext uri="{FF2B5EF4-FFF2-40B4-BE49-F238E27FC236}">
              <a16:creationId xmlns:a16="http://schemas.microsoft.com/office/drawing/2014/main" id="{D0FF542D-9A29-422B-97E5-4B441946B651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2" name="Text Box 11">
          <a:extLst>
            <a:ext uri="{FF2B5EF4-FFF2-40B4-BE49-F238E27FC236}">
              <a16:creationId xmlns:a16="http://schemas.microsoft.com/office/drawing/2014/main" id="{A9282210-FD89-41CF-80E4-FC95716D01F1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3" name="Text Box 10">
          <a:extLst>
            <a:ext uri="{FF2B5EF4-FFF2-40B4-BE49-F238E27FC236}">
              <a16:creationId xmlns:a16="http://schemas.microsoft.com/office/drawing/2014/main" id="{95085A79-9F02-4259-9412-D5AF88205444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4" name="Text Box 11">
          <a:extLst>
            <a:ext uri="{FF2B5EF4-FFF2-40B4-BE49-F238E27FC236}">
              <a16:creationId xmlns:a16="http://schemas.microsoft.com/office/drawing/2014/main" id="{D4AB2A67-8834-451E-80A9-A82DCC861910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5" name="Text Box 10">
          <a:extLst>
            <a:ext uri="{FF2B5EF4-FFF2-40B4-BE49-F238E27FC236}">
              <a16:creationId xmlns:a16="http://schemas.microsoft.com/office/drawing/2014/main" id="{88647D33-F819-44E5-87B4-5F7630C2B1E1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6" name="Text Box 11">
          <a:extLst>
            <a:ext uri="{FF2B5EF4-FFF2-40B4-BE49-F238E27FC236}">
              <a16:creationId xmlns:a16="http://schemas.microsoft.com/office/drawing/2014/main" id="{304ACBC2-DB93-42E5-B2B1-A8140A048220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7" name="Text Box 10">
          <a:extLst>
            <a:ext uri="{FF2B5EF4-FFF2-40B4-BE49-F238E27FC236}">
              <a16:creationId xmlns:a16="http://schemas.microsoft.com/office/drawing/2014/main" id="{B91BA1BF-5CCD-46D2-A4B8-5823BFA130A7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8" name="Text Box 11">
          <a:extLst>
            <a:ext uri="{FF2B5EF4-FFF2-40B4-BE49-F238E27FC236}">
              <a16:creationId xmlns:a16="http://schemas.microsoft.com/office/drawing/2014/main" id="{7C63E3CB-FD35-4902-A499-2C3E19B9F6E4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49" name="Text Box 10">
          <a:extLst>
            <a:ext uri="{FF2B5EF4-FFF2-40B4-BE49-F238E27FC236}">
              <a16:creationId xmlns:a16="http://schemas.microsoft.com/office/drawing/2014/main" id="{6720F17A-B941-4CC9-9951-12CAFA737E54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205</xdr:row>
      <xdr:rowOff>0</xdr:rowOff>
    </xdr:from>
    <xdr:ext cx="0" cy="171450"/>
    <xdr:sp macro="" textlink="">
      <xdr:nvSpPr>
        <xdr:cNvPr id="6150" name="Text Box 10">
          <a:extLst>
            <a:ext uri="{FF2B5EF4-FFF2-40B4-BE49-F238E27FC236}">
              <a16:creationId xmlns:a16="http://schemas.microsoft.com/office/drawing/2014/main" id="{0D020934-E391-4061-9F4C-B15DCB41E888}"/>
            </a:ext>
          </a:extLst>
        </xdr:cNvPr>
        <xdr:cNvSpPr txBox="1">
          <a:spLocks noChangeArrowheads="1"/>
        </xdr:cNvSpPr>
      </xdr:nvSpPr>
      <xdr:spPr bwMode="auto">
        <a:xfrm>
          <a:off x="1057275" y="43205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1" name="Text Box 10">
          <a:extLst>
            <a:ext uri="{FF2B5EF4-FFF2-40B4-BE49-F238E27FC236}">
              <a16:creationId xmlns:a16="http://schemas.microsoft.com/office/drawing/2014/main" id="{51943EA5-6AB1-4A19-9A32-0E66106FB26E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2" name="Text Box 11">
          <a:extLst>
            <a:ext uri="{FF2B5EF4-FFF2-40B4-BE49-F238E27FC236}">
              <a16:creationId xmlns:a16="http://schemas.microsoft.com/office/drawing/2014/main" id="{F8236CB2-710B-4F1A-933F-4344C32E33A4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3" name="Text Box 10">
          <a:extLst>
            <a:ext uri="{FF2B5EF4-FFF2-40B4-BE49-F238E27FC236}">
              <a16:creationId xmlns:a16="http://schemas.microsoft.com/office/drawing/2014/main" id="{57D9B123-3B1E-4EC0-AC6E-EC20B16DBF48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4" name="Text Box 11">
          <a:extLst>
            <a:ext uri="{FF2B5EF4-FFF2-40B4-BE49-F238E27FC236}">
              <a16:creationId xmlns:a16="http://schemas.microsoft.com/office/drawing/2014/main" id="{080A9EEE-C74A-4EF2-AB4E-93AF3924EA1D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5" name="Text Box 10">
          <a:extLst>
            <a:ext uri="{FF2B5EF4-FFF2-40B4-BE49-F238E27FC236}">
              <a16:creationId xmlns:a16="http://schemas.microsoft.com/office/drawing/2014/main" id="{079F4B1D-6510-48E8-9830-FD76FC09F5E2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6" name="Text Box 11">
          <a:extLst>
            <a:ext uri="{FF2B5EF4-FFF2-40B4-BE49-F238E27FC236}">
              <a16:creationId xmlns:a16="http://schemas.microsoft.com/office/drawing/2014/main" id="{399059F7-E352-4E70-AFFC-CC3FE0D3F3FD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7" name="Text Box 10">
          <a:extLst>
            <a:ext uri="{FF2B5EF4-FFF2-40B4-BE49-F238E27FC236}">
              <a16:creationId xmlns:a16="http://schemas.microsoft.com/office/drawing/2014/main" id="{582B6857-7578-4C00-B700-07FC71F5595F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8" name="Text Box 11">
          <a:extLst>
            <a:ext uri="{FF2B5EF4-FFF2-40B4-BE49-F238E27FC236}">
              <a16:creationId xmlns:a16="http://schemas.microsoft.com/office/drawing/2014/main" id="{6570B353-FA7E-4339-B985-C7A2127E80B5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59" name="Text Box 10">
          <a:extLst>
            <a:ext uri="{FF2B5EF4-FFF2-40B4-BE49-F238E27FC236}">
              <a16:creationId xmlns:a16="http://schemas.microsoft.com/office/drawing/2014/main" id="{477A4F06-C743-4BA2-95E8-4CBCC5A4B685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6160" name="Text Box 10">
          <a:extLst>
            <a:ext uri="{FF2B5EF4-FFF2-40B4-BE49-F238E27FC236}">
              <a16:creationId xmlns:a16="http://schemas.microsoft.com/office/drawing/2014/main" id="{1A83AF82-3743-472D-B352-32080832D53B}"/>
            </a:ext>
          </a:extLst>
        </xdr:cNvPr>
        <xdr:cNvSpPr txBox="1">
          <a:spLocks noChangeArrowheads="1"/>
        </xdr:cNvSpPr>
      </xdr:nvSpPr>
      <xdr:spPr bwMode="auto">
        <a:xfrm>
          <a:off x="1057275" y="39643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1" name="Text Box 10">
          <a:extLst>
            <a:ext uri="{FF2B5EF4-FFF2-40B4-BE49-F238E27FC236}">
              <a16:creationId xmlns:a16="http://schemas.microsoft.com/office/drawing/2014/main" id="{425DA3F1-8AB6-4C44-873F-1EC9AE9336A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2" name="Text Box 11">
          <a:extLst>
            <a:ext uri="{FF2B5EF4-FFF2-40B4-BE49-F238E27FC236}">
              <a16:creationId xmlns:a16="http://schemas.microsoft.com/office/drawing/2014/main" id="{5347BFFD-2CCE-4EF6-A26F-83E6FC99518D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3" name="Text Box 10">
          <a:extLst>
            <a:ext uri="{FF2B5EF4-FFF2-40B4-BE49-F238E27FC236}">
              <a16:creationId xmlns:a16="http://schemas.microsoft.com/office/drawing/2014/main" id="{3DD2E3BE-E57F-4867-9C79-B8050153887D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4" name="Text Box 11">
          <a:extLst>
            <a:ext uri="{FF2B5EF4-FFF2-40B4-BE49-F238E27FC236}">
              <a16:creationId xmlns:a16="http://schemas.microsoft.com/office/drawing/2014/main" id="{D976D375-2AA0-45BD-B82A-ED741A9533ED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5" name="Text Box 10">
          <a:extLst>
            <a:ext uri="{FF2B5EF4-FFF2-40B4-BE49-F238E27FC236}">
              <a16:creationId xmlns:a16="http://schemas.microsoft.com/office/drawing/2014/main" id="{4678B581-F605-45DA-8D3F-53231F9426AE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6" name="Text Box 11">
          <a:extLst>
            <a:ext uri="{FF2B5EF4-FFF2-40B4-BE49-F238E27FC236}">
              <a16:creationId xmlns:a16="http://schemas.microsoft.com/office/drawing/2014/main" id="{27A1FF6F-661F-4A6F-AC18-1415E6CEFE5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7" name="Text Box 10">
          <a:extLst>
            <a:ext uri="{FF2B5EF4-FFF2-40B4-BE49-F238E27FC236}">
              <a16:creationId xmlns:a16="http://schemas.microsoft.com/office/drawing/2014/main" id="{29978646-16BC-49A8-8486-5E8D97CBC257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8" name="Text Box 11">
          <a:extLst>
            <a:ext uri="{FF2B5EF4-FFF2-40B4-BE49-F238E27FC236}">
              <a16:creationId xmlns:a16="http://schemas.microsoft.com/office/drawing/2014/main" id="{FBCE791A-2803-4ED5-8ADD-5345A42E042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69" name="Text Box 10">
          <a:extLst>
            <a:ext uri="{FF2B5EF4-FFF2-40B4-BE49-F238E27FC236}">
              <a16:creationId xmlns:a16="http://schemas.microsoft.com/office/drawing/2014/main" id="{100C9149-6FD9-436B-A0C1-E783F40F90A8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0" name="Text Box 11">
          <a:extLst>
            <a:ext uri="{FF2B5EF4-FFF2-40B4-BE49-F238E27FC236}">
              <a16:creationId xmlns:a16="http://schemas.microsoft.com/office/drawing/2014/main" id="{10300F89-2635-40F3-B64A-A6BD1060E429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1" name="Text Box 10">
          <a:extLst>
            <a:ext uri="{FF2B5EF4-FFF2-40B4-BE49-F238E27FC236}">
              <a16:creationId xmlns:a16="http://schemas.microsoft.com/office/drawing/2014/main" id="{433ECD77-4E4C-4F75-9000-8708EB166DDB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E4B7EC6E-6738-41B7-80AC-FBF4BC112AC4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3" name="Text Box 10">
          <a:extLst>
            <a:ext uri="{FF2B5EF4-FFF2-40B4-BE49-F238E27FC236}">
              <a16:creationId xmlns:a16="http://schemas.microsoft.com/office/drawing/2014/main" id="{29D87F50-61A0-4FBE-9B43-EE714795B642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4" name="Text Box 11">
          <a:extLst>
            <a:ext uri="{FF2B5EF4-FFF2-40B4-BE49-F238E27FC236}">
              <a16:creationId xmlns:a16="http://schemas.microsoft.com/office/drawing/2014/main" id="{A9304B12-3CF5-4732-AB5C-096D42AF5DFE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175" name="Text Box 10">
          <a:extLst>
            <a:ext uri="{FF2B5EF4-FFF2-40B4-BE49-F238E27FC236}">
              <a16:creationId xmlns:a16="http://schemas.microsoft.com/office/drawing/2014/main" id="{C184350B-45D6-40F8-BC9F-0CD14797A431}"/>
            </a:ext>
          </a:extLst>
        </xdr:cNvPr>
        <xdr:cNvSpPr txBox="1">
          <a:spLocks noChangeArrowheads="1"/>
        </xdr:cNvSpPr>
      </xdr:nvSpPr>
      <xdr:spPr bwMode="auto">
        <a:xfrm>
          <a:off x="1057275" y="41109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210</xdr:row>
      <xdr:rowOff>161925</xdr:rowOff>
    </xdr:from>
    <xdr:ext cx="0" cy="171450"/>
    <xdr:sp macro="" textlink="">
      <xdr:nvSpPr>
        <xdr:cNvPr id="6176" name="Text Box 11">
          <a:extLst>
            <a:ext uri="{FF2B5EF4-FFF2-40B4-BE49-F238E27FC236}">
              <a16:creationId xmlns:a16="http://schemas.microsoft.com/office/drawing/2014/main" id="{C9C57794-4E91-4DC3-823F-40F469499E75}"/>
            </a:ext>
          </a:extLst>
        </xdr:cNvPr>
        <xdr:cNvSpPr txBox="1">
          <a:spLocks noChangeArrowheads="1"/>
        </xdr:cNvSpPr>
      </xdr:nvSpPr>
      <xdr:spPr bwMode="auto">
        <a:xfrm>
          <a:off x="16764000" y="4471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77" name="Text Box 10">
          <a:extLst>
            <a:ext uri="{FF2B5EF4-FFF2-40B4-BE49-F238E27FC236}">
              <a16:creationId xmlns:a16="http://schemas.microsoft.com/office/drawing/2014/main" id="{D983BBA7-E59C-4430-97DE-1DCC07F65888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78" name="Text Box 11">
          <a:extLst>
            <a:ext uri="{FF2B5EF4-FFF2-40B4-BE49-F238E27FC236}">
              <a16:creationId xmlns:a16="http://schemas.microsoft.com/office/drawing/2014/main" id="{ABE5565E-D231-469F-8BE6-C2A393ACDD4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79" name="Text Box 10">
          <a:extLst>
            <a:ext uri="{FF2B5EF4-FFF2-40B4-BE49-F238E27FC236}">
              <a16:creationId xmlns:a16="http://schemas.microsoft.com/office/drawing/2014/main" id="{AAA6649B-C4A2-4F3B-822E-3BC8CB3CC18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0" name="Text Box 11">
          <a:extLst>
            <a:ext uri="{FF2B5EF4-FFF2-40B4-BE49-F238E27FC236}">
              <a16:creationId xmlns:a16="http://schemas.microsoft.com/office/drawing/2014/main" id="{5A726B7B-744F-45A8-8351-9895C1FA4929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1" name="Text Box 10">
          <a:extLst>
            <a:ext uri="{FF2B5EF4-FFF2-40B4-BE49-F238E27FC236}">
              <a16:creationId xmlns:a16="http://schemas.microsoft.com/office/drawing/2014/main" id="{A784E13F-B815-4C4F-95FC-FE0B00D4D21B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2" name="Text Box 11">
          <a:extLst>
            <a:ext uri="{FF2B5EF4-FFF2-40B4-BE49-F238E27FC236}">
              <a16:creationId xmlns:a16="http://schemas.microsoft.com/office/drawing/2014/main" id="{E781CABA-B4A3-4325-B322-A3FE3CF1FB12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3" name="Text Box 10">
          <a:extLst>
            <a:ext uri="{FF2B5EF4-FFF2-40B4-BE49-F238E27FC236}">
              <a16:creationId xmlns:a16="http://schemas.microsoft.com/office/drawing/2014/main" id="{EE735D2A-1A03-47C9-A1FA-57ECAF561C31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4" name="Text Box 11">
          <a:extLst>
            <a:ext uri="{FF2B5EF4-FFF2-40B4-BE49-F238E27FC236}">
              <a16:creationId xmlns:a16="http://schemas.microsoft.com/office/drawing/2014/main" id="{F968274A-AF9B-48E7-B040-AC59A3E247DE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5" name="Text Box 10">
          <a:extLst>
            <a:ext uri="{FF2B5EF4-FFF2-40B4-BE49-F238E27FC236}">
              <a16:creationId xmlns:a16="http://schemas.microsoft.com/office/drawing/2014/main" id="{A29BA763-AE7F-4C47-A6FF-53C36E174247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186" name="Text Box 10">
          <a:extLst>
            <a:ext uri="{FF2B5EF4-FFF2-40B4-BE49-F238E27FC236}">
              <a16:creationId xmlns:a16="http://schemas.microsoft.com/office/drawing/2014/main" id="{00E0DCB6-7077-4EB6-B754-CBB726DEC7E5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87" name="Text Box 10">
          <a:extLst>
            <a:ext uri="{FF2B5EF4-FFF2-40B4-BE49-F238E27FC236}">
              <a16:creationId xmlns:a16="http://schemas.microsoft.com/office/drawing/2014/main" id="{1169A52F-AFE6-4A02-821F-9B6B7C067C03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88" name="Text Box 11">
          <a:extLst>
            <a:ext uri="{FF2B5EF4-FFF2-40B4-BE49-F238E27FC236}">
              <a16:creationId xmlns:a16="http://schemas.microsoft.com/office/drawing/2014/main" id="{FEDB8AF6-AB19-4F3F-AAA3-A331F1E53393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19D43239-FD48-4153-B544-14FF37CD7213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0" name="Text Box 11">
          <a:extLst>
            <a:ext uri="{FF2B5EF4-FFF2-40B4-BE49-F238E27FC236}">
              <a16:creationId xmlns:a16="http://schemas.microsoft.com/office/drawing/2014/main" id="{3A216403-F5DC-478E-B182-D5BABCA794CF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1" name="Text Box 10">
          <a:extLst>
            <a:ext uri="{FF2B5EF4-FFF2-40B4-BE49-F238E27FC236}">
              <a16:creationId xmlns:a16="http://schemas.microsoft.com/office/drawing/2014/main" id="{DDEE22F8-42D2-402F-84B8-95357714EB02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2" name="Text Box 11">
          <a:extLst>
            <a:ext uri="{FF2B5EF4-FFF2-40B4-BE49-F238E27FC236}">
              <a16:creationId xmlns:a16="http://schemas.microsoft.com/office/drawing/2014/main" id="{4A137E98-8536-44C8-B82B-BF5CFECA0A84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3" name="Text Box 10">
          <a:extLst>
            <a:ext uri="{FF2B5EF4-FFF2-40B4-BE49-F238E27FC236}">
              <a16:creationId xmlns:a16="http://schemas.microsoft.com/office/drawing/2014/main" id="{B1FD99FD-A2CA-4B0B-811D-50FB4413DFB9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4" name="Text Box 11">
          <a:extLst>
            <a:ext uri="{FF2B5EF4-FFF2-40B4-BE49-F238E27FC236}">
              <a16:creationId xmlns:a16="http://schemas.microsoft.com/office/drawing/2014/main" id="{9030D8E2-FA23-4B56-A96F-3669B14C4E7C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5" name="Text Box 10">
          <a:extLst>
            <a:ext uri="{FF2B5EF4-FFF2-40B4-BE49-F238E27FC236}">
              <a16:creationId xmlns:a16="http://schemas.microsoft.com/office/drawing/2014/main" id="{59A091A4-12D0-47D9-AB77-1B031D869872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97</xdr:row>
      <xdr:rowOff>0</xdr:rowOff>
    </xdr:from>
    <xdr:ext cx="0" cy="171450"/>
    <xdr:sp macro="" textlink="">
      <xdr:nvSpPr>
        <xdr:cNvPr id="6196" name="Text Box 10">
          <a:extLst>
            <a:ext uri="{FF2B5EF4-FFF2-40B4-BE49-F238E27FC236}">
              <a16:creationId xmlns:a16="http://schemas.microsoft.com/office/drawing/2014/main" id="{87E0EB12-47E4-495F-8664-1FD9EE6451CB}"/>
            </a:ext>
          </a:extLst>
        </xdr:cNvPr>
        <xdr:cNvSpPr txBox="1">
          <a:spLocks noChangeArrowheads="1"/>
        </xdr:cNvSpPr>
      </xdr:nvSpPr>
      <xdr:spPr bwMode="auto">
        <a:xfrm>
          <a:off x="1057275" y="2693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197" name="Text Box 10">
          <a:extLst>
            <a:ext uri="{FF2B5EF4-FFF2-40B4-BE49-F238E27FC236}">
              <a16:creationId xmlns:a16="http://schemas.microsoft.com/office/drawing/2014/main" id="{34E5D5E1-BB82-4FC5-BAC6-AE7B7FC249BF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198" name="Text Box 11">
          <a:extLst>
            <a:ext uri="{FF2B5EF4-FFF2-40B4-BE49-F238E27FC236}">
              <a16:creationId xmlns:a16="http://schemas.microsoft.com/office/drawing/2014/main" id="{F5D7D5F3-58D3-497C-A081-783DDE4DDA91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199" name="Text Box 10">
          <a:extLst>
            <a:ext uri="{FF2B5EF4-FFF2-40B4-BE49-F238E27FC236}">
              <a16:creationId xmlns:a16="http://schemas.microsoft.com/office/drawing/2014/main" id="{E63D5324-8CC6-4B3A-9BF9-EE234ECB6A28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0" name="Text Box 11">
          <a:extLst>
            <a:ext uri="{FF2B5EF4-FFF2-40B4-BE49-F238E27FC236}">
              <a16:creationId xmlns:a16="http://schemas.microsoft.com/office/drawing/2014/main" id="{429A7C3F-F212-4FFF-88FA-90011C2F1BE3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1" name="Text Box 10">
          <a:extLst>
            <a:ext uri="{FF2B5EF4-FFF2-40B4-BE49-F238E27FC236}">
              <a16:creationId xmlns:a16="http://schemas.microsoft.com/office/drawing/2014/main" id="{2C5C5F96-4750-4D63-99AC-836FA0AD1E50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2" name="Text Box 11">
          <a:extLst>
            <a:ext uri="{FF2B5EF4-FFF2-40B4-BE49-F238E27FC236}">
              <a16:creationId xmlns:a16="http://schemas.microsoft.com/office/drawing/2014/main" id="{3B224787-6733-4A3B-BBF7-80CF85804A88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3" name="Text Box 10">
          <a:extLst>
            <a:ext uri="{FF2B5EF4-FFF2-40B4-BE49-F238E27FC236}">
              <a16:creationId xmlns:a16="http://schemas.microsoft.com/office/drawing/2014/main" id="{917C7EE6-FAAF-4274-A79F-663AEED1B6B5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4" name="Text Box 11">
          <a:extLst>
            <a:ext uri="{FF2B5EF4-FFF2-40B4-BE49-F238E27FC236}">
              <a16:creationId xmlns:a16="http://schemas.microsoft.com/office/drawing/2014/main" id="{038A54AF-286D-48F7-ABC1-77146CD47FB9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5" name="Text Box 10">
          <a:extLst>
            <a:ext uri="{FF2B5EF4-FFF2-40B4-BE49-F238E27FC236}">
              <a16:creationId xmlns:a16="http://schemas.microsoft.com/office/drawing/2014/main" id="{4C80D059-D779-4881-9403-3456BD3A4CDF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103</xdr:row>
      <xdr:rowOff>0</xdr:rowOff>
    </xdr:from>
    <xdr:ext cx="0" cy="171450"/>
    <xdr:sp macro="" textlink="">
      <xdr:nvSpPr>
        <xdr:cNvPr id="6206" name="Text Box 10">
          <a:extLst>
            <a:ext uri="{FF2B5EF4-FFF2-40B4-BE49-F238E27FC236}">
              <a16:creationId xmlns:a16="http://schemas.microsoft.com/office/drawing/2014/main" id="{1BA3CEEB-BF7B-40F3-9DE8-B585BC8A7FD5}"/>
            </a:ext>
          </a:extLst>
        </xdr:cNvPr>
        <xdr:cNvSpPr txBox="1">
          <a:spLocks noChangeArrowheads="1"/>
        </xdr:cNvSpPr>
      </xdr:nvSpPr>
      <xdr:spPr bwMode="auto">
        <a:xfrm>
          <a:off x="1057275" y="2847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97AF9B51-322B-4441-80A7-9CC49C60C96D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08" name="Text Box 11">
          <a:extLst>
            <a:ext uri="{FF2B5EF4-FFF2-40B4-BE49-F238E27FC236}">
              <a16:creationId xmlns:a16="http://schemas.microsoft.com/office/drawing/2014/main" id="{8A24BBB5-18AF-444E-ACD9-71651EA8E4CA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09" name="Text Box 10">
          <a:extLst>
            <a:ext uri="{FF2B5EF4-FFF2-40B4-BE49-F238E27FC236}">
              <a16:creationId xmlns:a16="http://schemas.microsoft.com/office/drawing/2014/main" id="{D9C2AE1A-E578-45BF-81AF-9CCFB404099A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0" name="Text Box 11">
          <a:extLst>
            <a:ext uri="{FF2B5EF4-FFF2-40B4-BE49-F238E27FC236}">
              <a16:creationId xmlns:a16="http://schemas.microsoft.com/office/drawing/2014/main" id="{24CF4C6D-0E97-499E-AB47-02E7AD990CDF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1" name="Text Box 10">
          <a:extLst>
            <a:ext uri="{FF2B5EF4-FFF2-40B4-BE49-F238E27FC236}">
              <a16:creationId xmlns:a16="http://schemas.microsoft.com/office/drawing/2014/main" id="{0F423286-0AC1-4AF3-87AF-92526B775F8E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5C724FF1-382D-4B7E-9FF5-318C31CF87DB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3" name="Text Box 10">
          <a:extLst>
            <a:ext uri="{FF2B5EF4-FFF2-40B4-BE49-F238E27FC236}">
              <a16:creationId xmlns:a16="http://schemas.microsoft.com/office/drawing/2014/main" id="{CDD20577-D0C7-4B2E-B86E-F7C0CC70EFDA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4" name="Text Box 11">
          <a:extLst>
            <a:ext uri="{FF2B5EF4-FFF2-40B4-BE49-F238E27FC236}">
              <a16:creationId xmlns:a16="http://schemas.microsoft.com/office/drawing/2014/main" id="{A46824F5-7014-444D-8AEF-C221E6B471D2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5" name="Text Box 10">
          <a:extLst>
            <a:ext uri="{FF2B5EF4-FFF2-40B4-BE49-F238E27FC236}">
              <a16:creationId xmlns:a16="http://schemas.microsoft.com/office/drawing/2014/main" id="{53B4B7DE-3D11-4099-AF0B-19C2DF42AAC1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6" name="Text Box 11">
          <a:extLst>
            <a:ext uri="{FF2B5EF4-FFF2-40B4-BE49-F238E27FC236}">
              <a16:creationId xmlns:a16="http://schemas.microsoft.com/office/drawing/2014/main" id="{A4CA47CB-1A4C-4985-8772-E1785C51D3A1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7" name="Text Box 10">
          <a:extLst>
            <a:ext uri="{FF2B5EF4-FFF2-40B4-BE49-F238E27FC236}">
              <a16:creationId xmlns:a16="http://schemas.microsoft.com/office/drawing/2014/main" id="{455FD0CA-2A24-4DEE-88CB-E97073E6D66E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8" name="Text Box 11">
          <a:extLst>
            <a:ext uri="{FF2B5EF4-FFF2-40B4-BE49-F238E27FC236}">
              <a16:creationId xmlns:a16="http://schemas.microsoft.com/office/drawing/2014/main" id="{88385747-E9B7-4F24-A1D0-DD58662A6B1F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19" name="Text Box 10">
          <a:extLst>
            <a:ext uri="{FF2B5EF4-FFF2-40B4-BE49-F238E27FC236}">
              <a16:creationId xmlns:a16="http://schemas.microsoft.com/office/drawing/2014/main" id="{22B28096-8441-4384-8552-F68D82C5A6B0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DA6C5B26-3578-405A-829D-2DAD9D087569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21" name="Text Box 10">
          <a:extLst>
            <a:ext uri="{FF2B5EF4-FFF2-40B4-BE49-F238E27FC236}">
              <a16:creationId xmlns:a16="http://schemas.microsoft.com/office/drawing/2014/main" id="{79FE6677-74BB-4D24-AC6D-E71487A48686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6222" name="Text Box 11">
          <a:extLst>
            <a:ext uri="{FF2B5EF4-FFF2-40B4-BE49-F238E27FC236}">
              <a16:creationId xmlns:a16="http://schemas.microsoft.com/office/drawing/2014/main" id="{C662DC20-D5EE-4EDF-9F36-95AB859729A1}"/>
            </a:ext>
          </a:extLst>
        </xdr:cNvPr>
        <xdr:cNvSpPr txBox="1">
          <a:spLocks noChangeArrowheads="1"/>
        </xdr:cNvSpPr>
      </xdr:nvSpPr>
      <xdr:spPr bwMode="auto">
        <a:xfrm>
          <a:off x="1057275" y="43719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3" name="Text Box 10">
          <a:extLst>
            <a:ext uri="{FF2B5EF4-FFF2-40B4-BE49-F238E27FC236}">
              <a16:creationId xmlns:a16="http://schemas.microsoft.com/office/drawing/2014/main" id="{F84BB9AB-B8BD-40E9-8710-75C83EECA699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4" name="Text Box 11">
          <a:extLst>
            <a:ext uri="{FF2B5EF4-FFF2-40B4-BE49-F238E27FC236}">
              <a16:creationId xmlns:a16="http://schemas.microsoft.com/office/drawing/2014/main" id="{0B236A7B-1A4B-4462-9755-E46105348D79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5" name="Text Box 10">
          <a:extLst>
            <a:ext uri="{FF2B5EF4-FFF2-40B4-BE49-F238E27FC236}">
              <a16:creationId xmlns:a16="http://schemas.microsoft.com/office/drawing/2014/main" id="{97310E56-33DA-4DA7-8369-69E24A726804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6" name="Text Box 11">
          <a:extLst>
            <a:ext uri="{FF2B5EF4-FFF2-40B4-BE49-F238E27FC236}">
              <a16:creationId xmlns:a16="http://schemas.microsoft.com/office/drawing/2014/main" id="{4E1CA1E3-52E2-4995-B0B1-886A3272E2C2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7" name="Text Box 10">
          <a:extLst>
            <a:ext uri="{FF2B5EF4-FFF2-40B4-BE49-F238E27FC236}">
              <a16:creationId xmlns:a16="http://schemas.microsoft.com/office/drawing/2014/main" id="{EEF7784B-6BEA-42FA-9EEB-4FA32C38F2B6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8" name="Text Box 11">
          <a:extLst>
            <a:ext uri="{FF2B5EF4-FFF2-40B4-BE49-F238E27FC236}">
              <a16:creationId xmlns:a16="http://schemas.microsoft.com/office/drawing/2014/main" id="{38AC40DA-0534-4775-B718-745AF108454F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29" name="Text Box 10">
          <a:extLst>
            <a:ext uri="{FF2B5EF4-FFF2-40B4-BE49-F238E27FC236}">
              <a16:creationId xmlns:a16="http://schemas.microsoft.com/office/drawing/2014/main" id="{EF05A4F2-9293-4567-B7E4-2011BC8417E0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30" name="Text Box 11">
          <a:extLst>
            <a:ext uri="{FF2B5EF4-FFF2-40B4-BE49-F238E27FC236}">
              <a16:creationId xmlns:a16="http://schemas.microsoft.com/office/drawing/2014/main" id="{038A49A5-AB34-47EF-BFFF-1F4FD1BBF5D5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31" name="Text Box 10">
          <a:extLst>
            <a:ext uri="{FF2B5EF4-FFF2-40B4-BE49-F238E27FC236}">
              <a16:creationId xmlns:a16="http://schemas.microsoft.com/office/drawing/2014/main" id="{81ED40D6-1141-407F-93DA-30505918FA9C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227</xdr:row>
      <xdr:rowOff>0</xdr:rowOff>
    </xdr:from>
    <xdr:ext cx="0" cy="171450"/>
    <xdr:sp macro="" textlink="">
      <xdr:nvSpPr>
        <xdr:cNvPr id="6232" name="Text Box 10">
          <a:extLst>
            <a:ext uri="{FF2B5EF4-FFF2-40B4-BE49-F238E27FC236}">
              <a16:creationId xmlns:a16="http://schemas.microsoft.com/office/drawing/2014/main" id="{14BCF6EA-60EB-448E-9283-F749C536FD83}"/>
            </a:ext>
          </a:extLst>
        </xdr:cNvPr>
        <xdr:cNvSpPr txBox="1">
          <a:spLocks noChangeArrowheads="1"/>
        </xdr:cNvSpPr>
      </xdr:nvSpPr>
      <xdr:spPr bwMode="auto">
        <a:xfrm>
          <a:off x="1057275" y="48063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3" name="Text Box 10">
          <a:extLst>
            <a:ext uri="{FF2B5EF4-FFF2-40B4-BE49-F238E27FC236}">
              <a16:creationId xmlns:a16="http://schemas.microsoft.com/office/drawing/2014/main" id="{29CC6A9D-395B-4CED-BF86-B4099494407B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4" name="Text Box 11">
          <a:extLst>
            <a:ext uri="{FF2B5EF4-FFF2-40B4-BE49-F238E27FC236}">
              <a16:creationId xmlns:a16="http://schemas.microsoft.com/office/drawing/2014/main" id="{B0906018-9CA4-4B66-B7F1-1C34E6F07342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5" name="Text Box 10">
          <a:extLst>
            <a:ext uri="{FF2B5EF4-FFF2-40B4-BE49-F238E27FC236}">
              <a16:creationId xmlns:a16="http://schemas.microsoft.com/office/drawing/2014/main" id="{81262062-D31C-46DE-BF2D-9CBF37B7C5C2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6" name="Text Box 11">
          <a:extLst>
            <a:ext uri="{FF2B5EF4-FFF2-40B4-BE49-F238E27FC236}">
              <a16:creationId xmlns:a16="http://schemas.microsoft.com/office/drawing/2014/main" id="{3D60A778-894E-4490-A85F-27B572D4A89C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7" name="Text Box 10">
          <a:extLst>
            <a:ext uri="{FF2B5EF4-FFF2-40B4-BE49-F238E27FC236}">
              <a16:creationId xmlns:a16="http://schemas.microsoft.com/office/drawing/2014/main" id="{9065B8D3-88F1-4005-B15B-474B1E178B7F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8" name="Text Box 11">
          <a:extLst>
            <a:ext uri="{FF2B5EF4-FFF2-40B4-BE49-F238E27FC236}">
              <a16:creationId xmlns:a16="http://schemas.microsoft.com/office/drawing/2014/main" id="{72DE2FAA-136F-4699-A8A7-39B284506758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39" name="Text Box 10">
          <a:extLst>
            <a:ext uri="{FF2B5EF4-FFF2-40B4-BE49-F238E27FC236}">
              <a16:creationId xmlns:a16="http://schemas.microsoft.com/office/drawing/2014/main" id="{1E155916-C328-46AE-AC30-3059B3599B8A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143</xdr:row>
      <xdr:rowOff>0</xdr:rowOff>
    </xdr:from>
    <xdr:ext cx="0" cy="171450"/>
    <xdr:sp macro="" textlink="">
      <xdr:nvSpPr>
        <xdr:cNvPr id="6240" name="Text Box 11">
          <a:extLst>
            <a:ext uri="{FF2B5EF4-FFF2-40B4-BE49-F238E27FC236}">
              <a16:creationId xmlns:a16="http://schemas.microsoft.com/office/drawing/2014/main" id="{BA466D78-9792-451D-9910-258BAA2CF172}"/>
            </a:ext>
          </a:extLst>
        </xdr:cNvPr>
        <xdr:cNvSpPr txBox="1">
          <a:spLocks noChangeArrowheads="1"/>
        </xdr:cNvSpPr>
      </xdr:nvSpPr>
      <xdr:spPr bwMode="auto">
        <a:xfrm>
          <a:off x="1057275" y="31518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143</xdr:row>
      <xdr:rowOff>266700</xdr:rowOff>
    </xdr:from>
    <xdr:ext cx="0" cy="171450"/>
    <xdr:sp macro="" textlink="">
      <xdr:nvSpPr>
        <xdr:cNvPr id="6241" name="Text Box 10">
          <a:extLst>
            <a:ext uri="{FF2B5EF4-FFF2-40B4-BE49-F238E27FC236}">
              <a16:creationId xmlns:a16="http://schemas.microsoft.com/office/drawing/2014/main" id="{A3390D95-0635-424E-90F0-8F81584FE0FC}"/>
            </a:ext>
          </a:extLst>
        </xdr:cNvPr>
        <xdr:cNvSpPr txBox="1">
          <a:spLocks noChangeArrowheads="1"/>
        </xdr:cNvSpPr>
      </xdr:nvSpPr>
      <xdr:spPr bwMode="auto">
        <a:xfrm>
          <a:off x="14258925" y="242982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2" name="Text Box 10">
          <a:extLst>
            <a:ext uri="{FF2B5EF4-FFF2-40B4-BE49-F238E27FC236}">
              <a16:creationId xmlns:a16="http://schemas.microsoft.com/office/drawing/2014/main" id="{B3027C9B-FEF4-4659-80A8-621FD615129E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3" name="Text Box 11">
          <a:extLst>
            <a:ext uri="{FF2B5EF4-FFF2-40B4-BE49-F238E27FC236}">
              <a16:creationId xmlns:a16="http://schemas.microsoft.com/office/drawing/2014/main" id="{6CD2BF58-52B3-4F2F-AB5F-20914CE7AF93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4" name="Text Box 10">
          <a:extLst>
            <a:ext uri="{FF2B5EF4-FFF2-40B4-BE49-F238E27FC236}">
              <a16:creationId xmlns:a16="http://schemas.microsoft.com/office/drawing/2014/main" id="{29F58D20-9245-4022-8B38-9FA338FADE14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5" name="Text Box 11">
          <a:extLst>
            <a:ext uri="{FF2B5EF4-FFF2-40B4-BE49-F238E27FC236}">
              <a16:creationId xmlns:a16="http://schemas.microsoft.com/office/drawing/2014/main" id="{8B451E41-188E-4F8E-B448-64DC123E2497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6" name="Text Box 10">
          <a:extLst>
            <a:ext uri="{FF2B5EF4-FFF2-40B4-BE49-F238E27FC236}">
              <a16:creationId xmlns:a16="http://schemas.microsoft.com/office/drawing/2014/main" id="{B8FD4B04-26C1-4135-BAF9-BB1A54276AA8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7" name="Text Box 11">
          <a:extLst>
            <a:ext uri="{FF2B5EF4-FFF2-40B4-BE49-F238E27FC236}">
              <a16:creationId xmlns:a16="http://schemas.microsoft.com/office/drawing/2014/main" id="{76FEF731-04A7-4B56-A6A9-6AB3479857AD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8" name="Text Box 10">
          <a:extLst>
            <a:ext uri="{FF2B5EF4-FFF2-40B4-BE49-F238E27FC236}">
              <a16:creationId xmlns:a16="http://schemas.microsoft.com/office/drawing/2014/main" id="{DD389916-BBF9-4232-B038-216A2893DADD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49" name="Text Box 11">
          <a:extLst>
            <a:ext uri="{FF2B5EF4-FFF2-40B4-BE49-F238E27FC236}">
              <a16:creationId xmlns:a16="http://schemas.microsoft.com/office/drawing/2014/main" id="{DEC2ABAC-888F-41CA-A502-1DD04B3D126F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50" name="Text Box 10">
          <a:extLst>
            <a:ext uri="{FF2B5EF4-FFF2-40B4-BE49-F238E27FC236}">
              <a16:creationId xmlns:a16="http://schemas.microsoft.com/office/drawing/2014/main" id="{D27FB801-1C4B-4B82-A318-E8668FE00B33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214</xdr:row>
      <xdr:rowOff>0</xdr:rowOff>
    </xdr:from>
    <xdr:ext cx="0" cy="171450"/>
    <xdr:sp macro="" textlink="">
      <xdr:nvSpPr>
        <xdr:cNvPr id="6251" name="Text Box 10">
          <a:extLst>
            <a:ext uri="{FF2B5EF4-FFF2-40B4-BE49-F238E27FC236}">
              <a16:creationId xmlns:a16="http://schemas.microsoft.com/office/drawing/2014/main" id="{C0F0B154-0F55-42A7-BE74-E3D1BCD30858}"/>
            </a:ext>
          </a:extLst>
        </xdr:cNvPr>
        <xdr:cNvSpPr txBox="1">
          <a:spLocks noChangeArrowheads="1"/>
        </xdr:cNvSpPr>
      </xdr:nvSpPr>
      <xdr:spPr bwMode="auto">
        <a:xfrm>
          <a:off x="1057275" y="45319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2" name="Text Box 10">
          <a:extLst>
            <a:ext uri="{FF2B5EF4-FFF2-40B4-BE49-F238E27FC236}">
              <a16:creationId xmlns:a16="http://schemas.microsoft.com/office/drawing/2014/main" id="{351C77F1-E527-4C25-B145-2CD26624B989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3" name="Text Box 11">
          <a:extLst>
            <a:ext uri="{FF2B5EF4-FFF2-40B4-BE49-F238E27FC236}">
              <a16:creationId xmlns:a16="http://schemas.microsoft.com/office/drawing/2014/main" id="{FE392B52-ADA5-4493-9E05-51891729B384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4" name="Text Box 10">
          <a:extLst>
            <a:ext uri="{FF2B5EF4-FFF2-40B4-BE49-F238E27FC236}">
              <a16:creationId xmlns:a16="http://schemas.microsoft.com/office/drawing/2014/main" id="{889AA28C-149F-4063-B20C-BE37AB93F3FA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5" name="Text Box 11">
          <a:extLst>
            <a:ext uri="{FF2B5EF4-FFF2-40B4-BE49-F238E27FC236}">
              <a16:creationId xmlns:a16="http://schemas.microsoft.com/office/drawing/2014/main" id="{86F24D9F-E780-4C4A-8DA9-87141500C0FD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6" name="Text Box 10">
          <a:extLst>
            <a:ext uri="{FF2B5EF4-FFF2-40B4-BE49-F238E27FC236}">
              <a16:creationId xmlns:a16="http://schemas.microsoft.com/office/drawing/2014/main" id="{5FDA8391-6B2E-4366-B63E-924B158B102B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7" name="Text Box 11">
          <a:extLst>
            <a:ext uri="{FF2B5EF4-FFF2-40B4-BE49-F238E27FC236}">
              <a16:creationId xmlns:a16="http://schemas.microsoft.com/office/drawing/2014/main" id="{5A02FC89-B378-4703-B0FD-3E4053931E43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8" name="Text Box 10">
          <a:extLst>
            <a:ext uri="{FF2B5EF4-FFF2-40B4-BE49-F238E27FC236}">
              <a16:creationId xmlns:a16="http://schemas.microsoft.com/office/drawing/2014/main" id="{FFA1FD53-F1AF-4F41-AB5C-6D557A1069A1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59" name="Text Box 11">
          <a:extLst>
            <a:ext uri="{FF2B5EF4-FFF2-40B4-BE49-F238E27FC236}">
              <a16:creationId xmlns:a16="http://schemas.microsoft.com/office/drawing/2014/main" id="{29EE2555-7856-4D43-8B24-3C0F1862E64A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60" name="Text Box 10">
          <a:extLst>
            <a:ext uri="{FF2B5EF4-FFF2-40B4-BE49-F238E27FC236}">
              <a16:creationId xmlns:a16="http://schemas.microsoft.com/office/drawing/2014/main" id="{6DE00BFD-3E14-4E93-9979-424FDDA44723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196</xdr:row>
      <xdr:rowOff>0</xdr:rowOff>
    </xdr:from>
    <xdr:ext cx="0" cy="171450"/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21814F15-5B32-4EFE-AF4E-107512B4B87E}"/>
            </a:ext>
          </a:extLst>
        </xdr:cNvPr>
        <xdr:cNvSpPr txBox="1">
          <a:spLocks noChangeArrowheads="1"/>
        </xdr:cNvSpPr>
      </xdr:nvSpPr>
      <xdr:spPr bwMode="auto">
        <a:xfrm>
          <a:off x="1057275" y="41490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2" name="Text Box 10">
          <a:extLst>
            <a:ext uri="{FF2B5EF4-FFF2-40B4-BE49-F238E27FC236}">
              <a16:creationId xmlns:a16="http://schemas.microsoft.com/office/drawing/2014/main" id="{31210D47-2B00-4662-ADAE-0BDBA45ED765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3" name="Text Box 11">
          <a:extLst>
            <a:ext uri="{FF2B5EF4-FFF2-40B4-BE49-F238E27FC236}">
              <a16:creationId xmlns:a16="http://schemas.microsoft.com/office/drawing/2014/main" id="{EEFB3BE2-3751-4A12-80F0-C9809A1F3DE2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4" name="Text Box 10">
          <a:extLst>
            <a:ext uri="{FF2B5EF4-FFF2-40B4-BE49-F238E27FC236}">
              <a16:creationId xmlns:a16="http://schemas.microsoft.com/office/drawing/2014/main" id="{88B92EE2-1B8B-4C5D-8FF6-2AE93D9D16E6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5" name="Text Box 11">
          <a:extLst>
            <a:ext uri="{FF2B5EF4-FFF2-40B4-BE49-F238E27FC236}">
              <a16:creationId xmlns:a16="http://schemas.microsoft.com/office/drawing/2014/main" id="{A76DD897-0FBF-4220-B988-24A9AE2BFCAF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6" name="Text Box 10">
          <a:extLst>
            <a:ext uri="{FF2B5EF4-FFF2-40B4-BE49-F238E27FC236}">
              <a16:creationId xmlns:a16="http://schemas.microsoft.com/office/drawing/2014/main" id="{A9D4C32F-3AF1-4607-BEC9-9E4C7A4B414B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7" name="Text Box 11">
          <a:extLst>
            <a:ext uri="{FF2B5EF4-FFF2-40B4-BE49-F238E27FC236}">
              <a16:creationId xmlns:a16="http://schemas.microsoft.com/office/drawing/2014/main" id="{9DB44FE5-9564-4A3F-8C17-24FBE3BB6014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8" name="Text Box 10">
          <a:extLst>
            <a:ext uri="{FF2B5EF4-FFF2-40B4-BE49-F238E27FC236}">
              <a16:creationId xmlns:a16="http://schemas.microsoft.com/office/drawing/2014/main" id="{E74FCD9E-3D9A-4EFF-B19C-7D1639934BB1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69" name="Text Box 11">
          <a:extLst>
            <a:ext uri="{FF2B5EF4-FFF2-40B4-BE49-F238E27FC236}">
              <a16:creationId xmlns:a16="http://schemas.microsoft.com/office/drawing/2014/main" id="{B3D39B0D-E8DB-4E49-8809-E2A01077EA13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0" name="Text Box 10">
          <a:extLst>
            <a:ext uri="{FF2B5EF4-FFF2-40B4-BE49-F238E27FC236}">
              <a16:creationId xmlns:a16="http://schemas.microsoft.com/office/drawing/2014/main" id="{B57E1414-92F4-4ED1-8990-5F6D241442F0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1" name="Text Box 11">
          <a:extLst>
            <a:ext uri="{FF2B5EF4-FFF2-40B4-BE49-F238E27FC236}">
              <a16:creationId xmlns:a16="http://schemas.microsoft.com/office/drawing/2014/main" id="{72D3F0C6-99D0-411A-87A8-FC4151726134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2" name="Text Box 10">
          <a:extLst>
            <a:ext uri="{FF2B5EF4-FFF2-40B4-BE49-F238E27FC236}">
              <a16:creationId xmlns:a16="http://schemas.microsoft.com/office/drawing/2014/main" id="{98706295-2F7F-4B30-B98C-5656B8071ED6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3" name="Text Box 11">
          <a:extLst>
            <a:ext uri="{FF2B5EF4-FFF2-40B4-BE49-F238E27FC236}">
              <a16:creationId xmlns:a16="http://schemas.microsoft.com/office/drawing/2014/main" id="{3C19D2A1-D393-4C5C-8A33-6AEC24B701A6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4" name="Text Box 10">
          <a:extLst>
            <a:ext uri="{FF2B5EF4-FFF2-40B4-BE49-F238E27FC236}">
              <a16:creationId xmlns:a16="http://schemas.microsoft.com/office/drawing/2014/main" id="{FE409729-A3FA-48CB-8DBD-6464B96B2367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5" name="Text Box 11">
          <a:extLst>
            <a:ext uri="{FF2B5EF4-FFF2-40B4-BE49-F238E27FC236}">
              <a16:creationId xmlns:a16="http://schemas.microsoft.com/office/drawing/2014/main" id="{D847CBBD-2C5E-4142-885A-E4BD0CB06A2C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6" name="Text Box 10">
          <a:extLst>
            <a:ext uri="{FF2B5EF4-FFF2-40B4-BE49-F238E27FC236}">
              <a16:creationId xmlns:a16="http://schemas.microsoft.com/office/drawing/2014/main" id="{F3884B55-8805-4F97-87E3-748B51395EBA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7" name="Text Box 11">
          <a:extLst>
            <a:ext uri="{FF2B5EF4-FFF2-40B4-BE49-F238E27FC236}">
              <a16:creationId xmlns:a16="http://schemas.microsoft.com/office/drawing/2014/main" id="{896C0DDE-571F-4EA4-BFA7-F9A4FE894EBB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278" name="Text Box 10">
          <a:extLst>
            <a:ext uri="{FF2B5EF4-FFF2-40B4-BE49-F238E27FC236}">
              <a16:creationId xmlns:a16="http://schemas.microsoft.com/office/drawing/2014/main" id="{A28C92D3-3FE5-4B37-BE85-DA5C521BCC31}"/>
            </a:ext>
          </a:extLst>
        </xdr:cNvPr>
        <xdr:cNvSpPr txBox="1">
          <a:spLocks noChangeArrowheads="1"/>
        </xdr:cNvSpPr>
      </xdr:nvSpPr>
      <xdr:spPr bwMode="auto">
        <a:xfrm>
          <a:off x="1057275" y="42824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3949B77-EA16-4016-8809-D0A019BDBC9C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0" name="Text Box 11">
          <a:extLst>
            <a:ext uri="{FF2B5EF4-FFF2-40B4-BE49-F238E27FC236}">
              <a16:creationId xmlns:a16="http://schemas.microsoft.com/office/drawing/2014/main" id="{5891DD73-F695-42FF-8FC6-E64E3764997A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1" name="Text Box 10">
          <a:extLst>
            <a:ext uri="{FF2B5EF4-FFF2-40B4-BE49-F238E27FC236}">
              <a16:creationId xmlns:a16="http://schemas.microsoft.com/office/drawing/2014/main" id="{2D417463-5316-4E64-95A4-D706127372FE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2" name="Text Box 11">
          <a:extLst>
            <a:ext uri="{FF2B5EF4-FFF2-40B4-BE49-F238E27FC236}">
              <a16:creationId xmlns:a16="http://schemas.microsoft.com/office/drawing/2014/main" id="{DBBCE802-906B-458C-8BCA-D8C9B63D9373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3" name="Text Box 10">
          <a:extLst>
            <a:ext uri="{FF2B5EF4-FFF2-40B4-BE49-F238E27FC236}">
              <a16:creationId xmlns:a16="http://schemas.microsoft.com/office/drawing/2014/main" id="{0141FCA6-28EC-4B4C-9ED1-96DC929DA99E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4" name="Text Box 11">
          <a:extLst>
            <a:ext uri="{FF2B5EF4-FFF2-40B4-BE49-F238E27FC236}">
              <a16:creationId xmlns:a16="http://schemas.microsoft.com/office/drawing/2014/main" id="{AE1B293A-41F6-4B1F-9D6A-1175B0B6F5D3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5" name="Text Box 10">
          <a:extLst>
            <a:ext uri="{FF2B5EF4-FFF2-40B4-BE49-F238E27FC236}">
              <a16:creationId xmlns:a16="http://schemas.microsoft.com/office/drawing/2014/main" id="{C0CD021A-A6A4-4905-B647-D28241E58C31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6" name="Text Box 11">
          <a:extLst>
            <a:ext uri="{FF2B5EF4-FFF2-40B4-BE49-F238E27FC236}">
              <a16:creationId xmlns:a16="http://schemas.microsoft.com/office/drawing/2014/main" id="{68072DA7-25AB-46C0-9533-07F4660B2520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7" name="Text Box 10">
          <a:extLst>
            <a:ext uri="{FF2B5EF4-FFF2-40B4-BE49-F238E27FC236}">
              <a16:creationId xmlns:a16="http://schemas.microsoft.com/office/drawing/2014/main" id="{F8B69E23-F4A0-4D37-8086-F60D5791D713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8" name="Text Box 11">
          <a:extLst>
            <a:ext uri="{FF2B5EF4-FFF2-40B4-BE49-F238E27FC236}">
              <a16:creationId xmlns:a16="http://schemas.microsoft.com/office/drawing/2014/main" id="{95EB349B-4CCD-4702-9FAE-CBE9C689240F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89" name="Text Box 10">
          <a:extLst>
            <a:ext uri="{FF2B5EF4-FFF2-40B4-BE49-F238E27FC236}">
              <a16:creationId xmlns:a16="http://schemas.microsoft.com/office/drawing/2014/main" id="{32DA3CDD-8287-4B10-B5EF-98D0E1171810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0" name="Text Box 11">
          <a:extLst>
            <a:ext uri="{FF2B5EF4-FFF2-40B4-BE49-F238E27FC236}">
              <a16:creationId xmlns:a16="http://schemas.microsoft.com/office/drawing/2014/main" id="{4F210C67-5785-48CA-ABD6-CA19AACC207B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1" name="Text Box 10">
          <a:extLst>
            <a:ext uri="{FF2B5EF4-FFF2-40B4-BE49-F238E27FC236}">
              <a16:creationId xmlns:a16="http://schemas.microsoft.com/office/drawing/2014/main" id="{F34BD970-89EA-4869-B44F-B0C4D5EE7888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2" name="Text Box 11">
          <a:extLst>
            <a:ext uri="{FF2B5EF4-FFF2-40B4-BE49-F238E27FC236}">
              <a16:creationId xmlns:a16="http://schemas.microsoft.com/office/drawing/2014/main" id="{63FD5DE0-9E57-49A8-86BE-708C487E7BB4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C6DE2439-77E7-48A9-A027-7774D7882628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F123FB9D-5DCB-4C4A-9DA4-1C8686554932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222</xdr:row>
      <xdr:rowOff>0</xdr:rowOff>
    </xdr:from>
    <xdr:ext cx="0" cy="171450"/>
    <xdr:sp macro="" textlink="">
      <xdr:nvSpPr>
        <xdr:cNvPr id="6295" name="Text Box 10">
          <a:extLst>
            <a:ext uri="{FF2B5EF4-FFF2-40B4-BE49-F238E27FC236}">
              <a16:creationId xmlns:a16="http://schemas.microsoft.com/office/drawing/2014/main" id="{A413F74B-C436-4DE8-816C-EEE3ECB59E83}"/>
            </a:ext>
          </a:extLst>
        </xdr:cNvPr>
        <xdr:cNvSpPr txBox="1">
          <a:spLocks noChangeArrowheads="1"/>
        </xdr:cNvSpPr>
      </xdr:nvSpPr>
      <xdr:spPr bwMode="auto">
        <a:xfrm>
          <a:off x="1057275" y="46977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296" name="Text Box 10">
          <a:extLst>
            <a:ext uri="{FF2B5EF4-FFF2-40B4-BE49-F238E27FC236}">
              <a16:creationId xmlns:a16="http://schemas.microsoft.com/office/drawing/2014/main" id="{B5375A38-D4E3-4D7A-B320-B758FA3A9321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297" name="Text Box 11">
          <a:extLst>
            <a:ext uri="{FF2B5EF4-FFF2-40B4-BE49-F238E27FC236}">
              <a16:creationId xmlns:a16="http://schemas.microsoft.com/office/drawing/2014/main" id="{508866D4-A7AE-4F22-8911-EA7F81C6F3F5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298" name="Text Box 10">
          <a:extLst>
            <a:ext uri="{FF2B5EF4-FFF2-40B4-BE49-F238E27FC236}">
              <a16:creationId xmlns:a16="http://schemas.microsoft.com/office/drawing/2014/main" id="{3FED4C20-9E8F-4BD8-9A4B-E8902D9F56B7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299" name="Text Box 11">
          <a:extLst>
            <a:ext uri="{FF2B5EF4-FFF2-40B4-BE49-F238E27FC236}">
              <a16:creationId xmlns:a16="http://schemas.microsoft.com/office/drawing/2014/main" id="{521723E6-B9EB-43EC-8899-C1E75DAE675F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0" name="Text Box 10">
          <a:extLst>
            <a:ext uri="{FF2B5EF4-FFF2-40B4-BE49-F238E27FC236}">
              <a16:creationId xmlns:a16="http://schemas.microsoft.com/office/drawing/2014/main" id="{8934045B-CD6E-4235-94AE-800AE4CCACA1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1" name="Text Box 11">
          <a:extLst>
            <a:ext uri="{FF2B5EF4-FFF2-40B4-BE49-F238E27FC236}">
              <a16:creationId xmlns:a16="http://schemas.microsoft.com/office/drawing/2014/main" id="{FF1C11C1-2411-4B07-9B78-3D02C28297A6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2" name="Text Box 10">
          <a:extLst>
            <a:ext uri="{FF2B5EF4-FFF2-40B4-BE49-F238E27FC236}">
              <a16:creationId xmlns:a16="http://schemas.microsoft.com/office/drawing/2014/main" id="{05825229-3781-4C56-9776-5C4CA470CAC2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3" name="Text Box 11">
          <a:extLst>
            <a:ext uri="{FF2B5EF4-FFF2-40B4-BE49-F238E27FC236}">
              <a16:creationId xmlns:a16="http://schemas.microsoft.com/office/drawing/2014/main" id="{15DEF3F1-C4C5-48E1-B508-59EABEC34677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4" name="Text Box 10">
          <a:extLst>
            <a:ext uri="{FF2B5EF4-FFF2-40B4-BE49-F238E27FC236}">
              <a16:creationId xmlns:a16="http://schemas.microsoft.com/office/drawing/2014/main" id="{986FB17E-04FF-45C6-B029-0B0238F4527F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230</xdr:row>
      <xdr:rowOff>0</xdr:rowOff>
    </xdr:from>
    <xdr:ext cx="0" cy="171450"/>
    <xdr:sp macro="" textlink="">
      <xdr:nvSpPr>
        <xdr:cNvPr id="6305" name="Text Box 10">
          <a:extLst>
            <a:ext uri="{FF2B5EF4-FFF2-40B4-BE49-F238E27FC236}">
              <a16:creationId xmlns:a16="http://schemas.microsoft.com/office/drawing/2014/main" id="{32BEAA2C-1080-4E62-8A88-FAE5846C70B0}"/>
            </a:ext>
          </a:extLst>
        </xdr:cNvPr>
        <xdr:cNvSpPr txBox="1">
          <a:spLocks noChangeArrowheads="1"/>
        </xdr:cNvSpPr>
      </xdr:nvSpPr>
      <xdr:spPr bwMode="auto">
        <a:xfrm>
          <a:off x="1057275" y="4876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06" name="Text Box 10">
          <a:extLst>
            <a:ext uri="{FF2B5EF4-FFF2-40B4-BE49-F238E27FC236}">
              <a16:creationId xmlns:a16="http://schemas.microsoft.com/office/drawing/2014/main" id="{88F070D4-54C3-4608-872C-1F39C6485CFB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07" name="Text Box 11">
          <a:extLst>
            <a:ext uri="{FF2B5EF4-FFF2-40B4-BE49-F238E27FC236}">
              <a16:creationId xmlns:a16="http://schemas.microsoft.com/office/drawing/2014/main" id="{3379803E-CFC5-47BF-A57B-0E476272C727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08" name="Text Box 10">
          <a:extLst>
            <a:ext uri="{FF2B5EF4-FFF2-40B4-BE49-F238E27FC236}">
              <a16:creationId xmlns:a16="http://schemas.microsoft.com/office/drawing/2014/main" id="{A88694AC-414C-49B4-B9E8-7A0919012CF4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09" name="Text Box 11">
          <a:extLst>
            <a:ext uri="{FF2B5EF4-FFF2-40B4-BE49-F238E27FC236}">
              <a16:creationId xmlns:a16="http://schemas.microsoft.com/office/drawing/2014/main" id="{5EC5E232-9FEB-445D-8AE6-DC8407D22522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0" name="Text Box 10">
          <a:extLst>
            <a:ext uri="{FF2B5EF4-FFF2-40B4-BE49-F238E27FC236}">
              <a16:creationId xmlns:a16="http://schemas.microsoft.com/office/drawing/2014/main" id="{9384A7EB-D27C-4E91-AFCA-BA035166B395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1" name="Text Box 11">
          <a:extLst>
            <a:ext uri="{FF2B5EF4-FFF2-40B4-BE49-F238E27FC236}">
              <a16:creationId xmlns:a16="http://schemas.microsoft.com/office/drawing/2014/main" id="{18EC572A-C2F1-4A89-8D0F-2C066F3B4ED7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2" name="Text Box 10">
          <a:extLst>
            <a:ext uri="{FF2B5EF4-FFF2-40B4-BE49-F238E27FC236}">
              <a16:creationId xmlns:a16="http://schemas.microsoft.com/office/drawing/2014/main" id="{9DA617D7-A3E9-4FD7-A288-247BD617FFA7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3" name="Text Box 11">
          <a:extLst>
            <a:ext uri="{FF2B5EF4-FFF2-40B4-BE49-F238E27FC236}">
              <a16:creationId xmlns:a16="http://schemas.microsoft.com/office/drawing/2014/main" id="{9C20BFF7-943E-461A-A237-949AAA80E706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4" name="Text Box 10">
          <a:extLst>
            <a:ext uri="{FF2B5EF4-FFF2-40B4-BE49-F238E27FC236}">
              <a16:creationId xmlns:a16="http://schemas.microsoft.com/office/drawing/2014/main" id="{937F7796-20B4-4C43-BDE5-19D5E8853FC2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6315" name="Text Box 10">
          <a:extLst>
            <a:ext uri="{FF2B5EF4-FFF2-40B4-BE49-F238E27FC236}">
              <a16:creationId xmlns:a16="http://schemas.microsoft.com/office/drawing/2014/main" id="{9DBAD589-7D5C-4362-898F-4EDFA288608B}"/>
            </a:ext>
          </a:extLst>
        </xdr:cNvPr>
        <xdr:cNvSpPr txBox="1">
          <a:spLocks noChangeArrowheads="1"/>
        </xdr:cNvSpPr>
      </xdr:nvSpPr>
      <xdr:spPr bwMode="auto">
        <a:xfrm>
          <a:off x="1057275" y="44557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16" name="Text Box 10">
          <a:extLst>
            <a:ext uri="{FF2B5EF4-FFF2-40B4-BE49-F238E27FC236}">
              <a16:creationId xmlns:a16="http://schemas.microsoft.com/office/drawing/2014/main" id="{FA6923E3-3EE8-4F3A-A4EA-A1ABDCDC9697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17" name="Text Box 11">
          <a:extLst>
            <a:ext uri="{FF2B5EF4-FFF2-40B4-BE49-F238E27FC236}">
              <a16:creationId xmlns:a16="http://schemas.microsoft.com/office/drawing/2014/main" id="{B0800AF2-4FAF-4318-BA26-4B8B59575832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18" name="Text Box 10">
          <a:extLst>
            <a:ext uri="{FF2B5EF4-FFF2-40B4-BE49-F238E27FC236}">
              <a16:creationId xmlns:a16="http://schemas.microsoft.com/office/drawing/2014/main" id="{AA1AA243-AC33-480D-B37C-1EC99CEA09F4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19" name="Text Box 11">
          <a:extLst>
            <a:ext uri="{FF2B5EF4-FFF2-40B4-BE49-F238E27FC236}">
              <a16:creationId xmlns:a16="http://schemas.microsoft.com/office/drawing/2014/main" id="{7469D6F0-30B3-431D-B7F9-3256604C067D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0" name="Text Box 10">
          <a:extLst>
            <a:ext uri="{FF2B5EF4-FFF2-40B4-BE49-F238E27FC236}">
              <a16:creationId xmlns:a16="http://schemas.microsoft.com/office/drawing/2014/main" id="{06E88DF7-DB0F-4394-884D-E5BB71733383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1" name="Text Box 11">
          <a:extLst>
            <a:ext uri="{FF2B5EF4-FFF2-40B4-BE49-F238E27FC236}">
              <a16:creationId xmlns:a16="http://schemas.microsoft.com/office/drawing/2014/main" id="{FF23EB14-DB92-4D83-8DE3-7C93DEF77480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2" name="Text Box 10">
          <a:extLst>
            <a:ext uri="{FF2B5EF4-FFF2-40B4-BE49-F238E27FC236}">
              <a16:creationId xmlns:a16="http://schemas.microsoft.com/office/drawing/2014/main" id="{D54139B4-4CFB-4A86-883D-0A5C992511EE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3" name="Text Box 11">
          <a:extLst>
            <a:ext uri="{FF2B5EF4-FFF2-40B4-BE49-F238E27FC236}">
              <a16:creationId xmlns:a16="http://schemas.microsoft.com/office/drawing/2014/main" id="{4D74C15A-CE62-4984-92D0-29C26E9F46EE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7B44A16C-D604-4892-B4E8-2A6AFBDEC101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5" name="Text Box 11">
          <a:extLst>
            <a:ext uri="{FF2B5EF4-FFF2-40B4-BE49-F238E27FC236}">
              <a16:creationId xmlns:a16="http://schemas.microsoft.com/office/drawing/2014/main" id="{220038D2-2D8E-42AA-932E-05457F6F0D9F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6" name="Text Box 10">
          <a:extLst>
            <a:ext uri="{FF2B5EF4-FFF2-40B4-BE49-F238E27FC236}">
              <a16:creationId xmlns:a16="http://schemas.microsoft.com/office/drawing/2014/main" id="{F7836794-52C8-450D-897E-73D0380BD62C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7" name="Text Box 11">
          <a:extLst>
            <a:ext uri="{FF2B5EF4-FFF2-40B4-BE49-F238E27FC236}">
              <a16:creationId xmlns:a16="http://schemas.microsoft.com/office/drawing/2014/main" id="{F74AC4B6-0A21-4158-AF48-7F747DFB1537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8" name="Text Box 10">
          <a:extLst>
            <a:ext uri="{FF2B5EF4-FFF2-40B4-BE49-F238E27FC236}">
              <a16:creationId xmlns:a16="http://schemas.microsoft.com/office/drawing/2014/main" id="{0061BAC1-8412-45B4-9F2A-9C0B6D898FF4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29" name="Text Box 11">
          <a:extLst>
            <a:ext uri="{FF2B5EF4-FFF2-40B4-BE49-F238E27FC236}">
              <a16:creationId xmlns:a16="http://schemas.microsoft.com/office/drawing/2014/main" id="{2E9F50E9-E2C3-43A7-87C0-F77052117FAB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30" name="Text Box 10">
          <a:extLst>
            <a:ext uri="{FF2B5EF4-FFF2-40B4-BE49-F238E27FC236}">
              <a16:creationId xmlns:a16="http://schemas.microsoft.com/office/drawing/2014/main" id="{AE7D3489-1827-433F-8A89-90DA829E10CB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31" name="Text Box 11">
          <a:extLst>
            <a:ext uri="{FF2B5EF4-FFF2-40B4-BE49-F238E27FC236}">
              <a16:creationId xmlns:a16="http://schemas.microsoft.com/office/drawing/2014/main" id="{373E3ED3-B943-4FC1-92DF-833AF2491A3B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6332" name="Text Box 10">
          <a:extLst>
            <a:ext uri="{FF2B5EF4-FFF2-40B4-BE49-F238E27FC236}">
              <a16:creationId xmlns:a16="http://schemas.microsoft.com/office/drawing/2014/main" id="{B53821CF-3C16-46D5-831A-4C2FCC367849}"/>
            </a:ext>
          </a:extLst>
        </xdr:cNvPr>
        <xdr:cNvSpPr txBox="1">
          <a:spLocks noChangeArrowheads="1"/>
        </xdr:cNvSpPr>
      </xdr:nvSpPr>
      <xdr:spPr bwMode="auto">
        <a:xfrm>
          <a:off x="1057275" y="46024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3" name="Text Box 10">
          <a:extLst>
            <a:ext uri="{FF2B5EF4-FFF2-40B4-BE49-F238E27FC236}">
              <a16:creationId xmlns:a16="http://schemas.microsoft.com/office/drawing/2014/main" id="{902DC21F-5485-489F-8AED-3EB0BDA8B9D5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4" name="Text Box 11">
          <a:extLst>
            <a:ext uri="{FF2B5EF4-FFF2-40B4-BE49-F238E27FC236}">
              <a16:creationId xmlns:a16="http://schemas.microsoft.com/office/drawing/2014/main" id="{14AFD372-4E93-42E2-B2A7-C93AA4432567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5" name="Text Box 10">
          <a:extLst>
            <a:ext uri="{FF2B5EF4-FFF2-40B4-BE49-F238E27FC236}">
              <a16:creationId xmlns:a16="http://schemas.microsoft.com/office/drawing/2014/main" id="{37718AAF-B646-4A03-ADA1-98599F171447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6" name="Text Box 11">
          <a:extLst>
            <a:ext uri="{FF2B5EF4-FFF2-40B4-BE49-F238E27FC236}">
              <a16:creationId xmlns:a16="http://schemas.microsoft.com/office/drawing/2014/main" id="{7D875DEC-6C72-4C13-BD19-25FB0E4241B1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7" name="Text Box 10">
          <a:extLst>
            <a:ext uri="{FF2B5EF4-FFF2-40B4-BE49-F238E27FC236}">
              <a16:creationId xmlns:a16="http://schemas.microsoft.com/office/drawing/2014/main" id="{01925BAB-5EBF-452A-906A-5738E4EBF0AA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8" name="Text Box 11">
          <a:extLst>
            <a:ext uri="{FF2B5EF4-FFF2-40B4-BE49-F238E27FC236}">
              <a16:creationId xmlns:a16="http://schemas.microsoft.com/office/drawing/2014/main" id="{FEBC1858-F4F5-4762-AB9C-3BF37F4DE7E2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39" name="Text Box 10">
          <a:extLst>
            <a:ext uri="{FF2B5EF4-FFF2-40B4-BE49-F238E27FC236}">
              <a16:creationId xmlns:a16="http://schemas.microsoft.com/office/drawing/2014/main" id="{9839BC87-525E-42F3-BD6C-FC0051043039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0" name="Text Box 11">
          <a:extLst>
            <a:ext uri="{FF2B5EF4-FFF2-40B4-BE49-F238E27FC236}">
              <a16:creationId xmlns:a16="http://schemas.microsoft.com/office/drawing/2014/main" id="{E38BFDF7-2DFB-4944-8464-AA24C0A91A80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1" name="Text Box 10">
          <a:extLst>
            <a:ext uri="{FF2B5EF4-FFF2-40B4-BE49-F238E27FC236}">
              <a16:creationId xmlns:a16="http://schemas.microsoft.com/office/drawing/2014/main" id="{5783CA51-D1FC-458A-85C0-CD6B522FBB6B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2" name="Text Box 11">
          <a:extLst>
            <a:ext uri="{FF2B5EF4-FFF2-40B4-BE49-F238E27FC236}">
              <a16:creationId xmlns:a16="http://schemas.microsoft.com/office/drawing/2014/main" id="{613D2BF8-998E-4543-ABF1-4957D76DF322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3" name="Text Box 10">
          <a:extLst>
            <a:ext uri="{FF2B5EF4-FFF2-40B4-BE49-F238E27FC236}">
              <a16:creationId xmlns:a16="http://schemas.microsoft.com/office/drawing/2014/main" id="{715CB94E-3BEE-4B27-AA37-60E8338CDA9C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4" name="Text Box 11">
          <a:extLst>
            <a:ext uri="{FF2B5EF4-FFF2-40B4-BE49-F238E27FC236}">
              <a16:creationId xmlns:a16="http://schemas.microsoft.com/office/drawing/2014/main" id="{E200A341-4ED9-48A9-8659-FE8CB019F5B3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5" name="Text Box 10">
          <a:extLst>
            <a:ext uri="{FF2B5EF4-FFF2-40B4-BE49-F238E27FC236}">
              <a16:creationId xmlns:a16="http://schemas.microsoft.com/office/drawing/2014/main" id="{8BB23FCC-06C6-42D3-B556-EEC0D1DA01EB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6" name="Text Box 11">
          <a:extLst>
            <a:ext uri="{FF2B5EF4-FFF2-40B4-BE49-F238E27FC236}">
              <a16:creationId xmlns:a16="http://schemas.microsoft.com/office/drawing/2014/main" id="{DB44EDB3-048A-4FBF-9131-42519A71B7E0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7" name="Text Box 10">
          <a:extLst>
            <a:ext uri="{FF2B5EF4-FFF2-40B4-BE49-F238E27FC236}">
              <a16:creationId xmlns:a16="http://schemas.microsoft.com/office/drawing/2014/main" id="{F6973648-1B27-4DFF-927A-24C727AD6F35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8" name="Text Box 11">
          <a:extLst>
            <a:ext uri="{FF2B5EF4-FFF2-40B4-BE49-F238E27FC236}">
              <a16:creationId xmlns:a16="http://schemas.microsoft.com/office/drawing/2014/main" id="{31AD0D55-5237-48A8-A5C1-FAAC4FBBDB72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226</xdr:row>
      <xdr:rowOff>0</xdr:rowOff>
    </xdr:from>
    <xdr:ext cx="0" cy="171450"/>
    <xdr:sp macro="" textlink="">
      <xdr:nvSpPr>
        <xdr:cNvPr id="6349" name="Text Box 10">
          <a:extLst>
            <a:ext uri="{FF2B5EF4-FFF2-40B4-BE49-F238E27FC236}">
              <a16:creationId xmlns:a16="http://schemas.microsoft.com/office/drawing/2014/main" id="{235E0334-6E3A-43C1-B5EE-EFEB3FDDD3D4}"/>
            </a:ext>
          </a:extLst>
        </xdr:cNvPr>
        <xdr:cNvSpPr txBox="1">
          <a:spLocks noChangeArrowheads="1"/>
        </xdr:cNvSpPr>
      </xdr:nvSpPr>
      <xdr:spPr bwMode="auto">
        <a:xfrm>
          <a:off x="1057275" y="4787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0" name="Text Box 10">
          <a:extLst>
            <a:ext uri="{FF2B5EF4-FFF2-40B4-BE49-F238E27FC236}">
              <a16:creationId xmlns:a16="http://schemas.microsoft.com/office/drawing/2014/main" id="{DDF9B8BA-626A-451F-BAC2-656E98D9B52C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1" name="Text Box 11">
          <a:extLst>
            <a:ext uri="{FF2B5EF4-FFF2-40B4-BE49-F238E27FC236}">
              <a16:creationId xmlns:a16="http://schemas.microsoft.com/office/drawing/2014/main" id="{0F878694-9472-4BDE-AEBC-8D83D52A6247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2" name="Text Box 10">
          <a:extLst>
            <a:ext uri="{FF2B5EF4-FFF2-40B4-BE49-F238E27FC236}">
              <a16:creationId xmlns:a16="http://schemas.microsoft.com/office/drawing/2014/main" id="{8E9AA957-6FEE-4538-95E7-0A6CE90C3A8A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3" name="Text Box 11">
          <a:extLst>
            <a:ext uri="{FF2B5EF4-FFF2-40B4-BE49-F238E27FC236}">
              <a16:creationId xmlns:a16="http://schemas.microsoft.com/office/drawing/2014/main" id="{BA6C4EBB-BBE1-453D-8F2E-B5252EFA4DBE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4" name="Text Box 10">
          <a:extLst>
            <a:ext uri="{FF2B5EF4-FFF2-40B4-BE49-F238E27FC236}">
              <a16:creationId xmlns:a16="http://schemas.microsoft.com/office/drawing/2014/main" id="{9667DE2A-1A67-44CE-95D3-55DEB3375E6C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5" name="Text Box 11">
          <a:extLst>
            <a:ext uri="{FF2B5EF4-FFF2-40B4-BE49-F238E27FC236}">
              <a16:creationId xmlns:a16="http://schemas.microsoft.com/office/drawing/2014/main" id="{8814B1AC-B663-43AC-BA2F-129F447A9BE8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6" name="Text Box 10">
          <a:extLst>
            <a:ext uri="{FF2B5EF4-FFF2-40B4-BE49-F238E27FC236}">
              <a16:creationId xmlns:a16="http://schemas.microsoft.com/office/drawing/2014/main" id="{E98360D1-E81F-4E79-B582-9AB6B656BE3D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7" name="Text Box 11">
          <a:extLst>
            <a:ext uri="{FF2B5EF4-FFF2-40B4-BE49-F238E27FC236}">
              <a16:creationId xmlns:a16="http://schemas.microsoft.com/office/drawing/2014/main" id="{A6B63F9D-C63C-4EFE-B4CF-FCE7F8EF43F6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8" name="Text Box 10">
          <a:extLst>
            <a:ext uri="{FF2B5EF4-FFF2-40B4-BE49-F238E27FC236}">
              <a16:creationId xmlns:a16="http://schemas.microsoft.com/office/drawing/2014/main" id="{F2394BE1-24D2-41C0-B16A-9F07AF255BEC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213</xdr:row>
      <xdr:rowOff>0</xdr:rowOff>
    </xdr:from>
    <xdr:ext cx="0" cy="171450"/>
    <xdr:sp macro="" textlink="">
      <xdr:nvSpPr>
        <xdr:cNvPr id="6359" name="Text Box 10">
          <a:extLst>
            <a:ext uri="{FF2B5EF4-FFF2-40B4-BE49-F238E27FC236}">
              <a16:creationId xmlns:a16="http://schemas.microsoft.com/office/drawing/2014/main" id="{C6FDDE1A-62E9-4487-B481-C5D1E014A6A7}"/>
            </a:ext>
          </a:extLst>
        </xdr:cNvPr>
        <xdr:cNvSpPr txBox="1">
          <a:spLocks noChangeArrowheads="1"/>
        </xdr:cNvSpPr>
      </xdr:nvSpPr>
      <xdr:spPr bwMode="auto">
        <a:xfrm>
          <a:off x="1057275" y="45129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0" name="Text Box 10">
          <a:extLst>
            <a:ext uri="{FF2B5EF4-FFF2-40B4-BE49-F238E27FC236}">
              <a16:creationId xmlns:a16="http://schemas.microsoft.com/office/drawing/2014/main" id="{D99CA8DD-D94F-4086-A7FD-3BD1F6D94D26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1" name="Text Box 11">
          <a:extLst>
            <a:ext uri="{FF2B5EF4-FFF2-40B4-BE49-F238E27FC236}">
              <a16:creationId xmlns:a16="http://schemas.microsoft.com/office/drawing/2014/main" id="{9718A1EB-6729-4975-99D2-F8198E2A12C5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2" name="Text Box 10">
          <a:extLst>
            <a:ext uri="{FF2B5EF4-FFF2-40B4-BE49-F238E27FC236}">
              <a16:creationId xmlns:a16="http://schemas.microsoft.com/office/drawing/2014/main" id="{47807715-A34C-4C94-A1D8-C4F250617470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3" name="Text Box 11">
          <a:extLst>
            <a:ext uri="{FF2B5EF4-FFF2-40B4-BE49-F238E27FC236}">
              <a16:creationId xmlns:a16="http://schemas.microsoft.com/office/drawing/2014/main" id="{B8184841-BE68-41B1-8E31-6046BE66B8DD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4" name="Text Box 10">
          <a:extLst>
            <a:ext uri="{FF2B5EF4-FFF2-40B4-BE49-F238E27FC236}">
              <a16:creationId xmlns:a16="http://schemas.microsoft.com/office/drawing/2014/main" id="{E6F4F98B-4718-4AF6-9909-8BD70C60B097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5" name="Text Box 11">
          <a:extLst>
            <a:ext uri="{FF2B5EF4-FFF2-40B4-BE49-F238E27FC236}">
              <a16:creationId xmlns:a16="http://schemas.microsoft.com/office/drawing/2014/main" id="{82B3E123-4BE8-4965-9FEF-541D0182F9FD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6" name="Text Box 10">
          <a:extLst>
            <a:ext uri="{FF2B5EF4-FFF2-40B4-BE49-F238E27FC236}">
              <a16:creationId xmlns:a16="http://schemas.microsoft.com/office/drawing/2014/main" id="{0FDB1080-85B0-45B3-A0D6-435883AA0EA3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7" name="Text Box 11">
          <a:extLst>
            <a:ext uri="{FF2B5EF4-FFF2-40B4-BE49-F238E27FC236}">
              <a16:creationId xmlns:a16="http://schemas.microsoft.com/office/drawing/2014/main" id="{2B01914D-A1D1-4DBF-9DA4-CBE9440130C9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8" name="Text Box 10">
          <a:extLst>
            <a:ext uri="{FF2B5EF4-FFF2-40B4-BE49-F238E27FC236}">
              <a16:creationId xmlns:a16="http://schemas.microsoft.com/office/drawing/2014/main" id="{AC39C94E-96E9-45FE-BDE7-98A07101F7E7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69" name="Text Box 11">
          <a:extLst>
            <a:ext uri="{FF2B5EF4-FFF2-40B4-BE49-F238E27FC236}">
              <a16:creationId xmlns:a16="http://schemas.microsoft.com/office/drawing/2014/main" id="{9CE732EF-1DE5-4D9E-AC07-320074B3447E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0" name="Text Box 10">
          <a:extLst>
            <a:ext uri="{FF2B5EF4-FFF2-40B4-BE49-F238E27FC236}">
              <a16:creationId xmlns:a16="http://schemas.microsoft.com/office/drawing/2014/main" id="{43A75B2D-0C68-4B7F-A93F-B26683C6F386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1" name="Text Box 11">
          <a:extLst>
            <a:ext uri="{FF2B5EF4-FFF2-40B4-BE49-F238E27FC236}">
              <a16:creationId xmlns:a16="http://schemas.microsoft.com/office/drawing/2014/main" id="{10EC873C-4E52-47EB-8AFD-12CCE034CC39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2" name="Text Box 10">
          <a:extLst>
            <a:ext uri="{FF2B5EF4-FFF2-40B4-BE49-F238E27FC236}">
              <a16:creationId xmlns:a16="http://schemas.microsoft.com/office/drawing/2014/main" id="{3954CFD8-9E7F-4603-BC0F-E9D4D9991E09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3" name="Text Box 11">
          <a:extLst>
            <a:ext uri="{FF2B5EF4-FFF2-40B4-BE49-F238E27FC236}">
              <a16:creationId xmlns:a16="http://schemas.microsoft.com/office/drawing/2014/main" id="{8D56991A-684B-4EB9-BD6B-9B0EA57D3DDA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4" name="Text Box 10">
          <a:extLst>
            <a:ext uri="{FF2B5EF4-FFF2-40B4-BE49-F238E27FC236}">
              <a16:creationId xmlns:a16="http://schemas.microsoft.com/office/drawing/2014/main" id="{B78C82DD-5978-4657-8DF7-026BB6313AF1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5" name="Text Box 11">
          <a:extLst>
            <a:ext uri="{FF2B5EF4-FFF2-40B4-BE49-F238E27FC236}">
              <a16:creationId xmlns:a16="http://schemas.microsoft.com/office/drawing/2014/main" id="{42E98559-852D-41A6-86F7-0736CEFABB20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221</xdr:row>
      <xdr:rowOff>0</xdr:rowOff>
    </xdr:from>
    <xdr:ext cx="0" cy="171450"/>
    <xdr:sp macro="" textlink="">
      <xdr:nvSpPr>
        <xdr:cNvPr id="6376" name="Text Box 10">
          <a:extLst>
            <a:ext uri="{FF2B5EF4-FFF2-40B4-BE49-F238E27FC236}">
              <a16:creationId xmlns:a16="http://schemas.microsoft.com/office/drawing/2014/main" id="{D12C99D7-EF10-4659-AFA7-980C4915462C}"/>
            </a:ext>
          </a:extLst>
        </xdr:cNvPr>
        <xdr:cNvSpPr txBox="1">
          <a:spLocks noChangeArrowheads="1"/>
        </xdr:cNvSpPr>
      </xdr:nvSpPr>
      <xdr:spPr bwMode="auto">
        <a:xfrm>
          <a:off x="1057275" y="46786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77" name="Text Box 10">
          <a:extLst>
            <a:ext uri="{FF2B5EF4-FFF2-40B4-BE49-F238E27FC236}">
              <a16:creationId xmlns:a16="http://schemas.microsoft.com/office/drawing/2014/main" id="{30ECC3EC-7CF6-4726-8507-6A9445641094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78" name="Text Box 11">
          <a:extLst>
            <a:ext uri="{FF2B5EF4-FFF2-40B4-BE49-F238E27FC236}">
              <a16:creationId xmlns:a16="http://schemas.microsoft.com/office/drawing/2014/main" id="{59F9E79C-A32E-4BBD-AF00-983037C7231E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79" name="Text Box 10">
          <a:extLst>
            <a:ext uri="{FF2B5EF4-FFF2-40B4-BE49-F238E27FC236}">
              <a16:creationId xmlns:a16="http://schemas.microsoft.com/office/drawing/2014/main" id="{75175862-E6F1-4343-A8D8-A8053E983DD4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0" name="Text Box 11">
          <a:extLst>
            <a:ext uri="{FF2B5EF4-FFF2-40B4-BE49-F238E27FC236}">
              <a16:creationId xmlns:a16="http://schemas.microsoft.com/office/drawing/2014/main" id="{E1BB5487-B3B7-45E2-B73A-A481404980B8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1" name="Text Box 10">
          <a:extLst>
            <a:ext uri="{FF2B5EF4-FFF2-40B4-BE49-F238E27FC236}">
              <a16:creationId xmlns:a16="http://schemas.microsoft.com/office/drawing/2014/main" id="{71A0801D-85CB-43BA-BD3A-7B389A378667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2" name="Text Box 11">
          <a:extLst>
            <a:ext uri="{FF2B5EF4-FFF2-40B4-BE49-F238E27FC236}">
              <a16:creationId xmlns:a16="http://schemas.microsoft.com/office/drawing/2014/main" id="{8865D34B-03EB-456F-A3AF-3456F959D599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3" name="Text Box 10">
          <a:extLst>
            <a:ext uri="{FF2B5EF4-FFF2-40B4-BE49-F238E27FC236}">
              <a16:creationId xmlns:a16="http://schemas.microsoft.com/office/drawing/2014/main" id="{45873266-05FA-46F0-8DBB-AE1A0FC2968D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4" name="Text Box 11">
          <a:extLst>
            <a:ext uri="{FF2B5EF4-FFF2-40B4-BE49-F238E27FC236}">
              <a16:creationId xmlns:a16="http://schemas.microsoft.com/office/drawing/2014/main" id="{74A0F5CB-C4B6-4DF9-BC14-82BF829A678F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5" name="Text Box 10">
          <a:extLst>
            <a:ext uri="{FF2B5EF4-FFF2-40B4-BE49-F238E27FC236}">
              <a16:creationId xmlns:a16="http://schemas.microsoft.com/office/drawing/2014/main" id="{BEDA6058-4DCC-47BC-B5BB-EAE747F06C34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229</xdr:row>
      <xdr:rowOff>0</xdr:rowOff>
    </xdr:from>
    <xdr:ext cx="0" cy="171450"/>
    <xdr:sp macro="" textlink="">
      <xdr:nvSpPr>
        <xdr:cNvPr id="6386" name="Text Box 10">
          <a:extLst>
            <a:ext uri="{FF2B5EF4-FFF2-40B4-BE49-F238E27FC236}">
              <a16:creationId xmlns:a16="http://schemas.microsoft.com/office/drawing/2014/main" id="{872C1ADA-EB85-47D4-A38C-94832CC04685}"/>
            </a:ext>
          </a:extLst>
        </xdr:cNvPr>
        <xdr:cNvSpPr txBox="1">
          <a:spLocks noChangeArrowheads="1"/>
        </xdr:cNvSpPr>
      </xdr:nvSpPr>
      <xdr:spPr bwMode="auto">
        <a:xfrm>
          <a:off x="1057275" y="48577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87" name="Text Box 10">
          <a:extLst>
            <a:ext uri="{FF2B5EF4-FFF2-40B4-BE49-F238E27FC236}">
              <a16:creationId xmlns:a16="http://schemas.microsoft.com/office/drawing/2014/main" id="{67B1CF0B-6871-46BD-A71E-8FD90DF8E4B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88" name="Text Box 11">
          <a:extLst>
            <a:ext uri="{FF2B5EF4-FFF2-40B4-BE49-F238E27FC236}">
              <a16:creationId xmlns:a16="http://schemas.microsoft.com/office/drawing/2014/main" id="{8D77B8B0-BB3A-46CC-ACE8-DF72CB374C4B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89" name="Text Box 10">
          <a:extLst>
            <a:ext uri="{FF2B5EF4-FFF2-40B4-BE49-F238E27FC236}">
              <a16:creationId xmlns:a16="http://schemas.microsoft.com/office/drawing/2014/main" id="{5AB3A74B-D9F5-454A-B24F-F12EBB8B0A0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0" name="Text Box 11">
          <a:extLst>
            <a:ext uri="{FF2B5EF4-FFF2-40B4-BE49-F238E27FC236}">
              <a16:creationId xmlns:a16="http://schemas.microsoft.com/office/drawing/2014/main" id="{B619544B-189E-4E0E-BD95-44D3B3DA5F92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1" name="Text Box 10">
          <a:extLst>
            <a:ext uri="{FF2B5EF4-FFF2-40B4-BE49-F238E27FC236}">
              <a16:creationId xmlns:a16="http://schemas.microsoft.com/office/drawing/2014/main" id="{4F192F60-EDA4-4621-AE8D-AACFE4EF1FA9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2" name="Text Box 11">
          <a:extLst>
            <a:ext uri="{FF2B5EF4-FFF2-40B4-BE49-F238E27FC236}">
              <a16:creationId xmlns:a16="http://schemas.microsoft.com/office/drawing/2014/main" id="{A38985BA-3B2C-4E8B-AC78-53C7400540E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3" name="Text Box 10">
          <a:extLst>
            <a:ext uri="{FF2B5EF4-FFF2-40B4-BE49-F238E27FC236}">
              <a16:creationId xmlns:a16="http://schemas.microsoft.com/office/drawing/2014/main" id="{4A355241-8E43-4B5A-A261-82B9C2FCDF3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4" name="Text Box 11">
          <a:extLst>
            <a:ext uri="{FF2B5EF4-FFF2-40B4-BE49-F238E27FC236}">
              <a16:creationId xmlns:a16="http://schemas.microsoft.com/office/drawing/2014/main" id="{362BFB35-43F1-42A1-B1E4-28D49F481F1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5" name="Text Box 10">
          <a:extLst>
            <a:ext uri="{FF2B5EF4-FFF2-40B4-BE49-F238E27FC236}">
              <a16:creationId xmlns:a16="http://schemas.microsoft.com/office/drawing/2014/main" id="{080C50B7-3D15-4DF9-A3E3-4F24407A3A1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6" name="Text Box 11">
          <a:extLst>
            <a:ext uri="{FF2B5EF4-FFF2-40B4-BE49-F238E27FC236}">
              <a16:creationId xmlns:a16="http://schemas.microsoft.com/office/drawing/2014/main" id="{9A86E9EB-8808-442C-8D12-C16CE8F0E0C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7" name="Text Box 10">
          <a:extLst>
            <a:ext uri="{FF2B5EF4-FFF2-40B4-BE49-F238E27FC236}">
              <a16:creationId xmlns:a16="http://schemas.microsoft.com/office/drawing/2014/main" id="{8A99A656-3847-45E1-960F-E9BC0F04380A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8" name="Text Box 11">
          <a:extLst>
            <a:ext uri="{FF2B5EF4-FFF2-40B4-BE49-F238E27FC236}">
              <a16:creationId xmlns:a16="http://schemas.microsoft.com/office/drawing/2014/main" id="{B9E62A67-0571-48CC-8EEB-A6762428C115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399" name="Text Box 10">
          <a:extLst>
            <a:ext uri="{FF2B5EF4-FFF2-40B4-BE49-F238E27FC236}">
              <a16:creationId xmlns:a16="http://schemas.microsoft.com/office/drawing/2014/main" id="{5FDBECA4-554B-4C69-91F2-3D8BEA13F6F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0" name="Text Box 11">
          <a:extLst>
            <a:ext uri="{FF2B5EF4-FFF2-40B4-BE49-F238E27FC236}">
              <a16:creationId xmlns:a16="http://schemas.microsoft.com/office/drawing/2014/main" id="{F5BED6B2-991A-4F0F-B832-9C27F94923F7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1" name="Text Box 10">
          <a:extLst>
            <a:ext uri="{FF2B5EF4-FFF2-40B4-BE49-F238E27FC236}">
              <a16:creationId xmlns:a16="http://schemas.microsoft.com/office/drawing/2014/main" id="{B1A96D62-2119-4850-AF73-EA3B0EF6F70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2" name="Text Box 11">
          <a:extLst>
            <a:ext uri="{FF2B5EF4-FFF2-40B4-BE49-F238E27FC236}">
              <a16:creationId xmlns:a16="http://schemas.microsoft.com/office/drawing/2014/main" id="{7519696D-6B47-48A1-871C-BC57C162C32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3" name="Text Box 10">
          <a:extLst>
            <a:ext uri="{FF2B5EF4-FFF2-40B4-BE49-F238E27FC236}">
              <a16:creationId xmlns:a16="http://schemas.microsoft.com/office/drawing/2014/main" id="{5CC01843-0CBA-41C3-AF4B-CE5F436BA25C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4" name="Text Box 10">
          <a:extLst>
            <a:ext uri="{FF2B5EF4-FFF2-40B4-BE49-F238E27FC236}">
              <a16:creationId xmlns:a16="http://schemas.microsoft.com/office/drawing/2014/main" id="{4680883B-AA47-46E6-B395-1DF6471D00E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5" name="Text Box 11">
          <a:extLst>
            <a:ext uri="{FF2B5EF4-FFF2-40B4-BE49-F238E27FC236}">
              <a16:creationId xmlns:a16="http://schemas.microsoft.com/office/drawing/2014/main" id="{5ABDBC55-630E-4ED7-BDD8-0E0E760D399B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6" name="Text Box 10">
          <a:extLst>
            <a:ext uri="{FF2B5EF4-FFF2-40B4-BE49-F238E27FC236}">
              <a16:creationId xmlns:a16="http://schemas.microsoft.com/office/drawing/2014/main" id="{A8346F5A-2160-4557-8D06-5D4FAA42896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7" name="Text Box 11">
          <a:extLst>
            <a:ext uri="{FF2B5EF4-FFF2-40B4-BE49-F238E27FC236}">
              <a16:creationId xmlns:a16="http://schemas.microsoft.com/office/drawing/2014/main" id="{633D41B9-F0CF-4DB6-A1CB-79BE6E6BAC63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8" name="Text Box 10">
          <a:extLst>
            <a:ext uri="{FF2B5EF4-FFF2-40B4-BE49-F238E27FC236}">
              <a16:creationId xmlns:a16="http://schemas.microsoft.com/office/drawing/2014/main" id="{24ECBF8C-4A72-4580-99F4-D9933DC6691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09" name="Text Box 11">
          <a:extLst>
            <a:ext uri="{FF2B5EF4-FFF2-40B4-BE49-F238E27FC236}">
              <a16:creationId xmlns:a16="http://schemas.microsoft.com/office/drawing/2014/main" id="{6EB9D89B-AB03-4BD7-ACE9-CE6A7688EA7E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0" name="Text Box 10">
          <a:extLst>
            <a:ext uri="{FF2B5EF4-FFF2-40B4-BE49-F238E27FC236}">
              <a16:creationId xmlns:a16="http://schemas.microsoft.com/office/drawing/2014/main" id="{922BBF64-3F98-43C7-B1C2-4A4D146E0BE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1" name="Text Box 11">
          <a:extLst>
            <a:ext uri="{FF2B5EF4-FFF2-40B4-BE49-F238E27FC236}">
              <a16:creationId xmlns:a16="http://schemas.microsoft.com/office/drawing/2014/main" id="{6F1F8FE8-76FC-4983-BA18-7F5FB1B92E09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2" name="Text Box 10">
          <a:extLst>
            <a:ext uri="{FF2B5EF4-FFF2-40B4-BE49-F238E27FC236}">
              <a16:creationId xmlns:a16="http://schemas.microsoft.com/office/drawing/2014/main" id="{B43E8E89-95CC-43D7-B367-6151DF5A8B2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3" name="Text Box 10">
          <a:extLst>
            <a:ext uri="{FF2B5EF4-FFF2-40B4-BE49-F238E27FC236}">
              <a16:creationId xmlns:a16="http://schemas.microsoft.com/office/drawing/2014/main" id="{BFE4E08D-0D5D-47AD-A01A-E0B190522BF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4" name="Text Box 11">
          <a:extLst>
            <a:ext uri="{FF2B5EF4-FFF2-40B4-BE49-F238E27FC236}">
              <a16:creationId xmlns:a16="http://schemas.microsoft.com/office/drawing/2014/main" id="{3304C2C3-24FF-46F0-9289-57C992BCC0B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5" name="Text Box 10">
          <a:extLst>
            <a:ext uri="{FF2B5EF4-FFF2-40B4-BE49-F238E27FC236}">
              <a16:creationId xmlns:a16="http://schemas.microsoft.com/office/drawing/2014/main" id="{EC766F8C-D3E8-4D08-9411-DA6520EDC3A8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6" name="Text Box 11">
          <a:extLst>
            <a:ext uri="{FF2B5EF4-FFF2-40B4-BE49-F238E27FC236}">
              <a16:creationId xmlns:a16="http://schemas.microsoft.com/office/drawing/2014/main" id="{73C6DB0B-BB99-44FB-9BE9-4838F7E44665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7" name="Text Box 10">
          <a:extLst>
            <a:ext uri="{FF2B5EF4-FFF2-40B4-BE49-F238E27FC236}">
              <a16:creationId xmlns:a16="http://schemas.microsoft.com/office/drawing/2014/main" id="{205E6918-5651-4794-85DF-E393DBB86C19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8" name="Text Box 11">
          <a:extLst>
            <a:ext uri="{FF2B5EF4-FFF2-40B4-BE49-F238E27FC236}">
              <a16:creationId xmlns:a16="http://schemas.microsoft.com/office/drawing/2014/main" id="{C730BF10-75AE-4B77-81AB-A7D345E2613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19" name="Text Box 10">
          <a:extLst>
            <a:ext uri="{FF2B5EF4-FFF2-40B4-BE49-F238E27FC236}">
              <a16:creationId xmlns:a16="http://schemas.microsoft.com/office/drawing/2014/main" id="{22A78A94-9226-4661-BCB4-2DC20FF715A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0" name="Text Box 11">
          <a:extLst>
            <a:ext uri="{FF2B5EF4-FFF2-40B4-BE49-F238E27FC236}">
              <a16:creationId xmlns:a16="http://schemas.microsoft.com/office/drawing/2014/main" id="{230F2077-6F93-483D-B1AE-9B96253DC4F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1" name="Text Box 10">
          <a:extLst>
            <a:ext uri="{FF2B5EF4-FFF2-40B4-BE49-F238E27FC236}">
              <a16:creationId xmlns:a16="http://schemas.microsoft.com/office/drawing/2014/main" id="{433A643A-ABC4-474A-B59A-A95E5DDAB50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2" name="Text Box 11">
          <a:extLst>
            <a:ext uri="{FF2B5EF4-FFF2-40B4-BE49-F238E27FC236}">
              <a16:creationId xmlns:a16="http://schemas.microsoft.com/office/drawing/2014/main" id="{3F058881-80AE-4C74-BEF7-D8364D6A983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9CCD098-C602-4517-80ED-AEE7498524C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4" name="Text Box 11">
          <a:extLst>
            <a:ext uri="{FF2B5EF4-FFF2-40B4-BE49-F238E27FC236}">
              <a16:creationId xmlns:a16="http://schemas.microsoft.com/office/drawing/2014/main" id="{45BD03E1-FB18-4AB6-8A10-F49542920035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5" name="Text Box 10">
          <a:extLst>
            <a:ext uri="{FF2B5EF4-FFF2-40B4-BE49-F238E27FC236}">
              <a16:creationId xmlns:a16="http://schemas.microsoft.com/office/drawing/2014/main" id="{8A484B4A-0C8A-4F6C-97A9-13C90E60EBF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6" name="Text Box 11">
          <a:extLst>
            <a:ext uri="{FF2B5EF4-FFF2-40B4-BE49-F238E27FC236}">
              <a16:creationId xmlns:a16="http://schemas.microsoft.com/office/drawing/2014/main" id="{EFBF4316-A06E-4370-B351-ACC33B6AF727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7" name="Text Box 10">
          <a:extLst>
            <a:ext uri="{FF2B5EF4-FFF2-40B4-BE49-F238E27FC236}">
              <a16:creationId xmlns:a16="http://schemas.microsoft.com/office/drawing/2014/main" id="{13E82FA9-5C8D-436E-AFDF-59334D82256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8" name="Text Box 11">
          <a:extLst>
            <a:ext uri="{FF2B5EF4-FFF2-40B4-BE49-F238E27FC236}">
              <a16:creationId xmlns:a16="http://schemas.microsoft.com/office/drawing/2014/main" id="{A31FDCC6-7D65-425C-B481-110372109643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29" name="Text Box 10">
          <a:extLst>
            <a:ext uri="{FF2B5EF4-FFF2-40B4-BE49-F238E27FC236}">
              <a16:creationId xmlns:a16="http://schemas.microsoft.com/office/drawing/2014/main" id="{E61D778E-D7BE-41A2-B8FF-46039F2D889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0" name="Text Box 10">
          <a:extLst>
            <a:ext uri="{FF2B5EF4-FFF2-40B4-BE49-F238E27FC236}">
              <a16:creationId xmlns:a16="http://schemas.microsoft.com/office/drawing/2014/main" id="{135A0D20-1B7E-4D5B-A303-7BCBF9D9B423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1" name="Text Box 11">
          <a:extLst>
            <a:ext uri="{FF2B5EF4-FFF2-40B4-BE49-F238E27FC236}">
              <a16:creationId xmlns:a16="http://schemas.microsoft.com/office/drawing/2014/main" id="{48283141-AF6F-4E33-8E46-70D5AD82A304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2" name="Text Box 10">
          <a:extLst>
            <a:ext uri="{FF2B5EF4-FFF2-40B4-BE49-F238E27FC236}">
              <a16:creationId xmlns:a16="http://schemas.microsoft.com/office/drawing/2014/main" id="{2F0BCB25-5637-4447-96DA-C8432FB6279D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3" name="Text Box 11">
          <a:extLst>
            <a:ext uri="{FF2B5EF4-FFF2-40B4-BE49-F238E27FC236}">
              <a16:creationId xmlns:a16="http://schemas.microsoft.com/office/drawing/2014/main" id="{126B103E-F778-449A-B9AD-71BEB65F94B2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4" name="Text Box 10">
          <a:extLst>
            <a:ext uri="{FF2B5EF4-FFF2-40B4-BE49-F238E27FC236}">
              <a16:creationId xmlns:a16="http://schemas.microsoft.com/office/drawing/2014/main" id="{0B762FE6-DA89-4558-8B14-CB6BFC84B58F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5" name="Text Box 11">
          <a:extLst>
            <a:ext uri="{FF2B5EF4-FFF2-40B4-BE49-F238E27FC236}">
              <a16:creationId xmlns:a16="http://schemas.microsoft.com/office/drawing/2014/main" id="{C06CD395-C9B8-4F87-98B9-E7093060FB36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6" name="Text Box 10">
          <a:extLst>
            <a:ext uri="{FF2B5EF4-FFF2-40B4-BE49-F238E27FC236}">
              <a16:creationId xmlns:a16="http://schemas.microsoft.com/office/drawing/2014/main" id="{9C129CE0-ADA2-426F-910F-9DE0F3B3B48A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7" name="Text Box 11">
          <a:extLst>
            <a:ext uri="{FF2B5EF4-FFF2-40B4-BE49-F238E27FC236}">
              <a16:creationId xmlns:a16="http://schemas.microsoft.com/office/drawing/2014/main" id="{EEC8D9B4-C84E-4F68-978B-984AB133BC31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6438" name="Text Box 10">
          <a:extLst>
            <a:ext uri="{FF2B5EF4-FFF2-40B4-BE49-F238E27FC236}">
              <a16:creationId xmlns:a16="http://schemas.microsoft.com/office/drawing/2014/main" id="{6EB01608-2B78-4CD7-8FC1-2B66FE462230}"/>
            </a:ext>
          </a:extLst>
        </xdr:cNvPr>
        <xdr:cNvSpPr txBox="1">
          <a:spLocks noChangeArrowheads="1"/>
        </xdr:cNvSpPr>
      </xdr:nvSpPr>
      <xdr:spPr bwMode="auto">
        <a:xfrm>
          <a:off x="1057275" y="35461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39" name="Text Box 10">
          <a:extLst>
            <a:ext uri="{FF2B5EF4-FFF2-40B4-BE49-F238E27FC236}">
              <a16:creationId xmlns:a16="http://schemas.microsoft.com/office/drawing/2014/main" id="{4076CB39-1CC6-44AF-A16A-6B2E6E931BA8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0" name="Text Box 11">
          <a:extLst>
            <a:ext uri="{FF2B5EF4-FFF2-40B4-BE49-F238E27FC236}">
              <a16:creationId xmlns:a16="http://schemas.microsoft.com/office/drawing/2014/main" id="{2D9663A0-B252-4DBE-B284-8F26397B03E2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1CF88EE2-5613-4280-BA74-84B599D01723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2" name="Text Box 11">
          <a:extLst>
            <a:ext uri="{FF2B5EF4-FFF2-40B4-BE49-F238E27FC236}">
              <a16:creationId xmlns:a16="http://schemas.microsoft.com/office/drawing/2014/main" id="{196F6631-73B1-4234-A5B7-3E78CE44F5C8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3" name="Text Box 10">
          <a:extLst>
            <a:ext uri="{FF2B5EF4-FFF2-40B4-BE49-F238E27FC236}">
              <a16:creationId xmlns:a16="http://schemas.microsoft.com/office/drawing/2014/main" id="{9C0D6312-FE18-4072-95E8-0EFD4C5BBFCF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4" name="Text Box 11">
          <a:extLst>
            <a:ext uri="{FF2B5EF4-FFF2-40B4-BE49-F238E27FC236}">
              <a16:creationId xmlns:a16="http://schemas.microsoft.com/office/drawing/2014/main" id="{7B4AE710-A3CC-4BAE-8EF8-F9B1A08BD1B0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5" name="Text Box 10">
          <a:extLst>
            <a:ext uri="{FF2B5EF4-FFF2-40B4-BE49-F238E27FC236}">
              <a16:creationId xmlns:a16="http://schemas.microsoft.com/office/drawing/2014/main" id="{B3370ED9-1456-42B1-A229-D86845FC66F5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6" name="Text Box 11">
          <a:extLst>
            <a:ext uri="{FF2B5EF4-FFF2-40B4-BE49-F238E27FC236}">
              <a16:creationId xmlns:a16="http://schemas.microsoft.com/office/drawing/2014/main" id="{0C22AE5E-6EEB-432D-8F93-9C983B9A33D1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7" name="Text Box 10">
          <a:extLst>
            <a:ext uri="{FF2B5EF4-FFF2-40B4-BE49-F238E27FC236}">
              <a16:creationId xmlns:a16="http://schemas.microsoft.com/office/drawing/2014/main" id="{86EE5BF4-7C43-4E5D-B288-949C3A277CCF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8" name="Text Box 11">
          <a:extLst>
            <a:ext uri="{FF2B5EF4-FFF2-40B4-BE49-F238E27FC236}">
              <a16:creationId xmlns:a16="http://schemas.microsoft.com/office/drawing/2014/main" id="{99DA5519-C219-4961-891D-BDA7371ECB75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49" name="Text Box 10">
          <a:extLst>
            <a:ext uri="{FF2B5EF4-FFF2-40B4-BE49-F238E27FC236}">
              <a16:creationId xmlns:a16="http://schemas.microsoft.com/office/drawing/2014/main" id="{11B7BC6F-648E-4821-B1CC-A8B118368571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0" name="Text Box 11">
          <a:extLst>
            <a:ext uri="{FF2B5EF4-FFF2-40B4-BE49-F238E27FC236}">
              <a16:creationId xmlns:a16="http://schemas.microsoft.com/office/drawing/2014/main" id="{F56510B2-C5D7-45FC-BB53-F58F67588991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1" name="Text Box 10">
          <a:extLst>
            <a:ext uri="{FF2B5EF4-FFF2-40B4-BE49-F238E27FC236}">
              <a16:creationId xmlns:a16="http://schemas.microsoft.com/office/drawing/2014/main" id="{C671C8E1-D023-49B5-AC98-6DDBEAA37BB8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2" name="Text Box 11">
          <a:extLst>
            <a:ext uri="{FF2B5EF4-FFF2-40B4-BE49-F238E27FC236}">
              <a16:creationId xmlns:a16="http://schemas.microsoft.com/office/drawing/2014/main" id="{642180E2-5FFF-4787-B2C5-077A9DF7F59B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3" name="Text Box 10">
          <a:extLst>
            <a:ext uri="{FF2B5EF4-FFF2-40B4-BE49-F238E27FC236}">
              <a16:creationId xmlns:a16="http://schemas.microsoft.com/office/drawing/2014/main" id="{114AD00B-79D3-496D-8F97-3BA62E519B48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4" name="Text Box 11">
          <a:extLst>
            <a:ext uri="{FF2B5EF4-FFF2-40B4-BE49-F238E27FC236}">
              <a16:creationId xmlns:a16="http://schemas.microsoft.com/office/drawing/2014/main" id="{9D7541F9-B054-4B73-88EF-2977EBDDCCA2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6455" name="Text Box 10">
          <a:extLst>
            <a:ext uri="{FF2B5EF4-FFF2-40B4-BE49-F238E27FC236}">
              <a16:creationId xmlns:a16="http://schemas.microsoft.com/office/drawing/2014/main" id="{5FBDBC45-F9EE-492D-8953-23D128AC294A}"/>
            </a:ext>
          </a:extLst>
        </xdr:cNvPr>
        <xdr:cNvSpPr txBox="1">
          <a:spLocks noChangeArrowheads="1"/>
        </xdr:cNvSpPr>
      </xdr:nvSpPr>
      <xdr:spPr bwMode="auto">
        <a:xfrm>
          <a:off x="1057275" y="52673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56" name="Text Box 10">
          <a:extLst>
            <a:ext uri="{FF2B5EF4-FFF2-40B4-BE49-F238E27FC236}">
              <a16:creationId xmlns:a16="http://schemas.microsoft.com/office/drawing/2014/main" id="{601662A7-805E-45CC-B9D8-7C1120242C7E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57" name="Text Box 11">
          <a:extLst>
            <a:ext uri="{FF2B5EF4-FFF2-40B4-BE49-F238E27FC236}">
              <a16:creationId xmlns:a16="http://schemas.microsoft.com/office/drawing/2014/main" id="{C10061CD-6C8E-4C1C-ADE6-6B6AD3CE40C5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58" name="Text Box 10">
          <a:extLst>
            <a:ext uri="{FF2B5EF4-FFF2-40B4-BE49-F238E27FC236}">
              <a16:creationId xmlns:a16="http://schemas.microsoft.com/office/drawing/2014/main" id="{B5A43AA4-B531-4626-9CBC-D5BDF767CEFF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59" name="Text Box 11">
          <a:extLst>
            <a:ext uri="{FF2B5EF4-FFF2-40B4-BE49-F238E27FC236}">
              <a16:creationId xmlns:a16="http://schemas.microsoft.com/office/drawing/2014/main" id="{1688370F-ADAE-4864-83DE-7F23DF8134C7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60" name="Text Box 10">
          <a:extLst>
            <a:ext uri="{FF2B5EF4-FFF2-40B4-BE49-F238E27FC236}">
              <a16:creationId xmlns:a16="http://schemas.microsoft.com/office/drawing/2014/main" id="{7C4B5175-CBA7-47FE-8E0B-5D2DE9C4F4E9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61" name="Text Box 11">
          <a:extLst>
            <a:ext uri="{FF2B5EF4-FFF2-40B4-BE49-F238E27FC236}">
              <a16:creationId xmlns:a16="http://schemas.microsoft.com/office/drawing/2014/main" id="{9D9DF70C-F925-4D3E-BF34-6B5EFDBEFF18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62" name="Text Box 10">
          <a:extLst>
            <a:ext uri="{FF2B5EF4-FFF2-40B4-BE49-F238E27FC236}">
              <a16:creationId xmlns:a16="http://schemas.microsoft.com/office/drawing/2014/main" id="{251F64E4-0678-45C1-B831-FE56C2DB14BF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63" name="Text Box 11">
          <a:extLst>
            <a:ext uri="{FF2B5EF4-FFF2-40B4-BE49-F238E27FC236}">
              <a16:creationId xmlns:a16="http://schemas.microsoft.com/office/drawing/2014/main" id="{D1C0058A-1B13-431B-B2CF-A8C1F6201EE7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464" name="Text Box 10">
          <a:extLst>
            <a:ext uri="{FF2B5EF4-FFF2-40B4-BE49-F238E27FC236}">
              <a16:creationId xmlns:a16="http://schemas.microsoft.com/office/drawing/2014/main" id="{2AFC604B-9A27-4FD1-A455-F3F47629CC01}"/>
            </a:ext>
          </a:extLst>
        </xdr:cNvPr>
        <xdr:cNvSpPr txBox="1">
          <a:spLocks noChangeArrowheads="1"/>
        </xdr:cNvSpPr>
      </xdr:nvSpPr>
      <xdr:spPr bwMode="auto">
        <a:xfrm>
          <a:off x="1057275" y="52158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65" name="Text Box 10">
          <a:extLst>
            <a:ext uri="{FF2B5EF4-FFF2-40B4-BE49-F238E27FC236}">
              <a16:creationId xmlns:a16="http://schemas.microsoft.com/office/drawing/2014/main" id="{B5CD8001-325C-452E-A492-99C996D4213F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66" name="Text Box 11">
          <a:extLst>
            <a:ext uri="{FF2B5EF4-FFF2-40B4-BE49-F238E27FC236}">
              <a16:creationId xmlns:a16="http://schemas.microsoft.com/office/drawing/2014/main" id="{F4A7EB82-A797-4C5B-BAA2-300EE3056500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67" name="Text Box 10">
          <a:extLst>
            <a:ext uri="{FF2B5EF4-FFF2-40B4-BE49-F238E27FC236}">
              <a16:creationId xmlns:a16="http://schemas.microsoft.com/office/drawing/2014/main" id="{A25933BA-47C4-4B43-A08E-14B7E29CA14E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68" name="Text Box 11">
          <a:extLst>
            <a:ext uri="{FF2B5EF4-FFF2-40B4-BE49-F238E27FC236}">
              <a16:creationId xmlns:a16="http://schemas.microsoft.com/office/drawing/2014/main" id="{B278952C-AC9B-4879-BE6F-3D785131A44D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69" name="Text Box 10">
          <a:extLst>
            <a:ext uri="{FF2B5EF4-FFF2-40B4-BE49-F238E27FC236}">
              <a16:creationId xmlns:a16="http://schemas.microsoft.com/office/drawing/2014/main" id="{7189C7B6-8868-4A46-9FB4-4CB7FAB5BC27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0" name="Text Box 11">
          <a:extLst>
            <a:ext uri="{FF2B5EF4-FFF2-40B4-BE49-F238E27FC236}">
              <a16:creationId xmlns:a16="http://schemas.microsoft.com/office/drawing/2014/main" id="{D519A554-C4E1-4870-AB9B-594D32EFEF48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1" name="Text Box 10">
          <a:extLst>
            <a:ext uri="{FF2B5EF4-FFF2-40B4-BE49-F238E27FC236}">
              <a16:creationId xmlns:a16="http://schemas.microsoft.com/office/drawing/2014/main" id="{0008B675-B8DD-41AB-9B2C-4867B0DBC935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2" name="Text Box 11">
          <a:extLst>
            <a:ext uri="{FF2B5EF4-FFF2-40B4-BE49-F238E27FC236}">
              <a16:creationId xmlns:a16="http://schemas.microsoft.com/office/drawing/2014/main" id="{DFEB04DE-7635-42CA-B416-C57CC180A5A5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3" name="Text Box 10">
          <a:extLst>
            <a:ext uri="{FF2B5EF4-FFF2-40B4-BE49-F238E27FC236}">
              <a16:creationId xmlns:a16="http://schemas.microsoft.com/office/drawing/2014/main" id="{80DF4B10-5819-4120-A7E7-F39C6995F0A4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4" name="Text Box 11">
          <a:extLst>
            <a:ext uri="{FF2B5EF4-FFF2-40B4-BE49-F238E27FC236}">
              <a16:creationId xmlns:a16="http://schemas.microsoft.com/office/drawing/2014/main" id="{B8630E04-C884-4DA0-9AEF-970FFD5E072D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5" name="Text Box 10">
          <a:extLst>
            <a:ext uri="{FF2B5EF4-FFF2-40B4-BE49-F238E27FC236}">
              <a16:creationId xmlns:a16="http://schemas.microsoft.com/office/drawing/2014/main" id="{37E3BEA6-667B-4112-A020-E816532F4C78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6" name="Text Box 11">
          <a:extLst>
            <a:ext uri="{FF2B5EF4-FFF2-40B4-BE49-F238E27FC236}">
              <a16:creationId xmlns:a16="http://schemas.microsoft.com/office/drawing/2014/main" id="{413C598E-E5B8-4291-8BA4-1988F9D6E762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B76F0A57-5A89-4B6D-BE30-2814EA3E22EE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8" name="Text Box 11">
          <a:extLst>
            <a:ext uri="{FF2B5EF4-FFF2-40B4-BE49-F238E27FC236}">
              <a16:creationId xmlns:a16="http://schemas.microsoft.com/office/drawing/2014/main" id="{D1841F79-2149-466B-9ACA-C7379A445966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79" name="Text Box 10">
          <a:extLst>
            <a:ext uri="{FF2B5EF4-FFF2-40B4-BE49-F238E27FC236}">
              <a16:creationId xmlns:a16="http://schemas.microsoft.com/office/drawing/2014/main" id="{F22B996B-FE83-4C66-B78D-4E647412DD39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80" name="Text Box 11">
          <a:extLst>
            <a:ext uri="{FF2B5EF4-FFF2-40B4-BE49-F238E27FC236}">
              <a16:creationId xmlns:a16="http://schemas.microsoft.com/office/drawing/2014/main" id="{E54D1891-2459-47FA-A6B7-F57ECCFB062F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6481" name="Text Box 10">
          <a:extLst>
            <a:ext uri="{FF2B5EF4-FFF2-40B4-BE49-F238E27FC236}">
              <a16:creationId xmlns:a16="http://schemas.microsoft.com/office/drawing/2014/main" id="{550D9DF1-8E93-43F4-8C86-9033053B1339}"/>
            </a:ext>
          </a:extLst>
        </xdr:cNvPr>
        <xdr:cNvSpPr txBox="1">
          <a:spLocks noChangeArrowheads="1"/>
        </xdr:cNvSpPr>
      </xdr:nvSpPr>
      <xdr:spPr bwMode="auto">
        <a:xfrm>
          <a:off x="1057275" y="53378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2" name="Text Box 10">
          <a:extLst>
            <a:ext uri="{FF2B5EF4-FFF2-40B4-BE49-F238E27FC236}">
              <a16:creationId xmlns:a16="http://schemas.microsoft.com/office/drawing/2014/main" id="{A12A1249-4845-4DEE-8798-E85CFF264CED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3" name="Text Box 11">
          <a:extLst>
            <a:ext uri="{FF2B5EF4-FFF2-40B4-BE49-F238E27FC236}">
              <a16:creationId xmlns:a16="http://schemas.microsoft.com/office/drawing/2014/main" id="{40B22576-59C7-4391-9034-8F958FFBF3C6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4" name="Text Box 10">
          <a:extLst>
            <a:ext uri="{FF2B5EF4-FFF2-40B4-BE49-F238E27FC236}">
              <a16:creationId xmlns:a16="http://schemas.microsoft.com/office/drawing/2014/main" id="{B7FED4C3-0311-4BF4-8B72-794F2C2940AF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5" name="Text Box 11">
          <a:extLst>
            <a:ext uri="{FF2B5EF4-FFF2-40B4-BE49-F238E27FC236}">
              <a16:creationId xmlns:a16="http://schemas.microsoft.com/office/drawing/2014/main" id="{6912A4E5-BCD9-47FB-9B40-903CCEC83E08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6" name="Text Box 10">
          <a:extLst>
            <a:ext uri="{FF2B5EF4-FFF2-40B4-BE49-F238E27FC236}">
              <a16:creationId xmlns:a16="http://schemas.microsoft.com/office/drawing/2014/main" id="{EED33687-D89E-4337-BC69-E242079DC2B5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7" name="Text Box 11">
          <a:extLst>
            <a:ext uri="{FF2B5EF4-FFF2-40B4-BE49-F238E27FC236}">
              <a16:creationId xmlns:a16="http://schemas.microsoft.com/office/drawing/2014/main" id="{96C83397-CBE5-4611-86EB-055AAD502877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8" name="Text Box 10">
          <a:extLst>
            <a:ext uri="{FF2B5EF4-FFF2-40B4-BE49-F238E27FC236}">
              <a16:creationId xmlns:a16="http://schemas.microsoft.com/office/drawing/2014/main" id="{310B6B7C-73F9-4765-8DAC-322E6CE890A2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89" name="Text Box 11">
          <a:extLst>
            <a:ext uri="{FF2B5EF4-FFF2-40B4-BE49-F238E27FC236}">
              <a16:creationId xmlns:a16="http://schemas.microsoft.com/office/drawing/2014/main" id="{02E04CD6-5177-449A-A2CD-D2FFF1E88E75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6490" name="Text Box 10">
          <a:extLst>
            <a:ext uri="{FF2B5EF4-FFF2-40B4-BE49-F238E27FC236}">
              <a16:creationId xmlns:a16="http://schemas.microsoft.com/office/drawing/2014/main" id="{DF3474BF-2195-4B6E-9A72-9BD77EA9243E}"/>
            </a:ext>
          </a:extLst>
        </xdr:cNvPr>
        <xdr:cNvSpPr txBox="1">
          <a:spLocks noChangeArrowheads="1"/>
        </xdr:cNvSpPr>
      </xdr:nvSpPr>
      <xdr:spPr bwMode="auto">
        <a:xfrm>
          <a:off x="1057275" y="52863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1" name="Text Box 10">
          <a:extLst>
            <a:ext uri="{FF2B5EF4-FFF2-40B4-BE49-F238E27FC236}">
              <a16:creationId xmlns:a16="http://schemas.microsoft.com/office/drawing/2014/main" id="{B5738BD3-FAF9-4591-BA77-5958075D3439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2" name="Text Box 11">
          <a:extLst>
            <a:ext uri="{FF2B5EF4-FFF2-40B4-BE49-F238E27FC236}">
              <a16:creationId xmlns:a16="http://schemas.microsoft.com/office/drawing/2014/main" id="{6A85C161-DA12-47D2-9C3E-62509EEE3B23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3" name="Text Box 10">
          <a:extLst>
            <a:ext uri="{FF2B5EF4-FFF2-40B4-BE49-F238E27FC236}">
              <a16:creationId xmlns:a16="http://schemas.microsoft.com/office/drawing/2014/main" id="{CD9DC68F-9810-4D8B-B6D8-9BE2A2380AA4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4" name="Text Box 11">
          <a:extLst>
            <a:ext uri="{FF2B5EF4-FFF2-40B4-BE49-F238E27FC236}">
              <a16:creationId xmlns:a16="http://schemas.microsoft.com/office/drawing/2014/main" id="{194C857F-06EF-45E7-BE34-BF4EDA804A75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E6D4F617-E929-42F9-B346-742A25DF1A2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6" name="Text Box 11">
          <a:extLst>
            <a:ext uri="{FF2B5EF4-FFF2-40B4-BE49-F238E27FC236}">
              <a16:creationId xmlns:a16="http://schemas.microsoft.com/office/drawing/2014/main" id="{F04FDE34-6BBB-4611-825B-534B7894840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7" name="Text Box 10">
          <a:extLst>
            <a:ext uri="{FF2B5EF4-FFF2-40B4-BE49-F238E27FC236}">
              <a16:creationId xmlns:a16="http://schemas.microsoft.com/office/drawing/2014/main" id="{9CA99828-C7F2-4C55-9FC4-883DA1298FE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8" name="Text Box 11">
          <a:extLst>
            <a:ext uri="{FF2B5EF4-FFF2-40B4-BE49-F238E27FC236}">
              <a16:creationId xmlns:a16="http://schemas.microsoft.com/office/drawing/2014/main" id="{0E358B22-5697-4F82-94F3-D7C907BB6C83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499" name="Text Box 10">
          <a:extLst>
            <a:ext uri="{FF2B5EF4-FFF2-40B4-BE49-F238E27FC236}">
              <a16:creationId xmlns:a16="http://schemas.microsoft.com/office/drawing/2014/main" id="{87B50D1A-EDF3-4556-8EC6-0F9A032421B7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0" name="Text Box 11">
          <a:extLst>
            <a:ext uri="{FF2B5EF4-FFF2-40B4-BE49-F238E27FC236}">
              <a16:creationId xmlns:a16="http://schemas.microsoft.com/office/drawing/2014/main" id="{74A869F0-FE54-41AA-8245-94034E0D94A5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1" name="Text Box 10">
          <a:extLst>
            <a:ext uri="{FF2B5EF4-FFF2-40B4-BE49-F238E27FC236}">
              <a16:creationId xmlns:a16="http://schemas.microsoft.com/office/drawing/2014/main" id="{2A84A130-F912-4C67-8974-C6B463081CB0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2" name="Text Box 11">
          <a:extLst>
            <a:ext uri="{FF2B5EF4-FFF2-40B4-BE49-F238E27FC236}">
              <a16:creationId xmlns:a16="http://schemas.microsoft.com/office/drawing/2014/main" id="{841E4242-33C3-46D0-89B5-D226396DDC35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3" name="Text Box 10">
          <a:extLst>
            <a:ext uri="{FF2B5EF4-FFF2-40B4-BE49-F238E27FC236}">
              <a16:creationId xmlns:a16="http://schemas.microsoft.com/office/drawing/2014/main" id="{67CDE3E7-EA77-4D47-8054-B2EB3C1FD2BA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4" name="Text Box 11">
          <a:extLst>
            <a:ext uri="{FF2B5EF4-FFF2-40B4-BE49-F238E27FC236}">
              <a16:creationId xmlns:a16="http://schemas.microsoft.com/office/drawing/2014/main" id="{8ACA539C-D4EE-4449-8EDE-54872E9F863A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5" name="Text Box 10">
          <a:extLst>
            <a:ext uri="{FF2B5EF4-FFF2-40B4-BE49-F238E27FC236}">
              <a16:creationId xmlns:a16="http://schemas.microsoft.com/office/drawing/2014/main" id="{CAD8AC6A-25E5-4BDF-A575-EC346DC359F9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6" name="Text Box 11">
          <a:extLst>
            <a:ext uri="{FF2B5EF4-FFF2-40B4-BE49-F238E27FC236}">
              <a16:creationId xmlns:a16="http://schemas.microsoft.com/office/drawing/2014/main" id="{FCA31E4A-1A58-432F-9550-EB6B2885876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07" name="Text Box 10">
          <a:extLst>
            <a:ext uri="{FF2B5EF4-FFF2-40B4-BE49-F238E27FC236}">
              <a16:creationId xmlns:a16="http://schemas.microsoft.com/office/drawing/2014/main" id="{4F17037A-FDC7-4DDA-9927-C0A7868D52CD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08" name="Text Box 10">
          <a:extLst>
            <a:ext uri="{FF2B5EF4-FFF2-40B4-BE49-F238E27FC236}">
              <a16:creationId xmlns:a16="http://schemas.microsoft.com/office/drawing/2014/main" id="{106EBD66-4C84-46FF-95A5-D07A40924E3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09" name="Text Box 11">
          <a:extLst>
            <a:ext uri="{FF2B5EF4-FFF2-40B4-BE49-F238E27FC236}">
              <a16:creationId xmlns:a16="http://schemas.microsoft.com/office/drawing/2014/main" id="{74E1E581-C1EC-4D51-9995-5BAB43AA3833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0" name="Text Box 10">
          <a:extLst>
            <a:ext uri="{FF2B5EF4-FFF2-40B4-BE49-F238E27FC236}">
              <a16:creationId xmlns:a16="http://schemas.microsoft.com/office/drawing/2014/main" id="{E35EC7A2-2159-4B36-A13C-DD2F4BDA283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1" name="Text Box 11">
          <a:extLst>
            <a:ext uri="{FF2B5EF4-FFF2-40B4-BE49-F238E27FC236}">
              <a16:creationId xmlns:a16="http://schemas.microsoft.com/office/drawing/2014/main" id="{70D46FBC-35EE-48FB-85AC-2E8F1ACAB66F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2" name="Text Box 10">
          <a:extLst>
            <a:ext uri="{FF2B5EF4-FFF2-40B4-BE49-F238E27FC236}">
              <a16:creationId xmlns:a16="http://schemas.microsoft.com/office/drawing/2014/main" id="{012DFE38-63A3-4BFD-95F8-C176E7D1A15F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3" name="Text Box 11">
          <a:extLst>
            <a:ext uri="{FF2B5EF4-FFF2-40B4-BE49-F238E27FC236}">
              <a16:creationId xmlns:a16="http://schemas.microsoft.com/office/drawing/2014/main" id="{C869060F-0EB2-4B58-9FCC-75CED7954164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4" name="Text Box 10">
          <a:extLst>
            <a:ext uri="{FF2B5EF4-FFF2-40B4-BE49-F238E27FC236}">
              <a16:creationId xmlns:a16="http://schemas.microsoft.com/office/drawing/2014/main" id="{DC1EB6FC-D325-41AB-A47B-2D053DE19FAE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15" name="Text Box 11">
          <a:extLst>
            <a:ext uri="{FF2B5EF4-FFF2-40B4-BE49-F238E27FC236}">
              <a16:creationId xmlns:a16="http://schemas.microsoft.com/office/drawing/2014/main" id="{F779DE1E-E0C1-4DCD-A9D4-F53082B3A6F7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16" name="Text Box 10">
          <a:extLst>
            <a:ext uri="{FF2B5EF4-FFF2-40B4-BE49-F238E27FC236}">
              <a16:creationId xmlns:a16="http://schemas.microsoft.com/office/drawing/2014/main" id="{E697161B-2428-49FA-BBA7-EDE300891C24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17" name="Text Box 11">
          <a:extLst>
            <a:ext uri="{FF2B5EF4-FFF2-40B4-BE49-F238E27FC236}">
              <a16:creationId xmlns:a16="http://schemas.microsoft.com/office/drawing/2014/main" id="{74532E42-0F56-4F08-AB54-E0B906A0492A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18" name="Text Box 10">
          <a:extLst>
            <a:ext uri="{FF2B5EF4-FFF2-40B4-BE49-F238E27FC236}">
              <a16:creationId xmlns:a16="http://schemas.microsoft.com/office/drawing/2014/main" id="{D4BA160F-C837-4862-A822-E804611D6005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19" name="Text Box 11">
          <a:extLst>
            <a:ext uri="{FF2B5EF4-FFF2-40B4-BE49-F238E27FC236}">
              <a16:creationId xmlns:a16="http://schemas.microsoft.com/office/drawing/2014/main" id="{29AC19A5-AF7B-42CD-A433-95557B59DFC6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0" name="Text Box 10">
          <a:extLst>
            <a:ext uri="{FF2B5EF4-FFF2-40B4-BE49-F238E27FC236}">
              <a16:creationId xmlns:a16="http://schemas.microsoft.com/office/drawing/2014/main" id="{EA90530B-C4A9-4546-8D29-322F70A73A1A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1" name="Text Box 11">
          <a:extLst>
            <a:ext uri="{FF2B5EF4-FFF2-40B4-BE49-F238E27FC236}">
              <a16:creationId xmlns:a16="http://schemas.microsoft.com/office/drawing/2014/main" id="{AF3596A4-F695-4C5E-8181-08BCA03E815B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2" name="Text Box 10">
          <a:extLst>
            <a:ext uri="{FF2B5EF4-FFF2-40B4-BE49-F238E27FC236}">
              <a16:creationId xmlns:a16="http://schemas.microsoft.com/office/drawing/2014/main" id="{A1F1BE9B-BD59-4760-A807-73F0D017E048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3" name="Text Box 11">
          <a:extLst>
            <a:ext uri="{FF2B5EF4-FFF2-40B4-BE49-F238E27FC236}">
              <a16:creationId xmlns:a16="http://schemas.microsoft.com/office/drawing/2014/main" id="{0DF8D4EE-BA3C-426A-9EFC-750D47DD81D8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4" name="Text Box 10">
          <a:extLst>
            <a:ext uri="{FF2B5EF4-FFF2-40B4-BE49-F238E27FC236}">
              <a16:creationId xmlns:a16="http://schemas.microsoft.com/office/drawing/2014/main" id="{945BEA62-2AA6-428C-B759-4A7178A29FF4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5" name="Text Box 11">
          <a:extLst>
            <a:ext uri="{FF2B5EF4-FFF2-40B4-BE49-F238E27FC236}">
              <a16:creationId xmlns:a16="http://schemas.microsoft.com/office/drawing/2014/main" id="{F48110C7-73DD-4D2D-BF35-16DACBF5DEFE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6" name="Text Box 10">
          <a:extLst>
            <a:ext uri="{FF2B5EF4-FFF2-40B4-BE49-F238E27FC236}">
              <a16:creationId xmlns:a16="http://schemas.microsoft.com/office/drawing/2014/main" id="{29425D33-6CA8-4602-90EF-8732E833254F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7" name="Text Box 11">
          <a:extLst>
            <a:ext uri="{FF2B5EF4-FFF2-40B4-BE49-F238E27FC236}">
              <a16:creationId xmlns:a16="http://schemas.microsoft.com/office/drawing/2014/main" id="{713AA4A7-826B-4AC7-950C-D4BD64A15108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8" name="Text Box 10">
          <a:extLst>
            <a:ext uri="{FF2B5EF4-FFF2-40B4-BE49-F238E27FC236}">
              <a16:creationId xmlns:a16="http://schemas.microsoft.com/office/drawing/2014/main" id="{EE5AF7C4-FC0C-4C27-B33E-2A2BBDDA6494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29" name="Text Box 11">
          <a:extLst>
            <a:ext uri="{FF2B5EF4-FFF2-40B4-BE49-F238E27FC236}">
              <a16:creationId xmlns:a16="http://schemas.microsoft.com/office/drawing/2014/main" id="{BE974308-1777-422B-A0CC-F779E5697F5D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30" name="Text Box 10">
          <a:extLst>
            <a:ext uri="{FF2B5EF4-FFF2-40B4-BE49-F238E27FC236}">
              <a16:creationId xmlns:a16="http://schemas.microsoft.com/office/drawing/2014/main" id="{981F405C-1B17-42D6-B8DC-BAA62799A354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31" name="Text Box 11">
          <a:extLst>
            <a:ext uri="{FF2B5EF4-FFF2-40B4-BE49-F238E27FC236}">
              <a16:creationId xmlns:a16="http://schemas.microsoft.com/office/drawing/2014/main" id="{6023F61F-B0D8-4D8F-AF42-B25D6C67EEDC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32" name="Text Box 10">
          <a:extLst>
            <a:ext uri="{FF2B5EF4-FFF2-40B4-BE49-F238E27FC236}">
              <a16:creationId xmlns:a16="http://schemas.microsoft.com/office/drawing/2014/main" id="{C7145760-0612-4069-98CD-AB9506923419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3" name="Text Box 10">
          <a:extLst>
            <a:ext uri="{FF2B5EF4-FFF2-40B4-BE49-F238E27FC236}">
              <a16:creationId xmlns:a16="http://schemas.microsoft.com/office/drawing/2014/main" id="{1EAEF5D4-5006-486E-8083-048FABE38023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4" name="Text Box 11">
          <a:extLst>
            <a:ext uri="{FF2B5EF4-FFF2-40B4-BE49-F238E27FC236}">
              <a16:creationId xmlns:a16="http://schemas.microsoft.com/office/drawing/2014/main" id="{D3347BDF-9162-458C-93A2-0F0458A719E5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5" name="Text Box 10">
          <a:extLst>
            <a:ext uri="{FF2B5EF4-FFF2-40B4-BE49-F238E27FC236}">
              <a16:creationId xmlns:a16="http://schemas.microsoft.com/office/drawing/2014/main" id="{94CB52A2-3C12-4A18-87B8-5491B11DC5B4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6" name="Text Box 11">
          <a:extLst>
            <a:ext uri="{FF2B5EF4-FFF2-40B4-BE49-F238E27FC236}">
              <a16:creationId xmlns:a16="http://schemas.microsoft.com/office/drawing/2014/main" id="{82F0F92E-471A-4560-8166-7390DD37772D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7" name="Text Box 10">
          <a:extLst>
            <a:ext uri="{FF2B5EF4-FFF2-40B4-BE49-F238E27FC236}">
              <a16:creationId xmlns:a16="http://schemas.microsoft.com/office/drawing/2014/main" id="{C0BD2430-2D6A-439B-8A95-1D914422BF3F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8" name="Text Box 11">
          <a:extLst>
            <a:ext uri="{FF2B5EF4-FFF2-40B4-BE49-F238E27FC236}">
              <a16:creationId xmlns:a16="http://schemas.microsoft.com/office/drawing/2014/main" id="{5FB818BF-CE10-4642-A71F-36A0D0DD3CF7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39" name="Text Box 10">
          <a:extLst>
            <a:ext uri="{FF2B5EF4-FFF2-40B4-BE49-F238E27FC236}">
              <a16:creationId xmlns:a16="http://schemas.microsoft.com/office/drawing/2014/main" id="{5299952A-1ABC-40CE-A777-7424FD959DAB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40" name="Text Box 11">
          <a:extLst>
            <a:ext uri="{FF2B5EF4-FFF2-40B4-BE49-F238E27FC236}">
              <a16:creationId xmlns:a16="http://schemas.microsoft.com/office/drawing/2014/main" id="{BEA16F36-8412-4349-94F1-C6A11ABF8C63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41" name="Text Box 10">
          <a:extLst>
            <a:ext uri="{FF2B5EF4-FFF2-40B4-BE49-F238E27FC236}">
              <a16:creationId xmlns:a16="http://schemas.microsoft.com/office/drawing/2014/main" id="{847500A0-5758-46ED-B802-54C424762A8F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2" name="Text Box 10">
          <a:extLst>
            <a:ext uri="{FF2B5EF4-FFF2-40B4-BE49-F238E27FC236}">
              <a16:creationId xmlns:a16="http://schemas.microsoft.com/office/drawing/2014/main" id="{7F33730E-8C45-4F16-A3F0-08E2DAF3922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3" name="Text Box 11">
          <a:extLst>
            <a:ext uri="{FF2B5EF4-FFF2-40B4-BE49-F238E27FC236}">
              <a16:creationId xmlns:a16="http://schemas.microsoft.com/office/drawing/2014/main" id="{EC60CDBA-325C-4FA2-ADCB-901898680D65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4" name="Text Box 10">
          <a:extLst>
            <a:ext uri="{FF2B5EF4-FFF2-40B4-BE49-F238E27FC236}">
              <a16:creationId xmlns:a16="http://schemas.microsoft.com/office/drawing/2014/main" id="{40AE8456-52F4-4F5D-B56A-48BB9EB9CF19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5" name="Text Box 11">
          <a:extLst>
            <a:ext uri="{FF2B5EF4-FFF2-40B4-BE49-F238E27FC236}">
              <a16:creationId xmlns:a16="http://schemas.microsoft.com/office/drawing/2014/main" id="{DC91F013-5F79-438E-925E-3207622623F6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6" name="Text Box 10">
          <a:extLst>
            <a:ext uri="{FF2B5EF4-FFF2-40B4-BE49-F238E27FC236}">
              <a16:creationId xmlns:a16="http://schemas.microsoft.com/office/drawing/2014/main" id="{7AF9F2E4-D92E-4BCF-AE15-5AAE29244667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7" name="Text Box 11">
          <a:extLst>
            <a:ext uri="{FF2B5EF4-FFF2-40B4-BE49-F238E27FC236}">
              <a16:creationId xmlns:a16="http://schemas.microsoft.com/office/drawing/2014/main" id="{AF65ECFE-1928-49CA-AAEF-4407D8D78447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8" name="Text Box 10">
          <a:extLst>
            <a:ext uri="{FF2B5EF4-FFF2-40B4-BE49-F238E27FC236}">
              <a16:creationId xmlns:a16="http://schemas.microsoft.com/office/drawing/2014/main" id="{E5A6A1D4-CE93-4871-912C-B2F6F1A3954C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49" name="Text Box 11">
          <a:extLst>
            <a:ext uri="{FF2B5EF4-FFF2-40B4-BE49-F238E27FC236}">
              <a16:creationId xmlns:a16="http://schemas.microsoft.com/office/drawing/2014/main" id="{B1EA0314-39C3-4161-B51A-C7A79841584C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0" name="Text Box 10">
          <a:extLst>
            <a:ext uri="{FF2B5EF4-FFF2-40B4-BE49-F238E27FC236}">
              <a16:creationId xmlns:a16="http://schemas.microsoft.com/office/drawing/2014/main" id="{A6D9696F-5FFC-45A2-9C4C-CB18F5C44E29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1" name="Text Box 11">
          <a:extLst>
            <a:ext uri="{FF2B5EF4-FFF2-40B4-BE49-F238E27FC236}">
              <a16:creationId xmlns:a16="http://schemas.microsoft.com/office/drawing/2014/main" id="{63EF7BB3-BC49-4A12-BE7B-A2AF5C072E11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2" name="Text Box 10">
          <a:extLst>
            <a:ext uri="{FF2B5EF4-FFF2-40B4-BE49-F238E27FC236}">
              <a16:creationId xmlns:a16="http://schemas.microsoft.com/office/drawing/2014/main" id="{2A42D4D8-A151-4486-A5AE-C33B6D306F3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3" name="Text Box 11">
          <a:extLst>
            <a:ext uri="{FF2B5EF4-FFF2-40B4-BE49-F238E27FC236}">
              <a16:creationId xmlns:a16="http://schemas.microsoft.com/office/drawing/2014/main" id="{A8BAB579-A0CF-470C-8682-7FAA90117BF2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4" name="Text Box 10">
          <a:extLst>
            <a:ext uri="{FF2B5EF4-FFF2-40B4-BE49-F238E27FC236}">
              <a16:creationId xmlns:a16="http://schemas.microsoft.com/office/drawing/2014/main" id="{849966D4-C410-468E-ACAE-55E4EE1752A7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5" name="Text Box 11">
          <a:extLst>
            <a:ext uri="{FF2B5EF4-FFF2-40B4-BE49-F238E27FC236}">
              <a16:creationId xmlns:a16="http://schemas.microsoft.com/office/drawing/2014/main" id="{D09E3F06-43AA-4182-BBB7-2C5D282369E2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6" name="Text Box 10">
          <a:extLst>
            <a:ext uri="{FF2B5EF4-FFF2-40B4-BE49-F238E27FC236}">
              <a16:creationId xmlns:a16="http://schemas.microsoft.com/office/drawing/2014/main" id="{A7426BF0-3DED-45AB-A1C6-58B6F331056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7" name="Text Box 11">
          <a:extLst>
            <a:ext uri="{FF2B5EF4-FFF2-40B4-BE49-F238E27FC236}">
              <a16:creationId xmlns:a16="http://schemas.microsoft.com/office/drawing/2014/main" id="{54E69DDA-7D4C-4601-86BA-4F86ED1304B5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6ACC2218-D860-4929-865F-553239453DF6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59" name="Text Box 10">
          <a:extLst>
            <a:ext uri="{FF2B5EF4-FFF2-40B4-BE49-F238E27FC236}">
              <a16:creationId xmlns:a16="http://schemas.microsoft.com/office/drawing/2014/main" id="{3C7B6314-6886-4CF4-A551-EA166F6F4BA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0" name="Text Box 11">
          <a:extLst>
            <a:ext uri="{FF2B5EF4-FFF2-40B4-BE49-F238E27FC236}">
              <a16:creationId xmlns:a16="http://schemas.microsoft.com/office/drawing/2014/main" id="{2211B2C1-6499-4748-B86D-266E3E011DF5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1" name="Text Box 10">
          <a:extLst>
            <a:ext uri="{FF2B5EF4-FFF2-40B4-BE49-F238E27FC236}">
              <a16:creationId xmlns:a16="http://schemas.microsoft.com/office/drawing/2014/main" id="{3414DABB-3678-416A-93C0-F89FB794257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2" name="Text Box 11">
          <a:extLst>
            <a:ext uri="{FF2B5EF4-FFF2-40B4-BE49-F238E27FC236}">
              <a16:creationId xmlns:a16="http://schemas.microsoft.com/office/drawing/2014/main" id="{A0EFBA05-E370-49B4-8B3F-0CD2E19831F4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3" name="Text Box 10">
          <a:extLst>
            <a:ext uri="{FF2B5EF4-FFF2-40B4-BE49-F238E27FC236}">
              <a16:creationId xmlns:a16="http://schemas.microsoft.com/office/drawing/2014/main" id="{B9904957-A48F-4025-89AD-DD300BAD425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4" name="Text Box 11">
          <a:extLst>
            <a:ext uri="{FF2B5EF4-FFF2-40B4-BE49-F238E27FC236}">
              <a16:creationId xmlns:a16="http://schemas.microsoft.com/office/drawing/2014/main" id="{742BA5C9-1C1C-419C-9E32-5108B6033708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5" name="Text Box 10">
          <a:extLst>
            <a:ext uri="{FF2B5EF4-FFF2-40B4-BE49-F238E27FC236}">
              <a16:creationId xmlns:a16="http://schemas.microsoft.com/office/drawing/2014/main" id="{924E07D6-D3F8-4FA6-8BA5-F0C51B698FC0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566" name="Text Box 11">
          <a:extLst>
            <a:ext uri="{FF2B5EF4-FFF2-40B4-BE49-F238E27FC236}">
              <a16:creationId xmlns:a16="http://schemas.microsoft.com/office/drawing/2014/main" id="{7B30C621-891A-4748-9B31-AF7A26D5492F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67" name="Text Box 10">
          <a:extLst>
            <a:ext uri="{FF2B5EF4-FFF2-40B4-BE49-F238E27FC236}">
              <a16:creationId xmlns:a16="http://schemas.microsoft.com/office/drawing/2014/main" id="{C1F08D48-5B19-467E-83D5-E10BFD7EE011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68" name="Text Box 11">
          <a:extLst>
            <a:ext uri="{FF2B5EF4-FFF2-40B4-BE49-F238E27FC236}">
              <a16:creationId xmlns:a16="http://schemas.microsoft.com/office/drawing/2014/main" id="{D97140F5-385E-4DBD-A9E7-E1E3B5903236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69" name="Text Box 10">
          <a:extLst>
            <a:ext uri="{FF2B5EF4-FFF2-40B4-BE49-F238E27FC236}">
              <a16:creationId xmlns:a16="http://schemas.microsoft.com/office/drawing/2014/main" id="{E46AAEE1-2F99-4A22-81A1-223E1DC9080A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0" name="Text Box 11">
          <a:extLst>
            <a:ext uri="{FF2B5EF4-FFF2-40B4-BE49-F238E27FC236}">
              <a16:creationId xmlns:a16="http://schemas.microsoft.com/office/drawing/2014/main" id="{DAA9C7E4-A351-4BFE-B80D-F4D8CD1538C3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1" name="Text Box 10">
          <a:extLst>
            <a:ext uri="{FF2B5EF4-FFF2-40B4-BE49-F238E27FC236}">
              <a16:creationId xmlns:a16="http://schemas.microsoft.com/office/drawing/2014/main" id="{7F0A0D79-1491-4E8A-AB85-672DFC0606A8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2" name="Text Box 11">
          <a:extLst>
            <a:ext uri="{FF2B5EF4-FFF2-40B4-BE49-F238E27FC236}">
              <a16:creationId xmlns:a16="http://schemas.microsoft.com/office/drawing/2014/main" id="{87226A9F-1D81-45C4-92EE-918BD4983C39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3" name="Text Box 10">
          <a:extLst>
            <a:ext uri="{FF2B5EF4-FFF2-40B4-BE49-F238E27FC236}">
              <a16:creationId xmlns:a16="http://schemas.microsoft.com/office/drawing/2014/main" id="{7A1A9435-94C9-4A81-B082-A2D8F113533E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4" name="Text Box 11">
          <a:extLst>
            <a:ext uri="{FF2B5EF4-FFF2-40B4-BE49-F238E27FC236}">
              <a16:creationId xmlns:a16="http://schemas.microsoft.com/office/drawing/2014/main" id="{E13907D4-0293-4F34-B097-D6A97FF0443A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5" name="Text Box 10">
          <a:extLst>
            <a:ext uri="{FF2B5EF4-FFF2-40B4-BE49-F238E27FC236}">
              <a16:creationId xmlns:a16="http://schemas.microsoft.com/office/drawing/2014/main" id="{A61A2620-3B34-4660-8D6F-D65856533768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6" name="Text Box 11">
          <a:extLst>
            <a:ext uri="{FF2B5EF4-FFF2-40B4-BE49-F238E27FC236}">
              <a16:creationId xmlns:a16="http://schemas.microsoft.com/office/drawing/2014/main" id="{D6B4E7A0-464C-4B53-BF5B-9A0AA5F213C2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7" name="Text Box 10">
          <a:extLst>
            <a:ext uri="{FF2B5EF4-FFF2-40B4-BE49-F238E27FC236}">
              <a16:creationId xmlns:a16="http://schemas.microsoft.com/office/drawing/2014/main" id="{BC780CEC-1C39-4607-827E-DA9BA14C7F25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8" name="Text Box 11">
          <a:extLst>
            <a:ext uri="{FF2B5EF4-FFF2-40B4-BE49-F238E27FC236}">
              <a16:creationId xmlns:a16="http://schemas.microsoft.com/office/drawing/2014/main" id="{6D34C8F4-17C8-43BB-B22E-5F7CE49821A0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79" name="Text Box 10">
          <a:extLst>
            <a:ext uri="{FF2B5EF4-FFF2-40B4-BE49-F238E27FC236}">
              <a16:creationId xmlns:a16="http://schemas.microsoft.com/office/drawing/2014/main" id="{3153C811-4F06-40F3-B1D4-20D3CFF61D95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80" name="Text Box 11">
          <a:extLst>
            <a:ext uri="{FF2B5EF4-FFF2-40B4-BE49-F238E27FC236}">
              <a16:creationId xmlns:a16="http://schemas.microsoft.com/office/drawing/2014/main" id="{B3C3A64B-3543-4218-9BAD-430456C9D572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81" name="Text Box 10">
          <a:extLst>
            <a:ext uri="{FF2B5EF4-FFF2-40B4-BE49-F238E27FC236}">
              <a16:creationId xmlns:a16="http://schemas.microsoft.com/office/drawing/2014/main" id="{D197970F-6778-46AC-AAC2-01836E877A4C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82" name="Text Box 11">
          <a:extLst>
            <a:ext uri="{FF2B5EF4-FFF2-40B4-BE49-F238E27FC236}">
              <a16:creationId xmlns:a16="http://schemas.microsoft.com/office/drawing/2014/main" id="{AA118BD6-9CCC-406A-832B-0457A452739C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583" name="Text Box 10">
          <a:extLst>
            <a:ext uri="{FF2B5EF4-FFF2-40B4-BE49-F238E27FC236}">
              <a16:creationId xmlns:a16="http://schemas.microsoft.com/office/drawing/2014/main" id="{33318C92-0E0C-469A-A9DB-C2B7695D8037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4" name="Text Box 10">
          <a:extLst>
            <a:ext uri="{FF2B5EF4-FFF2-40B4-BE49-F238E27FC236}">
              <a16:creationId xmlns:a16="http://schemas.microsoft.com/office/drawing/2014/main" id="{BE2C574D-3FA8-4327-8B5B-181C1CBE69A5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5" name="Text Box 11">
          <a:extLst>
            <a:ext uri="{FF2B5EF4-FFF2-40B4-BE49-F238E27FC236}">
              <a16:creationId xmlns:a16="http://schemas.microsoft.com/office/drawing/2014/main" id="{335593CF-B0BF-42A4-B94C-5A738395754A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6" name="Text Box 10">
          <a:extLst>
            <a:ext uri="{FF2B5EF4-FFF2-40B4-BE49-F238E27FC236}">
              <a16:creationId xmlns:a16="http://schemas.microsoft.com/office/drawing/2014/main" id="{01173CDC-3201-48C2-8102-484F9AD4EEC7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7" name="Text Box 11">
          <a:extLst>
            <a:ext uri="{FF2B5EF4-FFF2-40B4-BE49-F238E27FC236}">
              <a16:creationId xmlns:a16="http://schemas.microsoft.com/office/drawing/2014/main" id="{7A2C2440-BFCA-41A4-A528-9BAAE437DAA5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8" name="Text Box 10">
          <a:extLst>
            <a:ext uri="{FF2B5EF4-FFF2-40B4-BE49-F238E27FC236}">
              <a16:creationId xmlns:a16="http://schemas.microsoft.com/office/drawing/2014/main" id="{88862873-40CB-4DD5-9120-1A105D9E0EA2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89" name="Text Box 11">
          <a:extLst>
            <a:ext uri="{FF2B5EF4-FFF2-40B4-BE49-F238E27FC236}">
              <a16:creationId xmlns:a16="http://schemas.microsoft.com/office/drawing/2014/main" id="{20ECB9A2-E053-48A4-927B-B0E72638E04E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90" name="Text Box 10">
          <a:extLst>
            <a:ext uri="{FF2B5EF4-FFF2-40B4-BE49-F238E27FC236}">
              <a16:creationId xmlns:a16="http://schemas.microsoft.com/office/drawing/2014/main" id="{7F74F137-946D-4755-AB39-0A7073910433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91" name="Text Box 11">
          <a:extLst>
            <a:ext uri="{FF2B5EF4-FFF2-40B4-BE49-F238E27FC236}">
              <a16:creationId xmlns:a16="http://schemas.microsoft.com/office/drawing/2014/main" id="{3F665FA3-CABB-47FB-AA95-8EBD4F6C0D45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592" name="Text Box 10">
          <a:extLst>
            <a:ext uri="{FF2B5EF4-FFF2-40B4-BE49-F238E27FC236}">
              <a16:creationId xmlns:a16="http://schemas.microsoft.com/office/drawing/2014/main" id="{BA2DB528-92A9-4B3C-9BBB-D6B0076A47DA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3" name="Text Box 10">
          <a:extLst>
            <a:ext uri="{FF2B5EF4-FFF2-40B4-BE49-F238E27FC236}">
              <a16:creationId xmlns:a16="http://schemas.microsoft.com/office/drawing/2014/main" id="{21B51A34-99D1-4768-AF25-FB68D19C44E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4" name="Text Box 11">
          <a:extLst>
            <a:ext uri="{FF2B5EF4-FFF2-40B4-BE49-F238E27FC236}">
              <a16:creationId xmlns:a16="http://schemas.microsoft.com/office/drawing/2014/main" id="{7843E9A6-72C0-4EFB-821D-F769B67462F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5" name="Text Box 10">
          <a:extLst>
            <a:ext uri="{FF2B5EF4-FFF2-40B4-BE49-F238E27FC236}">
              <a16:creationId xmlns:a16="http://schemas.microsoft.com/office/drawing/2014/main" id="{BD448FE1-36CE-4DE5-AEE3-5580B1713CED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6" name="Text Box 11">
          <a:extLst>
            <a:ext uri="{FF2B5EF4-FFF2-40B4-BE49-F238E27FC236}">
              <a16:creationId xmlns:a16="http://schemas.microsoft.com/office/drawing/2014/main" id="{1C9FF62B-DF84-4A19-9C55-08148FB813E1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7" name="Text Box 10">
          <a:extLst>
            <a:ext uri="{FF2B5EF4-FFF2-40B4-BE49-F238E27FC236}">
              <a16:creationId xmlns:a16="http://schemas.microsoft.com/office/drawing/2014/main" id="{C0B1B1D9-9C04-4BBE-A633-047270D50A52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8" name="Text Box 11">
          <a:extLst>
            <a:ext uri="{FF2B5EF4-FFF2-40B4-BE49-F238E27FC236}">
              <a16:creationId xmlns:a16="http://schemas.microsoft.com/office/drawing/2014/main" id="{51B56EA8-1502-44C4-BB42-B6938A5366A6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599" name="Text Box 10">
          <a:extLst>
            <a:ext uri="{FF2B5EF4-FFF2-40B4-BE49-F238E27FC236}">
              <a16:creationId xmlns:a16="http://schemas.microsoft.com/office/drawing/2014/main" id="{EF7F58C6-3DAC-4BFE-993E-6322998B7BF6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0" name="Text Box 11">
          <a:extLst>
            <a:ext uri="{FF2B5EF4-FFF2-40B4-BE49-F238E27FC236}">
              <a16:creationId xmlns:a16="http://schemas.microsoft.com/office/drawing/2014/main" id="{16CE9E91-1A11-436E-94CF-F3AC6F860CD2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1" name="Text Box 10">
          <a:extLst>
            <a:ext uri="{FF2B5EF4-FFF2-40B4-BE49-F238E27FC236}">
              <a16:creationId xmlns:a16="http://schemas.microsoft.com/office/drawing/2014/main" id="{175E1138-4CFD-42D2-B237-0DE88FCA829D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2" name="Text Box 11">
          <a:extLst>
            <a:ext uri="{FF2B5EF4-FFF2-40B4-BE49-F238E27FC236}">
              <a16:creationId xmlns:a16="http://schemas.microsoft.com/office/drawing/2014/main" id="{5D7DB2AF-31F5-410E-A10C-79FA21D8EF28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12BEDE78-C906-4292-914F-0228275CC93E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4" name="Text Box 11">
          <a:extLst>
            <a:ext uri="{FF2B5EF4-FFF2-40B4-BE49-F238E27FC236}">
              <a16:creationId xmlns:a16="http://schemas.microsoft.com/office/drawing/2014/main" id="{3BA2E2E7-DDBF-4213-A54F-E0D0C14F7416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5" name="Text Box 10">
          <a:extLst>
            <a:ext uri="{FF2B5EF4-FFF2-40B4-BE49-F238E27FC236}">
              <a16:creationId xmlns:a16="http://schemas.microsoft.com/office/drawing/2014/main" id="{550AABBB-A832-4618-86FA-1013D062B42C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6" name="Text Box 11">
          <a:extLst>
            <a:ext uri="{FF2B5EF4-FFF2-40B4-BE49-F238E27FC236}">
              <a16:creationId xmlns:a16="http://schemas.microsoft.com/office/drawing/2014/main" id="{55BCC655-4C87-4044-B18F-EFE7EA1D8844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7" name="Text Box 10">
          <a:extLst>
            <a:ext uri="{FF2B5EF4-FFF2-40B4-BE49-F238E27FC236}">
              <a16:creationId xmlns:a16="http://schemas.microsoft.com/office/drawing/2014/main" id="{036B947D-C884-4F06-8CD9-1AE87F9B468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8" name="Text Box 11">
          <a:extLst>
            <a:ext uri="{FF2B5EF4-FFF2-40B4-BE49-F238E27FC236}">
              <a16:creationId xmlns:a16="http://schemas.microsoft.com/office/drawing/2014/main" id="{A960FD1C-283E-4C35-96E5-F5C4183E2C78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38</xdr:row>
      <xdr:rowOff>0</xdr:rowOff>
    </xdr:from>
    <xdr:ext cx="0" cy="171450"/>
    <xdr:sp macro="" textlink="">
      <xdr:nvSpPr>
        <xdr:cNvPr id="6609" name="Text Box 10">
          <a:extLst>
            <a:ext uri="{FF2B5EF4-FFF2-40B4-BE49-F238E27FC236}">
              <a16:creationId xmlns:a16="http://schemas.microsoft.com/office/drawing/2014/main" id="{854C8111-557B-418F-A39B-AA8D42CFB22B}"/>
            </a:ext>
          </a:extLst>
        </xdr:cNvPr>
        <xdr:cNvSpPr txBox="1">
          <a:spLocks noChangeArrowheads="1"/>
        </xdr:cNvSpPr>
      </xdr:nvSpPr>
      <xdr:spPr bwMode="auto">
        <a:xfrm>
          <a:off x="1057275" y="98679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0" name="Text Box 10">
          <a:extLst>
            <a:ext uri="{FF2B5EF4-FFF2-40B4-BE49-F238E27FC236}">
              <a16:creationId xmlns:a16="http://schemas.microsoft.com/office/drawing/2014/main" id="{6E778853-6163-47AC-ABB2-027F71F3EE1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1" name="Text Box 11">
          <a:extLst>
            <a:ext uri="{FF2B5EF4-FFF2-40B4-BE49-F238E27FC236}">
              <a16:creationId xmlns:a16="http://schemas.microsoft.com/office/drawing/2014/main" id="{13ECE2E6-C9E4-49A2-90B9-03128E8631FC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3C5DE43F-D4D9-4B44-8EA0-9A418AE0594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3" name="Text Box 11">
          <a:extLst>
            <a:ext uri="{FF2B5EF4-FFF2-40B4-BE49-F238E27FC236}">
              <a16:creationId xmlns:a16="http://schemas.microsoft.com/office/drawing/2014/main" id="{830DDF9B-01BF-4DBC-8736-4B57BC563208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4" name="Text Box 10">
          <a:extLst>
            <a:ext uri="{FF2B5EF4-FFF2-40B4-BE49-F238E27FC236}">
              <a16:creationId xmlns:a16="http://schemas.microsoft.com/office/drawing/2014/main" id="{3558EFE9-6017-45C6-BB81-F01C98F95F6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5" name="Text Box 11">
          <a:extLst>
            <a:ext uri="{FF2B5EF4-FFF2-40B4-BE49-F238E27FC236}">
              <a16:creationId xmlns:a16="http://schemas.microsoft.com/office/drawing/2014/main" id="{AA3E61CF-6C07-4A25-8A9A-D3882EC396AF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16" name="Text Box 10">
          <a:extLst>
            <a:ext uri="{FF2B5EF4-FFF2-40B4-BE49-F238E27FC236}">
              <a16:creationId xmlns:a16="http://schemas.microsoft.com/office/drawing/2014/main" id="{5EE2851E-E5D7-4353-B22B-57517BDBFF0A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542925</xdr:colOff>
      <xdr:row>36</xdr:row>
      <xdr:rowOff>285749</xdr:rowOff>
    </xdr:from>
    <xdr:ext cx="781050" cy="361950"/>
    <xdr:sp macro="" textlink="">
      <xdr:nvSpPr>
        <xdr:cNvPr id="6617" name="Text Box 11">
          <a:extLst>
            <a:ext uri="{FF2B5EF4-FFF2-40B4-BE49-F238E27FC236}">
              <a16:creationId xmlns:a16="http://schemas.microsoft.com/office/drawing/2014/main" id="{8291AA30-3469-40BB-ADA0-60CD0DD3A6E3}"/>
            </a:ext>
          </a:extLst>
        </xdr:cNvPr>
        <xdr:cNvSpPr txBox="1">
          <a:spLocks noChangeArrowheads="1"/>
        </xdr:cNvSpPr>
      </xdr:nvSpPr>
      <xdr:spPr bwMode="auto">
        <a:xfrm flipV="1">
          <a:off x="14458950" y="9610724"/>
          <a:ext cx="781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18" name="Text Box 10">
          <a:extLst>
            <a:ext uri="{FF2B5EF4-FFF2-40B4-BE49-F238E27FC236}">
              <a16:creationId xmlns:a16="http://schemas.microsoft.com/office/drawing/2014/main" id="{5231ECEE-A7B5-4707-986A-4A022459FBA1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19" name="Text Box 11">
          <a:extLst>
            <a:ext uri="{FF2B5EF4-FFF2-40B4-BE49-F238E27FC236}">
              <a16:creationId xmlns:a16="http://schemas.microsoft.com/office/drawing/2014/main" id="{779F6DDF-D9D0-4FA1-AC04-A8AAB2A40596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0" name="Text Box 10">
          <a:extLst>
            <a:ext uri="{FF2B5EF4-FFF2-40B4-BE49-F238E27FC236}">
              <a16:creationId xmlns:a16="http://schemas.microsoft.com/office/drawing/2014/main" id="{EA6BCF03-1838-4370-9C63-9BCF72C05760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1" name="Text Box 11">
          <a:extLst>
            <a:ext uri="{FF2B5EF4-FFF2-40B4-BE49-F238E27FC236}">
              <a16:creationId xmlns:a16="http://schemas.microsoft.com/office/drawing/2014/main" id="{20C7BFFD-4110-438D-AF65-160FCFC1746A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2" name="Text Box 10">
          <a:extLst>
            <a:ext uri="{FF2B5EF4-FFF2-40B4-BE49-F238E27FC236}">
              <a16:creationId xmlns:a16="http://schemas.microsoft.com/office/drawing/2014/main" id="{F4CB2475-E94A-4CA4-AA02-3696BAC5793F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3" name="Text Box 11">
          <a:extLst>
            <a:ext uri="{FF2B5EF4-FFF2-40B4-BE49-F238E27FC236}">
              <a16:creationId xmlns:a16="http://schemas.microsoft.com/office/drawing/2014/main" id="{6E62AF7D-12F7-41E7-A974-87DE6C5A9952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4" name="Text Box 10">
          <a:extLst>
            <a:ext uri="{FF2B5EF4-FFF2-40B4-BE49-F238E27FC236}">
              <a16:creationId xmlns:a16="http://schemas.microsoft.com/office/drawing/2014/main" id="{7F66710D-F30A-4BD1-9D48-C410358EA460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5" name="Text Box 11">
          <a:extLst>
            <a:ext uri="{FF2B5EF4-FFF2-40B4-BE49-F238E27FC236}">
              <a16:creationId xmlns:a16="http://schemas.microsoft.com/office/drawing/2014/main" id="{CAA840A3-DBB3-40C7-AE58-FDF11545AC4E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6" name="Text Box 10">
          <a:extLst>
            <a:ext uri="{FF2B5EF4-FFF2-40B4-BE49-F238E27FC236}">
              <a16:creationId xmlns:a16="http://schemas.microsoft.com/office/drawing/2014/main" id="{58C3C22C-162F-48C0-9C50-E25A5B860320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7" name="Text Box 11">
          <a:extLst>
            <a:ext uri="{FF2B5EF4-FFF2-40B4-BE49-F238E27FC236}">
              <a16:creationId xmlns:a16="http://schemas.microsoft.com/office/drawing/2014/main" id="{BFFC6FDF-E0B6-4DD8-AA5F-CA6F035A1FBE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8" name="Text Box 10">
          <a:extLst>
            <a:ext uri="{FF2B5EF4-FFF2-40B4-BE49-F238E27FC236}">
              <a16:creationId xmlns:a16="http://schemas.microsoft.com/office/drawing/2014/main" id="{A4F0220D-41CA-47D2-B99A-A3E58920D153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29" name="Text Box 11">
          <a:extLst>
            <a:ext uri="{FF2B5EF4-FFF2-40B4-BE49-F238E27FC236}">
              <a16:creationId xmlns:a16="http://schemas.microsoft.com/office/drawing/2014/main" id="{AC25F2BF-9393-410F-A73B-6141D40A7DC5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50CE8757-79CC-4AD8-9063-1AD2A27C9935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31" name="Text Box 11">
          <a:extLst>
            <a:ext uri="{FF2B5EF4-FFF2-40B4-BE49-F238E27FC236}">
              <a16:creationId xmlns:a16="http://schemas.microsoft.com/office/drawing/2014/main" id="{7BA58FDA-2D43-4DB1-BC43-150D2223FF8D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32" name="Text Box 10">
          <a:extLst>
            <a:ext uri="{FF2B5EF4-FFF2-40B4-BE49-F238E27FC236}">
              <a16:creationId xmlns:a16="http://schemas.microsoft.com/office/drawing/2014/main" id="{1ED14FF7-4AEF-42BD-8527-4E781B038E96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33" name="Text Box 11">
          <a:extLst>
            <a:ext uri="{FF2B5EF4-FFF2-40B4-BE49-F238E27FC236}">
              <a16:creationId xmlns:a16="http://schemas.microsoft.com/office/drawing/2014/main" id="{69A7CE55-718A-43E4-A203-26CFEDFDC950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43</xdr:row>
      <xdr:rowOff>0</xdr:rowOff>
    </xdr:from>
    <xdr:ext cx="0" cy="171450"/>
    <xdr:sp macro="" textlink="">
      <xdr:nvSpPr>
        <xdr:cNvPr id="6634" name="Text Box 10">
          <a:extLst>
            <a:ext uri="{FF2B5EF4-FFF2-40B4-BE49-F238E27FC236}">
              <a16:creationId xmlns:a16="http://schemas.microsoft.com/office/drawing/2014/main" id="{1D6928FF-FF7D-42FE-B014-3DC90AE4EDB9}"/>
            </a:ext>
          </a:extLst>
        </xdr:cNvPr>
        <xdr:cNvSpPr txBox="1">
          <a:spLocks noChangeArrowheads="1"/>
        </xdr:cNvSpPr>
      </xdr:nvSpPr>
      <xdr:spPr bwMode="auto">
        <a:xfrm>
          <a:off x="1057275" y="11115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35" name="Text Box 10">
          <a:extLst>
            <a:ext uri="{FF2B5EF4-FFF2-40B4-BE49-F238E27FC236}">
              <a16:creationId xmlns:a16="http://schemas.microsoft.com/office/drawing/2014/main" id="{210CD5F6-35C9-4AFA-8B68-37A5B547D21F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36" name="Text Box 11">
          <a:extLst>
            <a:ext uri="{FF2B5EF4-FFF2-40B4-BE49-F238E27FC236}">
              <a16:creationId xmlns:a16="http://schemas.microsoft.com/office/drawing/2014/main" id="{AA062CC2-EB23-4925-9745-E98695BC42A4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37" name="Text Box 10">
          <a:extLst>
            <a:ext uri="{FF2B5EF4-FFF2-40B4-BE49-F238E27FC236}">
              <a16:creationId xmlns:a16="http://schemas.microsoft.com/office/drawing/2014/main" id="{BF816243-0E33-46F1-9EDA-8DF8BA2368D1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38" name="Text Box 11">
          <a:extLst>
            <a:ext uri="{FF2B5EF4-FFF2-40B4-BE49-F238E27FC236}">
              <a16:creationId xmlns:a16="http://schemas.microsoft.com/office/drawing/2014/main" id="{D38EB69F-B512-4F47-8A52-B1DD860D311B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39" name="Text Box 10">
          <a:extLst>
            <a:ext uri="{FF2B5EF4-FFF2-40B4-BE49-F238E27FC236}">
              <a16:creationId xmlns:a16="http://schemas.microsoft.com/office/drawing/2014/main" id="{93B34EDA-8D9A-4BF0-82B6-54E6E019030F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40" name="Text Box 11">
          <a:extLst>
            <a:ext uri="{FF2B5EF4-FFF2-40B4-BE49-F238E27FC236}">
              <a16:creationId xmlns:a16="http://schemas.microsoft.com/office/drawing/2014/main" id="{D7C13C71-04B6-40EF-9E39-760DFE706B5C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41" name="Text Box 10">
          <a:extLst>
            <a:ext uri="{FF2B5EF4-FFF2-40B4-BE49-F238E27FC236}">
              <a16:creationId xmlns:a16="http://schemas.microsoft.com/office/drawing/2014/main" id="{C3096E9A-655E-4339-9ED5-7DF834E5C6CA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42" name="Text Box 11">
          <a:extLst>
            <a:ext uri="{FF2B5EF4-FFF2-40B4-BE49-F238E27FC236}">
              <a16:creationId xmlns:a16="http://schemas.microsoft.com/office/drawing/2014/main" id="{8334830C-D295-452E-942F-60B318CCFDED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41</xdr:row>
      <xdr:rowOff>0</xdr:rowOff>
    </xdr:from>
    <xdr:ext cx="0" cy="171450"/>
    <xdr:sp macro="" textlink="">
      <xdr:nvSpPr>
        <xdr:cNvPr id="6643" name="Text Box 10">
          <a:extLst>
            <a:ext uri="{FF2B5EF4-FFF2-40B4-BE49-F238E27FC236}">
              <a16:creationId xmlns:a16="http://schemas.microsoft.com/office/drawing/2014/main" id="{11B733A3-6E4B-4535-A008-85D9F9F98193}"/>
            </a:ext>
          </a:extLst>
        </xdr:cNvPr>
        <xdr:cNvSpPr txBox="1">
          <a:spLocks noChangeArrowheads="1"/>
        </xdr:cNvSpPr>
      </xdr:nvSpPr>
      <xdr:spPr bwMode="auto">
        <a:xfrm>
          <a:off x="1057275" y="10439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4" name="Text Box 10">
          <a:extLst>
            <a:ext uri="{FF2B5EF4-FFF2-40B4-BE49-F238E27FC236}">
              <a16:creationId xmlns:a16="http://schemas.microsoft.com/office/drawing/2014/main" id="{BF511B5B-44DD-4398-A923-DA9C0130A326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5" name="Text Box 11">
          <a:extLst>
            <a:ext uri="{FF2B5EF4-FFF2-40B4-BE49-F238E27FC236}">
              <a16:creationId xmlns:a16="http://schemas.microsoft.com/office/drawing/2014/main" id="{F5547FEB-57E1-48A6-87A9-0814420EE559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6" name="Text Box 10">
          <a:extLst>
            <a:ext uri="{FF2B5EF4-FFF2-40B4-BE49-F238E27FC236}">
              <a16:creationId xmlns:a16="http://schemas.microsoft.com/office/drawing/2014/main" id="{24908B5D-E517-454D-8942-9DDE501E32AE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7" name="Text Box 11">
          <a:extLst>
            <a:ext uri="{FF2B5EF4-FFF2-40B4-BE49-F238E27FC236}">
              <a16:creationId xmlns:a16="http://schemas.microsoft.com/office/drawing/2014/main" id="{B5E994D2-A660-4B29-9A71-5B4CAE8D6D83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5B01FC62-35C5-40DB-8D87-91858127B8B6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49" name="Text Box 11">
          <a:extLst>
            <a:ext uri="{FF2B5EF4-FFF2-40B4-BE49-F238E27FC236}">
              <a16:creationId xmlns:a16="http://schemas.microsoft.com/office/drawing/2014/main" id="{8AB988FB-E6E2-4E01-83C1-6AFE5F798E10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50" name="Text Box 10">
          <a:extLst>
            <a:ext uri="{FF2B5EF4-FFF2-40B4-BE49-F238E27FC236}">
              <a16:creationId xmlns:a16="http://schemas.microsoft.com/office/drawing/2014/main" id="{7EAFABDE-9E94-418E-8A52-3C2F9E76A99A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51" name="Text Box 11">
          <a:extLst>
            <a:ext uri="{FF2B5EF4-FFF2-40B4-BE49-F238E27FC236}">
              <a16:creationId xmlns:a16="http://schemas.microsoft.com/office/drawing/2014/main" id="{9B98F882-A43F-4A4E-96CF-3161A789235C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6652" name="Text Box 10">
          <a:extLst>
            <a:ext uri="{FF2B5EF4-FFF2-40B4-BE49-F238E27FC236}">
              <a16:creationId xmlns:a16="http://schemas.microsoft.com/office/drawing/2014/main" id="{AD599F40-DE4A-4433-8D8E-11CD736202A8}"/>
            </a:ext>
          </a:extLst>
        </xdr:cNvPr>
        <xdr:cNvSpPr txBox="1">
          <a:spLocks noChangeArrowheads="1"/>
        </xdr:cNvSpPr>
      </xdr:nvSpPr>
      <xdr:spPr bwMode="auto">
        <a:xfrm>
          <a:off x="1057275" y="30908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3" name="Text Box 10">
          <a:extLst>
            <a:ext uri="{FF2B5EF4-FFF2-40B4-BE49-F238E27FC236}">
              <a16:creationId xmlns:a16="http://schemas.microsoft.com/office/drawing/2014/main" id="{26849B19-D196-4EB3-9CB6-475B1C9CD12B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4" name="Text Box 11">
          <a:extLst>
            <a:ext uri="{FF2B5EF4-FFF2-40B4-BE49-F238E27FC236}">
              <a16:creationId xmlns:a16="http://schemas.microsoft.com/office/drawing/2014/main" id="{2A67738E-26CA-4F7E-AB07-D2982913A708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5" name="Text Box 10">
          <a:extLst>
            <a:ext uri="{FF2B5EF4-FFF2-40B4-BE49-F238E27FC236}">
              <a16:creationId xmlns:a16="http://schemas.microsoft.com/office/drawing/2014/main" id="{F37D06BA-7443-4E84-8E73-B26D7D710B52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6" name="Text Box 11">
          <a:extLst>
            <a:ext uri="{FF2B5EF4-FFF2-40B4-BE49-F238E27FC236}">
              <a16:creationId xmlns:a16="http://schemas.microsoft.com/office/drawing/2014/main" id="{BFF8A966-7B2B-4C15-9F38-9011653F87DC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AA0AA4F5-BE97-45D6-B8D7-53D0BC0BAEAB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8" name="Text Box 11">
          <a:extLst>
            <a:ext uri="{FF2B5EF4-FFF2-40B4-BE49-F238E27FC236}">
              <a16:creationId xmlns:a16="http://schemas.microsoft.com/office/drawing/2014/main" id="{2CD4F454-6DE8-4100-9B68-460536935D3D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59" name="Text Box 10">
          <a:extLst>
            <a:ext uri="{FF2B5EF4-FFF2-40B4-BE49-F238E27FC236}">
              <a16:creationId xmlns:a16="http://schemas.microsoft.com/office/drawing/2014/main" id="{B0681381-67E0-4720-A74F-803AC77BC786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0" name="Text Box 11">
          <a:extLst>
            <a:ext uri="{FF2B5EF4-FFF2-40B4-BE49-F238E27FC236}">
              <a16:creationId xmlns:a16="http://schemas.microsoft.com/office/drawing/2014/main" id="{4C09D78A-D734-4A23-9379-32201305F7CB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1" name="Text Box 10">
          <a:extLst>
            <a:ext uri="{FF2B5EF4-FFF2-40B4-BE49-F238E27FC236}">
              <a16:creationId xmlns:a16="http://schemas.microsoft.com/office/drawing/2014/main" id="{4472127A-DA69-4007-83E1-D4811051D991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2" name="Text Box 11">
          <a:extLst>
            <a:ext uri="{FF2B5EF4-FFF2-40B4-BE49-F238E27FC236}">
              <a16:creationId xmlns:a16="http://schemas.microsoft.com/office/drawing/2014/main" id="{B03E1E32-8CC4-4DEE-BAD9-012A2B5AA625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3" name="Text Box 10">
          <a:extLst>
            <a:ext uri="{FF2B5EF4-FFF2-40B4-BE49-F238E27FC236}">
              <a16:creationId xmlns:a16="http://schemas.microsoft.com/office/drawing/2014/main" id="{EE1917F5-171F-4385-8714-484562C0A2AD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4" name="Text Box 11">
          <a:extLst>
            <a:ext uri="{FF2B5EF4-FFF2-40B4-BE49-F238E27FC236}">
              <a16:creationId xmlns:a16="http://schemas.microsoft.com/office/drawing/2014/main" id="{331F71B4-D924-4111-974E-FEFA8C500E1A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5" name="Text Box 10">
          <a:extLst>
            <a:ext uri="{FF2B5EF4-FFF2-40B4-BE49-F238E27FC236}">
              <a16:creationId xmlns:a16="http://schemas.microsoft.com/office/drawing/2014/main" id="{46266ABB-856D-45AE-88E2-DE17003E2A97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6" name="Text Box 11">
          <a:extLst>
            <a:ext uri="{FF2B5EF4-FFF2-40B4-BE49-F238E27FC236}">
              <a16:creationId xmlns:a16="http://schemas.microsoft.com/office/drawing/2014/main" id="{EF64C6FE-C4C9-4A9A-BD81-EE96EA03BD7D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7" name="Text Box 10">
          <a:extLst>
            <a:ext uri="{FF2B5EF4-FFF2-40B4-BE49-F238E27FC236}">
              <a16:creationId xmlns:a16="http://schemas.microsoft.com/office/drawing/2014/main" id="{A6AB309B-0279-4AF9-8E1B-0D6DD618C12A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8" name="Text Box 11">
          <a:extLst>
            <a:ext uri="{FF2B5EF4-FFF2-40B4-BE49-F238E27FC236}">
              <a16:creationId xmlns:a16="http://schemas.microsoft.com/office/drawing/2014/main" id="{23531B9A-5845-4BA9-8DA9-9C1FE9C2A543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172</xdr:row>
      <xdr:rowOff>0</xdr:rowOff>
    </xdr:from>
    <xdr:ext cx="0" cy="171450"/>
    <xdr:sp macro="" textlink="">
      <xdr:nvSpPr>
        <xdr:cNvPr id="6669" name="Text Box 10">
          <a:extLst>
            <a:ext uri="{FF2B5EF4-FFF2-40B4-BE49-F238E27FC236}">
              <a16:creationId xmlns:a16="http://schemas.microsoft.com/office/drawing/2014/main" id="{A1F9CFDA-6E42-426C-BA0C-757CD643A24D}"/>
            </a:ext>
          </a:extLst>
        </xdr:cNvPr>
        <xdr:cNvSpPr txBox="1">
          <a:spLocks noChangeArrowheads="1"/>
        </xdr:cNvSpPr>
      </xdr:nvSpPr>
      <xdr:spPr bwMode="auto">
        <a:xfrm>
          <a:off x="1057275" y="35452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0" name="Text Box 10">
          <a:extLst>
            <a:ext uri="{FF2B5EF4-FFF2-40B4-BE49-F238E27FC236}">
              <a16:creationId xmlns:a16="http://schemas.microsoft.com/office/drawing/2014/main" id="{9DABA003-02C3-416B-9374-F8E0EC8A5CDD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1" name="Text Box 11">
          <a:extLst>
            <a:ext uri="{FF2B5EF4-FFF2-40B4-BE49-F238E27FC236}">
              <a16:creationId xmlns:a16="http://schemas.microsoft.com/office/drawing/2014/main" id="{784A5927-4B1A-473B-9260-0A46276045B1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2" name="Text Box 10">
          <a:extLst>
            <a:ext uri="{FF2B5EF4-FFF2-40B4-BE49-F238E27FC236}">
              <a16:creationId xmlns:a16="http://schemas.microsoft.com/office/drawing/2014/main" id="{E9C44886-341C-456B-B6E3-050BD69529C9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3" name="Text Box 11">
          <a:extLst>
            <a:ext uri="{FF2B5EF4-FFF2-40B4-BE49-F238E27FC236}">
              <a16:creationId xmlns:a16="http://schemas.microsoft.com/office/drawing/2014/main" id="{D8D07716-D5ED-4BFF-A11C-D1FA1079BA08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4" name="Text Box 10">
          <a:extLst>
            <a:ext uri="{FF2B5EF4-FFF2-40B4-BE49-F238E27FC236}">
              <a16:creationId xmlns:a16="http://schemas.microsoft.com/office/drawing/2014/main" id="{1EEF6661-CEAC-4C0D-BF8F-68DC966CE8AF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5" name="Text Box 11">
          <a:extLst>
            <a:ext uri="{FF2B5EF4-FFF2-40B4-BE49-F238E27FC236}">
              <a16:creationId xmlns:a16="http://schemas.microsoft.com/office/drawing/2014/main" id="{4093779E-61FF-4ECC-BB09-B540C4B5385C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6" name="Text Box 10">
          <a:extLst>
            <a:ext uri="{FF2B5EF4-FFF2-40B4-BE49-F238E27FC236}">
              <a16:creationId xmlns:a16="http://schemas.microsoft.com/office/drawing/2014/main" id="{8CE15669-775A-457C-854D-3C17C4D4666D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7" name="Text Box 11">
          <a:extLst>
            <a:ext uri="{FF2B5EF4-FFF2-40B4-BE49-F238E27FC236}">
              <a16:creationId xmlns:a16="http://schemas.microsoft.com/office/drawing/2014/main" id="{94805C47-4C21-4CB0-BEA5-74CDA7CC5A04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8" name="Text Box 10">
          <a:extLst>
            <a:ext uri="{FF2B5EF4-FFF2-40B4-BE49-F238E27FC236}">
              <a16:creationId xmlns:a16="http://schemas.microsoft.com/office/drawing/2014/main" id="{5FFC65F2-C32D-4FF3-9A76-6E0C5877041C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79" name="Text Box 11">
          <a:extLst>
            <a:ext uri="{FF2B5EF4-FFF2-40B4-BE49-F238E27FC236}">
              <a16:creationId xmlns:a16="http://schemas.microsoft.com/office/drawing/2014/main" id="{DB018080-DBCE-4D90-8B69-5109BFEF969D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0" name="Text Box 10">
          <a:extLst>
            <a:ext uri="{FF2B5EF4-FFF2-40B4-BE49-F238E27FC236}">
              <a16:creationId xmlns:a16="http://schemas.microsoft.com/office/drawing/2014/main" id="{4C977C53-8E2D-4CD0-B3C5-9978570EDC98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1" name="Text Box 11">
          <a:extLst>
            <a:ext uri="{FF2B5EF4-FFF2-40B4-BE49-F238E27FC236}">
              <a16:creationId xmlns:a16="http://schemas.microsoft.com/office/drawing/2014/main" id="{BC719836-6F67-4389-AAEF-A9E6F7EA2636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2" name="Text Box 10">
          <a:extLst>
            <a:ext uri="{FF2B5EF4-FFF2-40B4-BE49-F238E27FC236}">
              <a16:creationId xmlns:a16="http://schemas.microsoft.com/office/drawing/2014/main" id="{C318CD11-D613-41F3-B43D-2E0292A8A32C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3" name="Text Box 11">
          <a:extLst>
            <a:ext uri="{FF2B5EF4-FFF2-40B4-BE49-F238E27FC236}">
              <a16:creationId xmlns:a16="http://schemas.microsoft.com/office/drawing/2014/main" id="{D848FBB6-2C17-4B8D-9170-4EC233DC50D5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E5654B5A-49F1-475C-B52E-956E01337AC0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5" name="Text Box 11">
          <a:extLst>
            <a:ext uri="{FF2B5EF4-FFF2-40B4-BE49-F238E27FC236}">
              <a16:creationId xmlns:a16="http://schemas.microsoft.com/office/drawing/2014/main" id="{4CDB5065-CA28-441F-8030-677685EB5214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174</xdr:row>
      <xdr:rowOff>0</xdr:rowOff>
    </xdr:from>
    <xdr:ext cx="0" cy="171450"/>
    <xdr:sp macro="" textlink="">
      <xdr:nvSpPr>
        <xdr:cNvPr id="6686" name="Text Box 10">
          <a:extLst>
            <a:ext uri="{FF2B5EF4-FFF2-40B4-BE49-F238E27FC236}">
              <a16:creationId xmlns:a16="http://schemas.microsoft.com/office/drawing/2014/main" id="{46E8DBBD-167E-4BE2-BEBD-3EDEE6A247F4}"/>
            </a:ext>
          </a:extLst>
        </xdr:cNvPr>
        <xdr:cNvSpPr txBox="1">
          <a:spLocks noChangeArrowheads="1"/>
        </xdr:cNvSpPr>
      </xdr:nvSpPr>
      <xdr:spPr bwMode="auto">
        <a:xfrm>
          <a:off x="1057275" y="36347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87" name="Text Box 10">
          <a:extLst>
            <a:ext uri="{FF2B5EF4-FFF2-40B4-BE49-F238E27FC236}">
              <a16:creationId xmlns:a16="http://schemas.microsoft.com/office/drawing/2014/main" id="{07AAC039-DD55-41F6-9CDA-03C403F0A5F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88" name="Text Box 11">
          <a:extLst>
            <a:ext uri="{FF2B5EF4-FFF2-40B4-BE49-F238E27FC236}">
              <a16:creationId xmlns:a16="http://schemas.microsoft.com/office/drawing/2014/main" id="{E14C707B-E835-4236-847B-A1F99873BAC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89" name="Text Box 10">
          <a:extLst>
            <a:ext uri="{FF2B5EF4-FFF2-40B4-BE49-F238E27FC236}">
              <a16:creationId xmlns:a16="http://schemas.microsoft.com/office/drawing/2014/main" id="{8206947A-97C4-41DC-9223-7C8653592F1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0" name="Text Box 11">
          <a:extLst>
            <a:ext uri="{FF2B5EF4-FFF2-40B4-BE49-F238E27FC236}">
              <a16:creationId xmlns:a16="http://schemas.microsoft.com/office/drawing/2014/main" id="{94487039-9556-4530-B109-B71DBE4FA6F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1" name="Text Box 10">
          <a:extLst>
            <a:ext uri="{FF2B5EF4-FFF2-40B4-BE49-F238E27FC236}">
              <a16:creationId xmlns:a16="http://schemas.microsoft.com/office/drawing/2014/main" id="{0C11F331-A884-4637-8EB4-7A3ADE67802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2" name="Text Box 11">
          <a:extLst>
            <a:ext uri="{FF2B5EF4-FFF2-40B4-BE49-F238E27FC236}">
              <a16:creationId xmlns:a16="http://schemas.microsoft.com/office/drawing/2014/main" id="{DD0AC144-1722-4592-979E-697CE292D3D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3" name="Text Box 10">
          <a:extLst>
            <a:ext uri="{FF2B5EF4-FFF2-40B4-BE49-F238E27FC236}">
              <a16:creationId xmlns:a16="http://schemas.microsoft.com/office/drawing/2014/main" id="{EA097CD9-BDEC-4B58-92FC-4FBFFD41D49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4" name="Text Box 11">
          <a:extLst>
            <a:ext uri="{FF2B5EF4-FFF2-40B4-BE49-F238E27FC236}">
              <a16:creationId xmlns:a16="http://schemas.microsoft.com/office/drawing/2014/main" id="{892FC155-03B9-44EB-B09C-C05DE6B1EB6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5" name="Text Box 10">
          <a:extLst>
            <a:ext uri="{FF2B5EF4-FFF2-40B4-BE49-F238E27FC236}">
              <a16:creationId xmlns:a16="http://schemas.microsoft.com/office/drawing/2014/main" id="{C4E246F4-0B01-4A37-9860-A732A93A906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148</xdr:row>
      <xdr:rowOff>0</xdr:rowOff>
    </xdr:from>
    <xdr:ext cx="0" cy="171450"/>
    <xdr:sp macro="" textlink="">
      <xdr:nvSpPr>
        <xdr:cNvPr id="6696" name="Text Box 10">
          <a:extLst>
            <a:ext uri="{FF2B5EF4-FFF2-40B4-BE49-F238E27FC236}">
              <a16:creationId xmlns:a16="http://schemas.microsoft.com/office/drawing/2014/main" id="{49BC5D36-45EE-40FD-B978-6E97F910E4F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697" name="Text Box 10">
          <a:extLst>
            <a:ext uri="{FF2B5EF4-FFF2-40B4-BE49-F238E27FC236}">
              <a16:creationId xmlns:a16="http://schemas.microsoft.com/office/drawing/2014/main" id="{CBBF625B-5C93-42BC-9E37-3D6F88DE629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698" name="Text Box 11">
          <a:extLst>
            <a:ext uri="{FF2B5EF4-FFF2-40B4-BE49-F238E27FC236}">
              <a16:creationId xmlns:a16="http://schemas.microsoft.com/office/drawing/2014/main" id="{723ECC99-421E-484D-AB0F-E07FC0B66E1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699" name="Text Box 10">
          <a:extLst>
            <a:ext uri="{FF2B5EF4-FFF2-40B4-BE49-F238E27FC236}">
              <a16:creationId xmlns:a16="http://schemas.microsoft.com/office/drawing/2014/main" id="{841D1B48-8A47-4061-973D-7DF41E1B4A4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0" name="Text Box 11">
          <a:extLst>
            <a:ext uri="{FF2B5EF4-FFF2-40B4-BE49-F238E27FC236}">
              <a16:creationId xmlns:a16="http://schemas.microsoft.com/office/drawing/2014/main" id="{DF93C17E-75F7-42B1-BD6A-DB134431443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1" name="Text Box 10">
          <a:extLst>
            <a:ext uri="{FF2B5EF4-FFF2-40B4-BE49-F238E27FC236}">
              <a16:creationId xmlns:a16="http://schemas.microsoft.com/office/drawing/2014/main" id="{399D0557-F34F-4927-9F09-6DE8D32F017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2" name="Text Box 11">
          <a:extLst>
            <a:ext uri="{FF2B5EF4-FFF2-40B4-BE49-F238E27FC236}">
              <a16:creationId xmlns:a16="http://schemas.microsoft.com/office/drawing/2014/main" id="{C9D09236-9B99-4530-90F4-9F45DF02E77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3" name="Text Box 10">
          <a:extLst>
            <a:ext uri="{FF2B5EF4-FFF2-40B4-BE49-F238E27FC236}">
              <a16:creationId xmlns:a16="http://schemas.microsoft.com/office/drawing/2014/main" id="{0116C4AE-DEA9-4DAE-845E-47571937BD5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4" name="Text Box 11">
          <a:extLst>
            <a:ext uri="{FF2B5EF4-FFF2-40B4-BE49-F238E27FC236}">
              <a16:creationId xmlns:a16="http://schemas.microsoft.com/office/drawing/2014/main" id="{A7CCBD4F-8D5A-4FEC-8797-FF366E87E33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5" name="Text Box 10">
          <a:extLst>
            <a:ext uri="{FF2B5EF4-FFF2-40B4-BE49-F238E27FC236}">
              <a16:creationId xmlns:a16="http://schemas.microsoft.com/office/drawing/2014/main" id="{80403C3A-D17F-455A-BB94-23F0418F10F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6" name="Text Box 11">
          <a:extLst>
            <a:ext uri="{FF2B5EF4-FFF2-40B4-BE49-F238E27FC236}">
              <a16:creationId xmlns:a16="http://schemas.microsoft.com/office/drawing/2014/main" id="{ED58DFBC-612B-4840-9CEE-33BE9FC1DAD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7" name="Text Box 10">
          <a:extLst>
            <a:ext uri="{FF2B5EF4-FFF2-40B4-BE49-F238E27FC236}">
              <a16:creationId xmlns:a16="http://schemas.microsoft.com/office/drawing/2014/main" id="{2751B6FE-9C93-4B1F-BEB9-BB30F2C20F0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8" name="Text Box 11">
          <a:extLst>
            <a:ext uri="{FF2B5EF4-FFF2-40B4-BE49-F238E27FC236}">
              <a16:creationId xmlns:a16="http://schemas.microsoft.com/office/drawing/2014/main" id="{4A5A08ED-1FE7-4000-A9F1-E0823DA77E2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09" name="Text Box 10">
          <a:extLst>
            <a:ext uri="{FF2B5EF4-FFF2-40B4-BE49-F238E27FC236}">
              <a16:creationId xmlns:a16="http://schemas.microsoft.com/office/drawing/2014/main" id="{FA72E78C-6984-42A0-AB41-9FA9B3FD822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10" name="Text Box 11">
          <a:extLst>
            <a:ext uri="{FF2B5EF4-FFF2-40B4-BE49-F238E27FC236}">
              <a16:creationId xmlns:a16="http://schemas.microsoft.com/office/drawing/2014/main" id="{8A1FB612-AFEB-4E40-B43E-0CAB0BAD3E8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C88AA07F-5960-463F-80B4-765871908D5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12" name="Text Box 11">
          <a:extLst>
            <a:ext uri="{FF2B5EF4-FFF2-40B4-BE49-F238E27FC236}">
              <a16:creationId xmlns:a16="http://schemas.microsoft.com/office/drawing/2014/main" id="{BCAA011A-D26E-410C-9BB1-C299E6904F9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13" name="Text Box 10">
          <a:extLst>
            <a:ext uri="{FF2B5EF4-FFF2-40B4-BE49-F238E27FC236}">
              <a16:creationId xmlns:a16="http://schemas.microsoft.com/office/drawing/2014/main" id="{E8C59E62-A2AE-47B7-84D2-0F2F5D3AAF9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4" name="Text Box 10">
          <a:extLst>
            <a:ext uri="{FF2B5EF4-FFF2-40B4-BE49-F238E27FC236}">
              <a16:creationId xmlns:a16="http://schemas.microsoft.com/office/drawing/2014/main" id="{87565848-D283-481E-9EB0-B02527368D8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5" name="Text Box 11">
          <a:extLst>
            <a:ext uri="{FF2B5EF4-FFF2-40B4-BE49-F238E27FC236}">
              <a16:creationId xmlns:a16="http://schemas.microsoft.com/office/drawing/2014/main" id="{F5AF00E8-F6A5-4537-87D6-D011E89628B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6" name="Text Box 10">
          <a:extLst>
            <a:ext uri="{FF2B5EF4-FFF2-40B4-BE49-F238E27FC236}">
              <a16:creationId xmlns:a16="http://schemas.microsoft.com/office/drawing/2014/main" id="{B700BD1C-E6C6-42A6-91FD-BBB5FCAC81D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7" name="Text Box 11">
          <a:extLst>
            <a:ext uri="{FF2B5EF4-FFF2-40B4-BE49-F238E27FC236}">
              <a16:creationId xmlns:a16="http://schemas.microsoft.com/office/drawing/2014/main" id="{828F4F36-BF58-4CC9-BD95-537A0943949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8" name="Text Box 10">
          <a:extLst>
            <a:ext uri="{FF2B5EF4-FFF2-40B4-BE49-F238E27FC236}">
              <a16:creationId xmlns:a16="http://schemas.microsoft.com/office/drawing/2014/main" id="{3F8E529E-6959-42FF-B8E3-F3B782E886E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19" name="Text Box 11">
          <a:extLst>
            <a:ext uri="{FF2B5EF4-FFF2-40B4-BE49-F238E27FC236}">
              <a16:creationId xmlns:a16="http://schemas.microsoft.com/office/drawing/2014/main" id="{E1012E95-BF13-457D-BD30-599F3B6FFBA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20" name="Text Box 10">
          <a:extLst>
            <a:ext uri="{FF2B5EF4-FFF2-40B4-BE49-F238E27FC236}">
              <a16:creationId xmlns:a16="http://schemas.microsoft.com/office/drawing/2014/main" id="{DB67F520-DF8D-431F-9971-447B2FEDE22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21" name="Text Box 11">
          <a:extLst>
            <a:ext uri="{FF2B5EF4-FFF2-40B4-BE49-F238E27FC236}">
              <a16:creationId xmlns:a16="http://schemas.microsoft.com/office/drawing/2014/main" id="{3A9EF437-5509-473D-A6A9-BC711EBB4E5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2" name="Text Box 10">
          <a:extLst>
            <a:ext uri="{FF2B5EF4-FFF2-40B4-BE49-F238E27FC236}">
              <a16:creationId xmlns:a16="http://schemas.microsoft.com/office/drawing/2014/main" id="{BECDCF3E-7953-4835-AF81-A5CAB4CB54D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3" name="Text Box 11">
          <a:extLst>
            <a:ext uri="{FF2B5EF4-FFF2-40B4-BE49-F238E27FC236}">
              <a16:creationId xmlns:a16="http://schemas.microsoft.com/office/drawing/2014/main" id="{24C2196A-814B-42C3-9E02-769B091391A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4" name="Text Box 10">
          <a:extLst>
            <a:ext uri="{FF2B5EF4-FFF2-40B4-BE49-F238E27FC236}">
              <a16:creationId xmlns:a16="http://schemas.microsoft.com/office/drawing/2014/main" id="{39C2D47A-7D8A-4CB6-A1CB-DE784C528F7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5" name="Text Box 11">
          <a:extLst>
            <a:ext uri="{FF2B5EF4-FFF2-40B4-BE49-F238E27FC236}">
              <a16:creationId xmlns:a16="http://schemas.microsoft.com/office/drawing/2014/main" id="{1D57604B-8709-4035-9FC0-B4EC8FA0D9A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6" name="Text Box 10">
          <a:extLst>
            <a:ext uri="{FF2B5EF4-FFF2-40B4-BE49-F238E27FC236}">
              <a16:creationId xmlns:a16="http://schemas.microsoft.com/office/drawing/2014/main" id="{3FE310E7-0732-4337-9300-A0034D164A3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7" name="Text Box 11">
          <a:extLst>
            <a:ext uri="{FF2B5EF4-FFF2-40B4-BE49-F238E27FC236}">
              <a16:creationId xmlns:a16="http://schemas.microsoft.com/office/drawing/2014/main" id="{12E79A9A-CC6C-4B93-B14C-6B54E7D8C97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8" name="Text Box 10">
          <a:extLst>
            <a:ext uri="{FF2B5EF4-FFF2-40B4-BE49-F238E27FC236}">
              <a16:creationId xmlns:a16="http://schemas.microsoft.com/office/drawing/2014/main" id="{53F5C9B0-2D42-4934-B8C9-23AB21A5E80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29" name="Text Box 11">
          <a:extLst>
            <a:ext uri="{FF2B5EF4-FFF2-40B4-BE49-F238E27FC236}">
              <a16:creationId xmlns:a16="http://schemas.microsoft.com/office/drawing/2014/main" id="{04716A0E-07B4-4F03-8922-EE4E107DDBD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0" name="Text Box 10">
          <a:extLst>
            <a:ext uri="{FF2B5EF4-FFF2-40B4-BE49-F238E27FC236}">
              <a16:creationId xmlns:a16="http://schemas.microsoft.com/office/drawing/2014/main" id="{0C2314B7-0EA3-4E55-9BBE-D7648E19A76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1" name="Text Box 11">
          <a:extLst>
            <a:ext uri="{FF2B5EF4-FFF2-40B4-BE49-F238E27FC236}">
              <a16:creationId xmlns:a16="http://schemas.microsoft.com/office/drawing/2014/main" id="{1E82AF0F-FA69-4EA1-AA3A-F562BFDCD41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2" name="Text Box 10">
          <a:extLst>
            <a:ext uri="{FF2B5EF4-FFF2-40B4-BE49-F238E27FC236}">
              <a16:creationId xmlns:a16="http://schemas.microsoft.com/office/drawing/2014/main" id="{5FEBBB02-D3EE-4181-AA57-95D8E9C57C6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3" name="Text Box 11">
          <a:extLst>
            <a:ext uri="{FF2B5EF4-FFF2-40B4-BE49-F238E27FC236}">
              <a16:creationId xmlns:a16="http://schemas.microsoft.com/office/drawing/2014/main" id="{A1F2BFA6-F49C-45DA-9605-9B1739D8E9C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4" name="Text Box 10">
          <a:extLst>
            <a:ext uri="{FF2B5EF4-FFF2-40B4-BE49-F238E27FC236}">
              <a16:creationId xmlns:a16="http://schemas.microsoft.com/office/drawing/2014/main" id="{96ABFAB6-0D09-4EED-8FE1-9E5F2803976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5" name="Text Box 11">
          <a:extLst>
            <a:ext uri="{FF2B5EF4-FFF2-40B4-BE49-F238E27FC236}">
              <a16:creationId xmlns:a16="http://schemas.microsoft.com/office/drawing/2014/main" id="{ECE1EBB9-B05F-4078-B7D2-530AB7BCE07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6" name="Text Box 10">
          <a:extLst>
            <a:ext uri="{FF2B5EF4-FFF2-40B4-BE49-F238E27FC236}">
              <a16:creationId xmlns:a16="http://schemas.microsoft.com/office/drawing/2014/main" id="{D4974249-483A-4727-8E4A-AD452652A39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7" name="Text Box 11">
          <a:extLst>
            <a:ext uri="{FF2B5EF4-FFF2-40B4-BE49-F238E27FC236}">
              <a16:creationId xmlns:a16="http://schemas.microsoft.com/office/drawing/2014/main" id="{CFADE2D4-26B1-4D9E-9F63-AB7E3FC3055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38" name="Text Box 10">
          <a:extLst>
            <a:ext uri="{FF2B5EF4-FFF2-40B4-BE49-F238E27FC236}">
              <a16:creationId xmlns:a16="http://schemas.microsoft.com/office/drawing/2014/main" id="{FC54846A-A0B2-49B8-8FCA-A19BED09D0F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39" name="Text Box 10">
          <a:extLst>
            <a:ext uri="{FF2B5EF4-FFF2-40B4-BE49-F238E27FC236}">
              <a16:creationId xmlns:a16="http://schemas.microsoft.com/office/drawing/2014/main" id="{9B57F826-80DD-4C23-A113-ECA831697E6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0" name="Text Box 11">
          <a:extLst>
            <a:ext uri="{FF2B5EF4-FFF2-40B4-BE49-F238E27FC236}">
              <a16:creationId xmlns:a16="http://schemas.microsoft.com/office/drawing/2014/main" id="{F4F81553-6D11-4D2B-8205-C3DD9CAB130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1" name="Text Box 10">
          <a:extLst>
            <a:ext uri="{FF2B5EF4-FFF2-40B4-BE49-F238E27FC236}">
              <a16:creationId xmlns:a16="http://schemas.microsoft.com/office/drawing/2014/main" id="{1CFA3A3D-BE8F-4A69-AE80-675A62000B0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2" name="Text Box 11">
          <a:extLst>
            <a:ext uri="{FF2B5EF4-FFF2-40B4-BE49-F238E27FC236}">
              <a16:creationId xmlns:a16="http://schemas.microsoft.com/office/drawing/2014/main" id="{E3686EBD-DB9F-4B5C-AB23-1C36865A855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3" name="Text Box 10">
          <a:extLst>
            <a:ext uri="{FF2B5EF4-FFF2-40B4-BE49-F238E27FC236}">
              <a16:creationId xmlns:a16="http://schemas.microsoft.com/office/drawing/2014/main" id="{3FFAE58F-C128-42BA-B02F-70C37CB6D6E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4" name="Text Box 11">
          <a:extLst>
            <a:ext uri="{FF2B5EF4-FFF2-40B4-BE49-F238E27FC236}">
              <a16:creationId xmlns:a16="http://schemas.microsoft.com/office/drawing/2014/main" id="{1900739B-9F62-492F-8DDB-0C7E54056FB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5" name="Text Box 10">
          <a:extLst>
            <a:ext uri="{FF2B5EF4-FFF2-40B4-BE49-F238E27FC236}">
              <a16:creationId xmlns:a16="http://schemas.microsoft.com/office/drawing/2014/main" id="{CBD6EDF8-AA37-47CF-9537-957C094C2DA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6" name="Text Box 11">
          <a:extLst>
            <a:ext uri="{FF2B5EF4-FFF2-40B4-BE49-F238E27FC236}">
              <a16:creationId xmlns:a16="http://schemas.microsoft.com/office/drawing/2014/main" id="{06D30E16-838A-43D4-856B-B5EFDFABB85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CD03D4B4-F280-429A-8B49-C7332DF6AF5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48" name="Text Box 10">
          <a:extLst>
            <a:ext uri="{FF2B5EF4-FFF2-40B4-BE49-F238E27FC236}">
              <a16:creationId xmlns:a16="http://schemas.microsoft.com/office/drawing/2014/main" id="{8930E45F-AF36-41C5-BCCF-7EC73FDA140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49" name="Text Box 11">
          <a:extLst>
            <a:ext uri="{FF2B5EF4-FFF2-40B4-BE49-F238E27FC236}">
              <a16:creationId xmlns:a16="http://schemas.microsoft.com/office/drawing/2014/main" id="{886C3E26-41E3-4C76-9B0A-AB6C763CC57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0" name="Text Box 10">
          <a:extLst>
            <a:ext uri="{FF2B5EF4-FFF2-40B4-BE49-F238E27FC236}">
              <a16:creationId xmlns:a16="http://schemas.microsoft.com/office/drawing/2014/main" id="{27E1798E-9999-4516-AE6D-763994BD34E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1" name="Text Box 11">
          <a:extLst>
            <a:ext uri="{FF2B5EF4-FFF2-40B4-BE49-F238E27FC236}">
              <a16:creationId xmlns:a16="http://schemas.microsoft.com/office/drawing/2014/main" id="{1643A48D-B203-4AC5-A34A-747B8358A22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2" name="Text Box 10">
          <a:extLst>
            <a:ext uri="{FF2B5EF4-FFF2-40B4-BE49-F238E27FC236}">
              <a16:creationId xmlns:a16="http://schemas.microsoft.com/office/drawing/2014/main" id="{BF263C73-499D-4848-9377-61EDF23E1CE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3" name="Text Box 11">
          <a:extLst>
            <a:ext uri="{FF2B5EF4-FFF2-40B4-BE49-F238E27FC236}">
              <a16:creationId xmlns:a16="http://schemas.microsoft.com/office/drawing/2014/main" id="{5BCCFC24-B060-4CC1-987D-BB9A3D92955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4" name="Text Box 10">
          <a:extLst>
            <a:ext uri="{FF2B5EF4-FFF2-40B4-BE49-F238E27FC236}">
              <a16:creationId xmlns:a16="http://schemas.microsoft.com/office/drawing/2014/main" id="{B82E07EC-0830-465B-872F-B2D3DE682F9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5" name="Text Box 11">
          <a:extLst>
            <a:ext uri="{FF2B5EF4-FFF2-40B4-BE49-F238E27FC236}">
              <a16:creationId xmlns:a16="http://schemas.microsoft.com/office/drawing/2014/main" id="{0E2076B1-AEDE-4E31-82B2-9F25B61E137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6" name="Text Box 10">
          <a:extLst>
            <a:ext uri="{FF2B5EF4-FFF2-40B4-BE49-F238E27FC236}">
              <a16:creationId xmlns:a16="http://schemas.microsoft.com/office/drawing/2014/main" id="{7DFD21B7-23AD-45BE-96D8-D301C6EF04F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7" name="Text Box 11">
          <a:extLst>
            <a:ext uri="{FF2B5EF4-FFF2-40B4-BE49-F238E27FC236}">
              <a16:creationId xmlns:a16="http://schemas.microsoft.com/office/drawing/2014/main" id="{3B4C2A1E-AB72-4E5F-8E30-1C5788C00A9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8" name="Text Box 10">
          <a:extLst>
            <a:ext uri="{FF2B5EF4-FFF2-40B4-BE49-F238E27FC236}">
              <a16:creationId xmlns:a16="http://schemas.microsoft.com/office/drawing/2014/main" id="{DAE6B945-E30F-47C6-9B71-BE38051067B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59" name="Text Box 11">
          <a:extLst>
            <a:ext uri="{FF2B5EF4-FFF2-40B4-BE49-F238E27FC236}">
              <a16:creationId xmlns:a16="http://schemas.microsoft.com/office/drawing/2014/main" id="{7D286C9A-D883-4119-A1EB-9A7BF5152C5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60" name="Text Box 10">
          <a:extLst>
            <a:ext uri="{FF2B5EF4-FFF2-40B4-BE49-F238E27FC236}">
              <a16:creationId xmlns:a16="http://schemas.microsoft.com/office/drawing/2014/main" id="{468A3840-23E4-4530-BBEA-6765BA19232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61" name="Text Box 11">
          <a:extLst>
            <a:ext uri="{FF2B5EF4-FFF2-40B4-BE49-F238E27FC236}">
              <a16:creationId xmlns:a16="http://schemas.microsoft.com/office/drawing/2014/main" id="{FB3C1EE8-F6BF-4191-BD27-D6997FB05BA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62" name="Text Box 10">
          <a:extLst>
            <a:ext uri="{FF2B5EF4-FFF2-40B4-BE49-F238E27FC236}">
              <a16:creationId xmlns:a16="http://schemas.microsoft.com/office/drawing/2014/main" id="{9AAD4218-A45E-4CFD-8919-04CDE702367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63" name="Text Box 11">
          <a:extLst>
            <a:ext uri="{FF2B5EF4-FFF2-40B4-BE49-F238E27FC236}">
              <a16:creationId xmlns:a16="http://schemas.microsoft.com/office/drawing/2014/main" id="{D5BCB1DF-1D64-4D97-8EB4-08812AF3798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64" name="Text Box 10">
          <a:extLst>
            <a:ext uri="{FF2B5EF4-FFF2-40B4-BE49-F238E27FC236}">
              <a16:creationId xmlns:a16="http://schemas.microsoft.com/office/drawing/2014/main" id="{A2A8D317-B0B9-4C0B-85C6-4CF98E95748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65" name="Text Box 10">
          <a:extLst>
            <a:ext uri="{FF2B5EF4-FFF2-40B4-BE49-F238E27FC236}">
              <a16:creationId xmlns:a16="http://schemas.microsoft.com/office/drawing/2014/main" id="{7015635F-DC9A-4321-874E-2D8FA5159B4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66" name="Text Box 11">
          <a:extLst>
            <a:ext uri="{FF2B5EF4-FFF2-40B4-BE49-F238E27FC236}">
              <a16:creationId xmlns:a16="http://schemas.microsoft.com/office/drawing/2014/main" id="{34233131-CC77-45B8-8443-FA2D7E6E10D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67" name="Text Box 10">
          <a:extLst>
            <a:ext uri="{FF2B5EF4-FFF2-40B4-BE49-F238E27FC236}">
              <a16:creationId xmlns:a16="http://schemas.microsoft.com/office/drawing/2014/main" id="{7B35E3DE-FE2C-47EA-8F02-2CDF3149010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68" name="Text Box 11">
          <a:extLst>
            <a:ext uri="{FF2B5EF4-FFF2-40B4-BE49-F238E27FC236}">
              <a16:creationId xmlns:a16="http://schemas.microsoft.com/office/drawing/2014/main" id="{3D87FB58-8DB1-4C41-93CD-AE8DB18BF82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69" name="Text Box 10">
          <a:extLst>
            <a:ext uri="{FF2B5EF4-FFF2-40B4-BE49-F238E27FC236}">
              <a16:creationId xmlns:a16="http://schemas.microsoft.com/office/drawing/2014/main" id="{55B63CE0-208E-49CF-B089-7417A9D3B6B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70" name="Text Box 11">
          <a:extLst>
            <a:ext uri="{FF2B5EF4-FFF2-40B4-BE49-F238E27FC236}">
              <a16:creationId xmlns:a16="http://schemas.microsoft.com/office/drawing/2014/main" id="{62151823-3B4D-4576-A454-EA126F6E388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71" name="Text Box 10">
          <a:extLst>
            <a:ext uri="{FF2B5EF4-FFF2-40B4-BE49-F238E27FC236}">
              <a16:creationId xmlns:a16="http://schemas.microsoft.com/office/drawing/2014/main" id="{ECEFC2CC-3B0C-450B-A303-1CDBA4747EB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772" name="Text Box 11">
          <a:extLst>
            <a:ext uri="{FF2B5EF4-FFF2-40B4-BE49-F238E27FC236}">
              <a16:creationId xmlns:a16="http://schemas.microsoft.com/office/drawing/2014/main" id="{B9951A17-205C-487A-B961-BEB26777C43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3" name="Text Box 10">
          <a:extLst>
            <a:ext uri="{FF2B5EF4-FFF2-40B4-BE49-F238E27FC236}">
              <a16:creationId xmlns:a16="http://schemas.microsoft.com/office/drawing/2014/main" id="{65A37DA0-6398-4881-9A89-DDC66051A78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4" name="Text Box 11">
          <a:extLst>
            <a:ext uri="{FF2B5EF4-FFF2-40B4-BE49-F238E27FC236}">
              <a16:creationId xmlns:a16="http://schemas.microsoft.com/office/drawing/2014/main" id="{787F75EE-36A6-43CC-9916-1A5D03E1B42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5" name="Text Box 10">
          <a:extLst>
            <a:ext uri="{FF2B5EF4-FFF2-40B4-BE49-F238E27FC236}">
              <a16:creationId xmlns:a16="http://schemas.microsoft.com/office/drawing/2014/main" id="{111888D3-0AF9-4969-9045-34AF6B2FD29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6" name="Text Box 11">
          <a:extLst>
            <a:ext uri="{FF2B5EF4-FFF2-40B4-BE49-F238E27FC236}">
              <a16:creationId xmlns:a16="http://schemas.microsoft.com/office/drawing/2014/main" id="{63C120F5-DC64-4FAA-A5A1-E4DD62E090E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7" name="Text Box 10">
          <a:extLst>
            <a:ext uri="{FF2B5EF4-FFF2-40B4-BE49-F238E27FC236}">
              <a16:creationId xmlns:a16="http://schemas.microsoft.com/office/drawing/2014/main" id="{8BF2F8CB-EEE1-437D-B2E9-F71501D5359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8" name="Text Box 11">
          <a:extLst>
            <a:ext uri="{FF2B5EF4-FFF2-40B4-BE49-F238E27FC236}">
              <a16:creationId xmlns:a16="http://schemas.microsoft.com/office/drawing/2014/main" id="{0CC2436F-067A-4C2D-B18C-00972F515E2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79" name="Text Box 10">
          <a:extLst>
            <a:ext uri="{FF2B5EF4-FFF2-40B4-BE49-F238E27FC236}">
              <a16:creationId xmlns:a16="http://schemas.microsoft.com/office/drawing/2014/main" id="{FF28CB9F-FF09-4955-97E2-92F0ADD1265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0" name="Text Box 11">
          <a:extLst>
            <a:ext uri="{FF2B5EF4-FFF2-40B4-BE49-F238E27FC236}">
              <a16:creationId xmlns:a16="http://schemas.microsoft.com/office/drawing/2014/main" id="{07CE9FD0-37A2-4EDB-BA03-19BF15E842D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1" name="Text Box 10">
          <a:extLst>
            <a:ext uri="{FF2B5EF4-FFF2-40B4-BE49-F238E27FC236}">
              <a16:creationId xmlns:a16="http://schemas.microsoft.com/office/drawing/2014/main" id="{3447F770-E1B4-484E-95CF-CD7FFDCEEC2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581CB101-7415-4B7E-B743-1D64580F7ED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3" name="Text Box 10">
          <a:extLst>
            <a:ext uri="{FF2B5EF4-FFF2-40B4-BE49-F238E27FC236}">
              <a16:creationId xmlns:a16="http://schemas.microsoft.com/office/drawing/2014/main" id="{6283F925-8066-4D7A-A40D-D97D4B68F6B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4" name="Text Box 11">
          <a:extLst>
            <a:ext uri="{FF2B5EF4-FFF2-40B4-BE49-F238E27FC236}">
              <a16:creationId xmlns:a16="http://schemas.microsoft.com/office/drawing/2014/main" id="{82A1D0E1-A09D-47FD-881D-7EEF5A069AC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5" name="Text Box 10">
          <a:extLst>
            <a:ext uri="{FF2B5EF4-FFF2-40B4-BE49-F238E27FC236}">
              <a16:creationId xmlns:a16="http://schemas.microsoft.com/office/drawing/2014/main" id="{982D4127-8901-427D-BA8E-FE2C2AFCDD5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6" name="Text Box 11">
          <a:extLst>
            <a:ext uri="{FF2B5EF4-FFF2-40B4-BE49-F238E27FC236}">
              <a16:creationId xmlns:a16="http://schemas.microsoft.com/office/drawing/2014/main" id="{CFB61386-6448-409B-B38D-28AA0D78280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7" name="Text Box 10">
          <a:extLst>
            <a:ext uri="{FF2B5EF4-FFF2-40B4-BE49-F238E27FC236}">
              <a16:creationId xmlns:a16="http://schemas.microsoft.com/office/drawing/2014/main" id="{FE013EFB-16B2-4AB6-9821-AD98391F53F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8" name="Text Box 11">
          <a:extLst>
            <a:ext uri="{FF2B5EF4-FFF2-40B4-BE49-F238E27FC236}">
              <a16:creationId xmlns:a16="http://schemas.microsoft.com/office/drawing/2014/main" id="{CD814CF4-A2B5-4DCC-9582-8CD38F8CC2C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789" name="Text Box 10">
          <a:extLst>
            <a:ext uri="{FF2B5EF4-FFF2-40B4-BE49-F238E27FC236}">
              <a16:creationId xmlns:a16="http://schemas.microsoft.com/office/drawing/2014/main" id="{BF6A5E2D-0FA7-43E6-B134-0FF4354AF7A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0" name="Text Box 10">
          <a:extLst>
            <a:ext uri="{FF2B5EF4-FFF2-40B4-BE49-F238E27FC236}">
              <a16:creationId xmlns:a16="http://schemas.microsoft.com/office/drawing/2014/main" id="{499AE204-5A62-4DF6-A144-1A4EBCE03B6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1" name="Text Box 11">
          <a:extLst>
            <a:ext uri="{FF2B5EF4-FFF2-40B4-BE49-F238E27FC236}">
              <a16:creationId xmlns:a16="http://schemas.microsoft.com/office/drawing/2014/main" id="{EC20E5B4-C759-4841-A3C2-7C8AFA2A0A7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CBF5CD53-097C-45EF-96E2-877D3BF5E6D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3" name="Text Box 11">
          <a:extLst>
            <a:ext uri="{FF2B5EF4-FFF2-40B4-BE49-F238E27FC236}">
              <a16:creationId xmlns:a16="http://schemas.microsoft.com/office/drawing/2014/main" id="{4892F63E-4B67-44AD-9164-42E558499D0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4" name="Text Box 10">
          <a:extLst>
            <a:ext uri="{FF2B5EF4-FFF2-40B4-BE49-F238E27FC236}">
              <a16:creationId xmlns:a16="http://schemas.microsoft.com/office/drawing/2014/main" id="{A98137FB-2F46-4C7A-ABFA-DA5AA1C5BF1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5" name="Text Box 11">
          <a:extLst>
            <a:ext uri="{FF2B5EF4-FFF2-40B4-BE49-F238E27FC236}">
              <a16:creationId xmlns:a16="http://schemas.microsoft.com/office/drawing/2014/main" id="{02ED954E-C260-4F15-8BE8-664B450639A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6" name="Text Box 10">
          <a:extLst>
            <a:ext uri="{FF2B5EF4-FFF2-40B4-BE49-F238E27FC236}">
              <a16:creationId xmlns:a16="http://schemas.microsoft.com/office/drawing/2014/main" id="{A8B16D5F-6A71-44A8-BA50-EC826898C6F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7" name="Text Box 11">
          <a:extLst>
            <a:ext uri="{FF2B5EF4-FFF2-40B4-BE49-F238E27FC236}">
              <a16:creationId xmlns:a16="http://schemas.microsoft.com/office/drawing/2014/main" id="{3741C7FE-B3C2-401A-9CAD-E92ECA2AEA2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798" name="Text Box 10">
          <a:extLst>
            <a:ext uri="{FF2B5EF4-FFF2-40B4-BE49-F238E27FC236}">
              <a16:creationId xmlns:a16="http://schemas.microsoft.com/office/drawing/2014/main" id="{436ACB06-CA0B-45ED-8528-FCD72AEBA7D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799" name="Text Box 10">
          <a:extLst>
            <a:ext uri="{FF2B5EF4-FFF2-40B4-BE49-F238E27FC236}">
              <a16:creationId xmlns:a16="http://schemas.microsoft.com/office/drawing/2014/main" id="{D410B226-45C6-4D9E-A148-6EF52545EF6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0" name="Text Box 11">
          <a:extLst>
            <a:ext uri="{FF2B5EF4-FFF2-40B4-BE49-F238E27FC236}">
              <a16:creationId xmlns:a16="http://schemas.microsoft.com/office/drawing/2014/main" id="{4D270D7D-0499-4F57-A79C-025E2D0C96B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1" name="Text Box 10">
          <a:extLst>
            <a:ext uri="{FF2B5EF4-FFF2-40B4-BE49-F238E27FC236}">
              <a16:creationId xmlns:a16="http://schemas.microsoft.com/office/drawing/2014/main" id="{C8D7974D-EB21-473D-8E00-0B27388A617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2" name="Text Box 11">
          <a:extLst>
            <a:ext uri="{FF2B5EF4-FFF2-40B4-BE49-F238E27FC236}">
              <a16:creationId xmlns:a16="http://schemas.microsoft.com/office/drawing/2014/main" id="{88C56789-B723-41D0-9EB1-42C0A13AD62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3" name="Text Box 10">
          <a:extLst>
            <a:ext uri="{FF2B5EF4-FFF2-40B4-BE49-F238E27FC236}">
              <a16:creationId xmlns:a16="http://schemas.microsoft.com/office/drawing/2014/main" id="{3C433824-9712-4ADD-8B81-BBBAC647BD1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4" name="Text Box 11">
          <a:extLst>
            <a:ext uri="{FF2B5EF4-FFF2-40B4-BE49-F238E27FC236}">
              <a16:creationId xmlns:a16="http://schemas.microsoft.com/office/drawing/2014/main" id="{B0C9C62F-F6A9-42F5-B352-A0E4A083F55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5" name="Text Box 10">
          <a:extLst>
            <a:ext uri="{FF2B5EF4-FFF2-40B4-BE49-F238E27FC236}">
              <a16:creationId xmlns:a16="http://schemas.microsoft.com/office/drawing/2014/main" id="{E7EC62EC-B545-4295-A397-BBD2B882ED6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6" name="Text Box 11">
          <a:extLst>
            <a:ext uri="{FF2B5EF4-FFF2-40B4-BE49-F238E27FC236}">
              <a16:creationId xmlns:a16="http://schemas.microsoft.com/office/drawing/2014/main" id="{3E162045-10D4-40CD-9B53-8E2945CAA94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7" name="Text Box 10">
          <a:extLst>
            <a:ext uri="{FF2B5EF4-FFF2-40B4-BE49-F238E27FC236}">
              <a16:creationId xmlns:a16="http://schemas.microsoft.com/office/drawing/2014/main" id="{8C785301-4ED1-490D-A718-E66622636F8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8" name="Text Box 11">
          <a:extLst>
            <a:ext uri="{FF2B5EF4-FFF2-40B4-BE49-F238E27FC236}">
              <a16:creationId xmlns:a16="http://schemas.microsoft.com/office/drawing/2014/main" id="{515108B7-66C1-4D0D-A85A-23B68DDE4F6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09" name="Text Box 10">
          <a:extLst>
            <a:ext uri="{FF2B5EF4-FFF2-40B4-BE49-F238E27FC236}">
              <a16:creationId xmlns:a16="http://schemas.microsoft.com/office/drawing/2014/main" id="{A27DDF6A-AB77-4B75-BB00-442262ECF4A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0" name="Text Box 11">
          <a:extLst>
            <a:ext uri="{FF2B5EF4-FFF2-40B4-BE49-F238E27FC236}">
              <a16:creationId xmlns:a16="http://schemas.microsoft.com/office/drawing/2014/main" id="{E6DE6A6F-7C2A-4DF8-84AC-91B2214E4BE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1" name="Text Box 10">
          <a:extLst>
            <a:ext uri="{FF2B5EF4-FFF2-40B4-BE49-F238E27FC236}">
              <a16:creationId xmlns:a16="http://schemas.microsoft.com/office/drawing/2014/main" id="{FA8E9858-83AC-4A48-9309-31245EB7DBE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2" name="Text Box 11">
          <a:extLst>
            <a:ext uri="{FF2B5EF4-FFF2-40B4-BE49-F238E27FC236}">
              <a16:creationId xmlns:a16="http://schemas.microsoft.com/office/drawing/2014/main" id="{941C03D4-C81D-431B-B4A3-FCA334AE57D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3" name="Text Box 10">
          <a:extLst>
            <a:ext uri="{FF2B5EF4-FFF2-40B4-BE49-F238E27FC236}">
              <a16:creationId xmlns:a16="http://schemas.microsoft.com/office/drawing/2014/main" id="{473A9517-A239-4B72-9C98-0E48D09235E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4" name="Text Box 11">
          <a:extLst>
            <a:ext uri="{FF2B5EF4-FFF2-40B4-BE49-F238E27FC236}">
              <a16:creationId xmlns:a16="http://schemas.microsoft.com/office/drawing/2014/main" id="{E526CE26-C6A5-4CCE-A410-5134CC3DDB8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155</xdr:row>
      <xdr:rowOff>0</xdr:rowOff>
    </xdr:from>
    <xdr:ext cx="0" cy="171450"/>
    <xdr:sp macro="" textlink="">
      <xdr:nvSpPr>
        <xdr:cNvPr id="6815" name="Text Box 10">
          <a:extLst>
            <a:ext uri="{FF2B5EF4-FFF2-40B4-BE49-F238E27FC236}">
              <a16:creationId xmlns:a16="http://schemas.microsoft.com/office/drawing/2014/main" id="{EBC3F87D-F036-4948-B491-3B4A7D2405F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16" name="Text Box 10">
          <a:extLst>
            <a:ext uri="{FF2B5EF4-FFF2-40B4-BE49-F238E27FC236}">
              <a16:creationId xmlns:a16="http://schemas.microsoft.com/office/drawing/2014/main" id="{F31E7A12-135F-49E0-A5EA-A39D8C1DDB8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17" name="Text Box 11">
          <a:extLst>
            <a:ext uri="{FF2B5EF4-FFF2-40B4-BE49-F238E27FC236}">
              <a16:creationId xmlns:a16="http://schemas.microsoft.com/office/drawing/2014/main" id="{7817C087-522A-4A7A-892A-E3846A24CFC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18" name="Text Box 10">
          <a:extLst>
            <a:ext uri="{FF2B5EF4-FFF2-40B4-BE49-F238E27FC236}">
              <a16:creationId xmlns:a16="http://schemas.microsoft.com/office/drawing/2014/main" id="{6FF8E4FA-7D3A-48CC-A467-E70665C5B79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19" name="Text Box 11">
          <a:extLst>
            <a:ext uri="{FF2B5EF4-FFF2-40B4-BE49-F238E27FC236}">
              <a16:creationId xmlns:a16="http://schemas.microsoft.com/office/drawing/2014/main" id="{9B485687-9294-43CD-9A36-51B423FA41A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20" name="Text Box 10">
          <a:extLst>
            <a:ext uri="{FF2B5EF4-FFF2-40B4-BE49-F238E27FC236}">
              <a16:creationId xmlns:a16="http://schemas.microsoft.com/office/drawing/2014/main" id="{65F28A4A-5F0D-480E-A64F-7E793BB4CFE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21" name="Text Box 11">
          <a:extLst>
            <a:ext uri="{FF2B5EF4-FFF2-40B4-BE49-F238E27FC236}">
              <a16:creationId xmlns:a16="http://schemas.microsoft.com/office/drawing/2014/main" id="{48F74C0E-3703-4C89-AD34-109E72447B1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22" name="Text Box 10">
          <a:extLst>
            <a:ext uri="{FF2B5EF4-FFF2-40B4-BE49-F238E27FC236}">
              <a16:creationId xmlns:a16="http://schemas.microsoft.com/office/drawing/2014/main" id="{AD851683-9722-4BE3-9676-2470A9DB247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6823" name="Text Box 11">
          <a:extLst>
            <a:ext uri="{FF2B5EF4-FFF2-40B4-BE49-F238E27FC236}">
              <a16:creationId xmlns:a16="http://schemas.microsoft.com/office/drawing/2014/main" id="{0470E4C2-205A-4E51-8F23-D8854BDABED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4" name="Text Box 10">
          <a:extLst>
            <a:ext uri="{FF2B5EF4-FFF2-40B4-BE49-F238E27FC236}">
              <a16:creationId xmlns:a16="http://schemas.microsoft.com/office/drawing/2014/main" id="{61CB4014-5AD4-40B4-A2AD-61A5A36A3FC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5" name="Text Box 11">
          <a:extLst>
            <a:ext uri="{FF2B5EF4-FFF2-40B4-BE49-F238E27FC236}">
              <a16:creationId xmlns:a16="http://schemas.microsoft.com/office/drawing/2014/main" id="{4BC9CCD8-4BD5-448B-B2D8-92B36A97744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6" name="Text Box 10">
          <a:extLst>
            <a:ext uri="{FF2B5EF4-FFF2-40B4-BE49-F238E27FC236}">
              <a16:creationId xmlns:a16="http://schemas.microsoft.com/office/drawing/2014/main" id="{255CC75E-4C1A-478A-9A23-1E045259A15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7" name="Text Box 11">
          <a:extLst>
            <a:ext uri="{FF2B5EF4-FFF2-40B4-BE49-F238E27FC236}">
              <a16:creationId xmlns:a16="http://schemas.microsoft.com/office/drawing/2014/main" id="{7D902057-8553-433E-9675-CCA5C22C39F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8" name="Text Box 10">
          <a:extLst>
            <a:ext uri="{FF2B5EF4-FFF2-40B4-BE49-F238E27FC236}">
              <a16:creationId xmlns:a16="http://schemas.microsoft.com/office/drawing/2014/main" id="{04642DE2-8898-47E3-92C3-60A32F347BF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29" name="Text Box 11">
          <a:extLst>
            <a:ext uri="{FF2B5EF4-FFF2-40B4-BE49-F238E27FC236}">
              <a16:creationId xmlns:a16="http://schemas.microsoft.com/office/drawing/2014/main" id="{329F523F-0F59-49B6-974C-A96878E16B5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0" name="Text Box 10">
          <a:extLst>
            <a:ext uri="{FF2B5EF4-FFF2-40B4-BE49-F238E27FC236}">
              <a16:creationId xmlns:a16="http://schemas.microsoft.com/office/drawing/2014/main" id="{09DA217E-07A4-43CD-BDB4-8989AA75AFE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1" name="Text Box 11">
          <a:extLst>
            <a:ext uri="{FF2B5EF4-FFF2-40B4-BE49-F238E27FC236}">
              <a16:creationId xmlns:a16="http://schemas.microsoft.com/office/drawing/2014/main" id="{52BED81A-F0E3-4A2C-B2A3-DEA26ABD135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2" name="Text Box 10">
          <a:extLst>
            <a:ext uri="{FF2B5EF4-FFF2-40B4-BE49-F238E27FC236}">
              <a16:creationId xmlns:a16="http://schemas.microsoft.com/office/drawing/2014/main" id="{64D9E982-36B6-4A34-B24F-2004498D22F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3" name="Text Box 11">
          <a:extLst>
            <a:ext uri="{FF2B5EF4-FFF2-40B4-BE49-F238E27FC236}">
              <a16:creationId xmlns:a16="http://schemas.microsoft.com/office/drawing/2014/main" id="{315A7CF3-0699-47D3-A353-ABEFC57A62D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4" name="Text Box 10">
          <a:extLst>
            <a:ext uri="{FF2B5EF4-FFF2-40B4-BE49-F238E27FC236}">
              <a16:creationId xmlns:a16="http://schemas.microsoft.com/office/drawing/2014/main" id="{73370394-7D49-4FD2-8E27-B8E6165AF39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5" name="Text Box 11">
          <a:extLst>
            <a:ext uri="{FF2B5EF4-FFF2-40B4-BE49-F238E27FC236}">
              <a16:creationId xmlns:a16="http://schemas.microsoft.com/office/drawing/2014/main" id="{3B2434F1-D915-4108-B0D4-4986FA798C5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6" name="Text Box 10">
          <a:extLst>
            <a:ext uri="{FF2B5EF4-FFF2-40B4-BE49-F238E27FC236}">
              <a16:creationId xmlns:a16="http://schemas.microsoft.com/office/drawing/2014/main" id="{811E1684-4F01-47F4-B248-7803619761E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7" name="Text Box 11">
          <a:extLst>
            <a:ext uri="{FF2B5EF4-FFF2-40B4-BE49-F238E27FC236}">
              <a16:creationId xmlns:a16="http://schemas.microsoft.com/office/drawing/2014/main" id="{5D34C987-0709-407A-8E78-4C4C6AEF865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8" name="Text Box 10">
          <a:extLst>
            <a:ext uri="{FF2B5EF4-FFF2-40B4-BE49-F238E27FC236}">
              <a16:creationId xmlns:a16="http://schemas.microsoft.com/office/drawing/2014/main" id="{53CE1330-33F1-43B7-B859-DC4B8C36BAA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39" name="Text Box 11">
          <a:extLst>
            <a:ext uri="{FF2B5EF4-FFF2-40B4-BE49-F238E27FC236}">
              <a16:creationId xmlns:a16="http://schemas.microsoft.com/office/drawing/2014/main" id="{DECE49F8-CA97-4297-A142-7425B0B04A0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160</xdr:row>
      <xdr:rowOff>0</xdr:rowOff>
    </xdr:from>
    <xdr:ext cx="0" cy="171450"/>
    <xdr:sp macro="" textlink="">
      <xdr:nvSpPr>
        <xdr:cNvPr id="6840" name="Text Box 10">
          <a:extLst>
            <a:ext uri="{FF2B5EF4-FFF2-40B4-BE49-F238E27FC236}">
              <a16:creationId xmlns:a16="http://schemas.microsoft.com/office/drawing/2014/main" id="{EA5DC6B0-AD9F-4756-BEA3-26871E9B896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1" name="Text Box 10">
          <a:extLst>
            <a:ext uri="{FF2B5EF4-FFF2-40B4-BE49-F238E27FC236}">
              <a16:creationId xmlns:a16="http://schemas.microsoft.com/office/drawing/2014/main" id="{24A5E41A-F6EF-4DBF-9AC2-1C22B7507CB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2" name="Text Box 11">
          <a:extLst>
            <a:ext uri="{FF2B5EF4-FFF2-40B4-BE49-F238E27FC236}">
              <a16:creationId xmlns:a16="http://schemas.microsoft.com/office/drawing/2014/main" id="{B47CE34F-8493-4701-9707-8E1700B6C28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3" name="Text Box 10">
          <a:extLst>
            <a:ext uri="{FF2B5EF4-FFF2-40B4-BE49-F238E27FC236}">
              <a16:creationId xmlns:a16="http://schemas.microsoft.com/office/drawing/2014/main" id="{FBFAE1DF-1E6E-43DF-994B-21CA7EDBAB0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4" name="Text Box 11">
          <a:extLst>
            <a:ext uri="{FF2B5EF4-FFF2-40B4-BE49-F238E27FC236}">
              <a16:creationId xmlns:a16="http://schemas.microsoft.com/office/drawing/2014/main" id="{48452F9D-CA4F-4628-A2EC-1D3002C3F81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5" name="Text Box 10">
          <a:extLst>
            <a:ext uri="{FF2B5EF4-FFF2-40B4-BE49-F238E27FC236}">
              <a16:creationId xmlns:a16="http://schemas.microsoft.com/office/drawing/2014/main" id="{B7BD2689-7895-4F61-B89B-94B00CE5644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6" name="Text Box 11">
          <a:extLst>
            <a:ext uri="{FF2B5EF4-FFF2-40B4-BE49-F238E27FC236}">
              <a16:creationId xmlns:a16="http://schemas.microsoft.com/office/drawing/2014/main" id="{248234EE-BB60-4E70-8F6A-237FA557CDB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7" name="Text Box 10">
          <a:extLst>
            <a:ext uri="{FF2B5EF4-FFF2-40B4-BE49-F238E27FC236}">
              <a16:creationId xmlns:a16="http://schemas.microsoft.com/office/drawing/2014/main" id="{0216EBF1-E7C4-49A3-91AA-833A1D02866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8" name="Text Box 11">
          <a:extLst>
            <a:ext uri="{FF2B5EF4-FFF2-40B4-BE49-F238E27FC236}">
              <a16:creationId xmlns:a16="http://schemas.microsoft.com/office/drawing/2014/main" id="{E31D12F1-A81D-4B90-A101-BDFD1E53160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158</xdr:row>
      <xdr:rowOff>0</xdr:rowOff>
    </xdr:from>
    <xdr:ext cx="0" cy="171450"/>
    <xdr:sp macro="" textlink="">
      <xdr:nvSpPr>
        <xdr:cNvPr id="6849" name="Text Box 10">
          <a:extLst>
            <a:ext uri="{FF2B5EF4-FFF2-40B4-BE49-F238E27FC236}">
              <a16:creationId xmlns:a16="http://schemas.microsoft.com/office/drawing/2014/main" id="{94D33C3D-BFB0-4DE4-8E4B-06536DEFA60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0" name="Text Box 10">
          <a:extLst>
            <a:ext uri="{FF2B5EF4-FFF2-40B4-BE49-F238E27FC236}">
              <a16:creationId xmlns:a16="http://schemas.microsoft.com/office/drawing/2014/main" id="{15CBA742-04D2-4444-A7CB-7D87F2FEC01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1" name="Text Box 11">
          <a:extLst>
            <a:ext uri="{FF2B5EF4-FFF2-40B4-BE49-F238E27FC236}">
              <a16:creationId xmlns:a16="http://schemas.microsoft.com/office/drawing/2014/main" id="{874F3D0D-F73F-4602-8C1E-8419F60D26C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2" name="Text Box 10">
          <a:extLst>
            <a:ext uri="{FF2B5EF4-FFF2-40B4-BE49-F238E27FC236}">
              <a16:creationId xmlns:a16="http://schemas.microsoft.com/office/drawing/2014/main" id="{7A4FB169-0B1F-42F7-9393-6A42F8B2924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3" name="Text Box 11">
          <a:extLst>
            <a:ext uri="{FF2B5EF4-FFF2-40B4-BE49-F238E27FC236}">
              <a16:creationId xmlns:a16="http://schemas.microsoft.com/office/drawing/2014/main" id="{8F970B6B-4AF3-491A-A507-47FDA1DFCC8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4" name="Text Box 10">
          <a:extLst>
            <a:ext uri="{FF2B5EF4-FFF2-40B4-BE49-F238E27FC236}">
              <a16:creationId xmlns:a16="http://schemas.microsoft.com/office/drawing/2014/main" id="{9B6744A5-EAF1-415A-A5F8-ED7FA802C32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5" name="Text Box 11">
          <a:extLst>
            <a:ext uri="{FF2B5EF4-FFF2-40B4-BE49-F238E27FC236}">
              <a16:creationId xmlns:a16="http://schemas.microsoft.com/office/drawing/2014/main" id="{D178FE3E-B946-4A30-9DA2-94E28D9A167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6" name="Text Box 10">
          <a:extLst>
            <a:ext uri="{FF2B5EF4-FFF2-40B4-BE49-F238E27FC236}">
              <a16:creationId xmlns:a16="http://schemas.microsoft.com/office/drawing/2014/main" id="{D02A4431-7FB8-4272-AEF6-841B3007F0F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7" name="Text Box 11">
          <a:extLst>
            <a:ext uri="{FF2B5EF4-FFF2-40B4-BE49-F238E27FC236}">
              <a16:creationId xmlns:a16="http://schemas.microsoft.com/office/drawing/2014/main" id="{4CE322F8-C246-4043-ABDF-2755B131400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8" name="Text Box 10">
          <a:extLst>
            <a:ext uri="{FF2B5EF4-FFF2-40B4-BE49-F238E27FC236}">
              <a16:creationId xmlns:a16="http://schemas.microsoft.com/office/drawing/2014/main" id="{582D1C0C-EDCE-434E-B938-2A97A87BFD5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859" name="Text Box 10">
          <a:extLst>
            <a:ext uri="{FF2B5EF4-FFF2-40B4-BE49-F238E27FC236}">
              <a16:creationId xmlns:a16="http://schemas.microsoft.com/office/drawing/2014/main" id="{4B39818B-429B-4C4E-AC1E-EB0C93FC3FD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0" name="Text Box 10">
          <a:extLst>
            <a:ext uri="{FF2B5EF4-FFF2-40B4-BE49-F238E27FC236}">
              <a16:creationId xmlns:a16="http://schemas.microsoft.com/office/drawing/2014/main" id="{8A41138C-F0D2-42F8-874E-0333CC43505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1" name="Text Box 11">
          <a:extLst>
            <a:ext uri="{FF2B5EF4-FFF2-40B4-BE49-F238E27FC236}">
              <a16:creationId xmlns:a16="http://schemas.microsoft.com/office/drawing/2014/main" id="{82FC4A1A-65E5-466B-9E48-BA89D9C3F51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2" name="Text Box 10">
          <a:extLst>
            <a:ext uri="{FF2B5EF4-FFF2-40B4-BE49-F238E27FC236}">
              <a16:creationId xmlns:a16="http://schemas.microsoft.com/office/drawing/2014/main" id="{C66C100E-BDDC-45CC-BDC7-3975EFC60A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3" name="Text Box 11">
          <a:extLst>
            <a:ext uri="{FF2B5EF4-FFF2-40B4-BE49-F238E27FC236}">
              <a16:creationId xmlns:a16="http://schemas.microsoft.com/office/drawing/2014/main" id="{2673E3C7-E819-42BF-B04D-95D15E463F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7C705D6-2537-4465-A4F8-F4887C4514E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5" name="Text Box 11">
          <a:extLst>
            <a:ext uri="{FF2B5EF4-FFF2-40B4-BE49-F238E27FC236}">
              <a16:creationId xmlns:a16="http://schemas.microsoft.com/office/drawing/2014/main" id="{75C04302-0118-4510-AB31-9411BE97809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6" name="Text Box 10">
          <a:extLst>
            <a:ext uri="{FF2B5EF4-FFF2-40B4-BE49-F238E27FC236}">
              <a16:creationId xmlns:a16="http://schemas.microsoft.com/office/drawing/2014/main" id="{C98AE36C-2311-47F5-BC91-25874E3D717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7" name="Text Box 11">
          <a:extLst>
            <a:ext uri="{FF2B5EF4-FFF2-40B4-BE49-F238E27FC236}">
              <a16:creationId xmlns:a16="http://schemas.microsoft.com/office/drawing/2014/main" id="{3025CC76-5074-4DB9-9B0B-E7F4EDF2BA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8" name="Text Box 10">
          <a:extLst>
            <a:ext uri="{FF2B5EF4-FFF2-40B4-BE49-F238E27FC236}">
              <a16:creationId xmlns:a16="http://schemas.microsoft.com/office/drawing/2014/main" id="{B6BD156F-2843-4DC8-9E5D-8FBADA965A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69" name="Text Box 11">
          <a:extLst>
            <a:ext uri="{FF2B5EF4-FFF2-40B4-BE49-F238E27FC236}">
              <a16:creationId xmlns:a16="http://schemas.microsoft.com/office/drawing/2014/main" id="{E5E69C22-2E98-4A83-B35F-0BCFCA4B99B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0" name="Text Box 10">
          <a:extLst>
            <a:ext uri="{FF2B5EF4-FFF2-40B4-BE49-F238E27FC236}">
              <a16:creationId xmlns:a16="http://schemas.microsoft.com/office/drawing/2014/main" id="{CFA784CA-6828-455A-817F-D2920218F7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1" name="Text Box 11">
          <a:extLst>
            <a:ext uri="{FF2B5EF4-FFF2-40B4-BE49-F238E27FC236}">
              <a16:creationId xmlns:a16="http://schemas.microsoft.com/office/drawing/2014/main" id="{946A226A-A526-44C9-A484-D16233FCA7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2" name="Text Box 10">
          <a:extLst>
            <a:ext uri="{FF2B5EF4-FFF2-40B4-BE49-F238E27FC236}">
              <a16:creationId xmlns:a16="http://schemas.microsoft.com/office/drawing/2014/main" id="{3D6CFF5D-6CEC-4B3F-8F1C-F911DE07908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3" name="Text Box 11">
          <a:extLst>
            <a:ext uri="{FF2B5EF4-FFF2-40B4-BE49-F238E27FC236}">
              <a16:creationId xmlns:a16="http://schemas.microsoft.com/office/drawing/2014/main" id="{909A257B-4334-4C60-BD73-57AB22BDA81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4" name="Text Box 10">
          <a:extLst>
            <a:ext uri="{FF2B5EF4-FFF2-40B4-BE49-F238E27FC236}">
              <a16:creationId xmlns:a16="http://schemas.microsoft.com/office/drawing/2014/main" id="{AFBFBA93-73EC-40AC-A2C5-A8FB66B528F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5" name="Text Box 11">
          <a:extLst>
            <a:ext uri="{FF2B5EF4-FFF2-40B4-BE49-F238E27FC236}">
              <a16:creationId xmlns:a16="http://schemas.microsoft.com/office/drawing/2014/main" id="{F9AD06B9-C38F-4D7F-BE91-3B1CCA677E4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6" name="Text Box 10">
          <a:extLst>
            <a:ext uri="{FF2B5EF4-FFF2-40B4-BE49-F238E27FC236}">
              <a16:creationId xmlns:a16="http://schemas.microsoft.com/office/drawing/2014/main" id="{BAC77A0F-C3F7-4BB9-AD1C-AC25C4392D9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77" name="Text Box 10">
          <a:extLst>
            <a:ext uri="{FF2B5EF4-FFF2-40B4-BE49-F238E27FC236}">
              <a16:creationId xmlns:a16="http://schemas.microsoft.com/office/drawing/2014/main" id="{8CEAAD73-3BE2-49FA-8F88-7A4917B17AE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78" name="Text Box 10">
          <a:extLst>
            <a:ext uri="{FF2B5EF4-FFF2-40B4-BE49-F238E27FC236}">
              <a16:creationId xmlns:a16="http://schemas.microsoft.com/office/drawing/2014/main" id="{375BD5A6-B616-4AD2-A8D1-DF750F13E5F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79" name="Text Box 11">
          <a:extLst>
            <a:ext uri="{FF2B5EF4-FFF2-40B4-BE49-F238E27FC236}">
              <a16:creationId xmlns:a16="http://schemas.microsoft.com/office/drawing/2014/main" id="{FE2587F7-9A89-470C-AC04-51EA37F063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0" name="Text Box 10">
          <a:extLst>
            <a:ext uri="{FF2B5EF4-FFF2-40B4-BE49-F238E27FC236}">
              <a16:creationId xmlns:a16="http://schemas.microsoft.com/office/drawing/2014/main" id="{D3C3DDB4-CBA0-4F8E-B882-40312A84CE9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1" name="Text Box 11">
          <a:extLst>
            <a:ext uri="{FF2B5EF4-FFF2-40B4-BE49-F238E27FC236}">
              <a16:creationId xmlns:a16="http://schemas.microsoft.com/office/drawing/2014/main" id="{B33EE290-A099-46EB-A895-E756BB0BFF3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71419E67-7EF2-40FB-B9E2-A63A64924B6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3" name="Text Box 11">
          <a:extLst>
            <a:ext uri="{FF2B5EF4-FFF2-40B4-BE49-F238E27FC236}">
              <a16:creationId xmlns:a16="http://schemas.microsoft.com/office/drawing/2014/main" id="{04E2BD42-9049-4E9B-A2EC-BD6C9BD0F2B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4" name="Text Box 10">
          <a:extLst>
            <a:ext uri="{FF2B5EF4-FFF2-40B4-BE49-F238E27FC236}">
              <a16:creationId xmlns:a16="http://schemas.microsoft.com/office/drawing/2014/main" id="{87A651F5-4857-4D8F-B980-83CC4163EA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5" name="Text Box 11">
          <a:extLst>
            <a:ext uri="{FF2B5EF4-FFF2-40B4-BE49-F238E27FC236}">
              <a16:creationId xmlns:a16="http://schemas.microsoft.com/office/drawing/2014/main" id="{52A54F32-0C87-4E55-9788-A655098540E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6" name="Text Box 10">
          <a:extLst>
            <a:ext uri="{FF2B5EF4-FFF2-40B4-BE49-F238E27FC236}">
              <a16:creationId xmlns:a16="http://schemas.microsoft.com/office/drawing/2014/main" id="{A7C6C52B-F9AD-4223-AFF0-0D54084650D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7" name="Text Box 11">
          <a:extLst>
            <a:ext uri="{FF2B5EF4-FFF2-40B4-BE49-F238E27FC236}">
              <a16:creationId xmlns:a16="http://schemas.microsoft.com/office/drawing/2014/main" id="{9AABB186-E912-47AE-AEDB-85F7B06A484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8" name="Text Box 10">
          <a:extLst>
            <a:ext uri="{FF2B5EF4-FFF2-40B4-BE49-F238E27FC236}">
              <a16:creationId xmlns:a16="http://schemas.microsoft.com/office/drawing/2014/main" id="{AF40F9FA-09A0-4B74-9469-7E9A20D58A9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89" name="Text Box 11">
          <a:extLst>
            <a:ext uri="{FF2B5EF4-FFF2-40B4-BE49-F238E27FC236}">
              <a16:creationId xmlns:a16="http://schemas.microsoft.com/office/drawing/2014/main" id="{8C6940A2-DBB2-4164-811A-2AC8559129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90" name="Text Box 10">
          <a:extLst>
            <a:ext uri="{FF2B5EF4-FFF2-40B4-BE49-F238E27FC236}">
              <a16:creationId xmlns:a16="http://schemas.microsoft.com/office/drawing/2014/main" id="{FC4DFB7D-8C93-4C84-AA46-2EE03D6D171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91" name="Text Box 11">
          <a:extLst>
            <a:ext uri="{FF2B5EF4-FFF2-40B4-BE49-F238E27FC236}">
              <a16:creationId xmlns:a16="http://schemas.microsoft.com/office/drawing/2014/main" id="{BF658B8B-534B-4234-BC30-A913B2893F8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92" name="Text Box 10">
          <a:extLst>
            <a:ext uri="{FF2B5EF4-FFF2-40B4-BE49-F238E27FC236}">
              <a16:creationId xmlns:a16="http://schemas.microsoft.com/office/drawing/2014/main" id="{90C23DC1-A599-420D-A2A7-D6CC92CE59A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6893" name="Text Box 11">
          <a:extLst>
            <a:ext uri="{FF2B5EF4-FFF2-40B4-BE49-F238E27FC236}">
              <a16:creationId xmlns:a16="http://schemas.microsoft.com/office/drawing/2014/main" id="{65325965-8680-483F-B764-27034572895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4" name="Text Box 10">
          <a:extLst>
            <a:ext uri="{FF2B5EF4-FFF2-40B4-BE49-F238E27FC236}">
              <a16:creationId xmlns:a16="http://schemas.microsoft.com/office/drawing/2014/main" id="{BB2CDC48-99BD-4CBE-AA44-6F9ADB0CE7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5" name="Text Box 11">
          <a:extLst>
            <a:ext uri="{FF2B5EF4-FFF2-40B4-BE49-F238E27FC236}">
              <a16:creationId xmlns:a16="http://schemas.microsoft.com/office/drawing/2014/main" id="{3350F8A3-0037-482E-8898-B0100E84939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6" name="Text Box 10">
          <a:extLst>
            <a:ext uri="{FF2B5EF4-FFF2-40B4-BE49-F238E27FC236}">
              <a16:creationId xmlns:a16="http://schemas.microsoft.com/office/drawing/2014/main" id="{466FA096-3529-4EBF-BC7E-11C17A75961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7" name="Text Box 11">
          <a:extLst>
            <a:ext uri="{FF2B5EF4-FFF2-40B4-BE49-F238E27FC236}">
              <a16:creationId xmlns:a16="http://schemas.microsoft.com/office/drawing/2014/main" id="{3A715F83-DCF3-4610-B191-41D135EF614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8" name="Text Box 10">
          <a:extLst>
            <a:ext uri="{FF2B5EF4-FFF2-40B4-BE49-F238E27FC236}">
              <a16:creationId xmlns:a16="http://schemas.microsoft.com/office/drawing/2014/main" id="{22398738-4EC7-4E58-8AD0-5350511D9E7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899" name="Text Box 11">
          <a:extLst>
            <a:ext uri="{FF2B5EF4-FFF2-40B4-BE49-F238E27FC236}">
              <a16:creationId xmlns:a16="http://schemas.microsoft.com/office/drawing/2014/main" id="{2134529D-E5D9-43BF-B0E2-C47F33DC84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00" name="Text Box 10">
          <a:extLst>
            <a:ext uri="{FF2B5EF4-FFF2-40B4-BE49-F238E27FC236}">
              <a16:creationId xmlns:a16="http://schemas.microsoft.com/office/drawing/2014/main" id="{BF67C15F-699D-4F01-8EE0-638D612F31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01" name="Text Box 11">
          <a:extLst>
            <a:ext uri="{FF2B5EF4-FFF2-40B4-BE49-F238E27FC236}">
              <a16:creationId xmlns:a16="http://schemas.microsoft.com/office/drawing/2014/main" id="{D901A2E5-DD31-4899-8E61-6C2A5E617C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02" name="Text Box 10">
          <a:extLst>
            <a:ext uri="{FF2B5EF4-FFF2-40B4-BE49-F238E27FC236}">
              <a16:creationId xmlns:a16="http://schemas.microsoft.com/office/drawing/2014/main" id="{F316CDC6-E901-4F9F-8E91-D3C05D57F0D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03" name="Text Box 10">
          <a:extLst>
            <a:ext uri="{FF2B5EF4-FFF2-40B4-BE49-F238E27FC236}">
              <a16:creationId xmlns:a16="http://schemas.microsoft.com/office/drawing/2014/main" id="{A2A585B1-7F72-4258-9AE3-60EF46E43EE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4" name="Text Box 10">
          <a:extLst>
            <a:ext uri="{FF2B5EF4-FFF2-40B4-BE49-F238E27FC236}">
              <a16:creationId xmlns:a16="http://schemas.microsoft.com/office/drawing/2014/main" id="{4CD6B65D-F6FD-4440-9E7B-CEBDA216E3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5" name="Text Box 11">
          <a:extLst>
            <a:ext uri="{FF2B5EF4-FFF2-40B4-BE49-F238E27FC236}">
              <a16:creationId xmlns:a16="http://schemas.microsoft.com/office/drawing/2014/main" id="{2D954EF1-2339-42C9-9CF9-79F54EA35A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6" name="Text Box 10">
          <a:extLst>
            <a:ext uri="{FF2B5EF4-FFF2-40B4-BE49-F238E27FC236}">
              <a16:creationId xmlns:a16="http://schemas.microsoft.com/office/drawing/2014/main" id="{407FEAEB-C70F-436C-B576-26FAD0BAC22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7" name="Text Box 11">
          <a:extLst>
            <a:ext uri="{FF2B5EF4-FFF2-40B4-BE49-F238E27FC236}">
              <a16:creationId xmlns:a16="http://schemas.microsoft.com/office/drawing/2014/main" id="{3099FA42-D0A7-46D0-AAA2-104F0B3D04F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8" name="Text Box 10">
          <a:extLst>
            <a:ext uri="{FF2B5EF4-FFF2-40B4-BE49-F238E27FC236}">
              <a16:creationId xmlns:a16="http://schemas.microsoft.com/office/drawing/2014/main" id="{41FD948B-6C58-458C-828A-6CBB7F82D76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09" name="Text Box 11">
          <a:extLst>
            <a:ext uri="{FF2B5EF4-FFF2-40B4-BE49-F238E27FC236}">
              <a16:creationId xmlns:a16="http://schemas.microsoft.com/office/drawing/2014/main" id="{82CE0741-2C86-4D13-8898-921BC087FAE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10" name="Text Box 10">
          <a:extLst>
            <a:ext uri="{FF2B5EF4-FFF2-40B4-BE49-F238E27FC236}">
              <a16:creationId xmlns:a16="http://schemas.microsoft.com/office/drawing/2014/main" id="{67C1E435-1F72-4024-917F-A3CD0B39CDF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11" name="Text Box 11">
          <a:extLst>
            <a:ext uri="{FF2B5EF4-FFF2-40B4-BE49-F238E27FC236}">
              <a16:creationId xmlns:a16="http://schemas.microsoft.com/office/drawing/2014/main" id="{F8E65BDB-E2D1-4C08-BDDE-34E9A91C2A1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12" name="Text Box 10">
          <a:extLst>
            <a:ext uri="{FF2B5EF4-FFF2-40B4-BE49-F238E27FC236}">
              <a16:creationId xmlns:a16="http://schemas.microsoft.com/office/drawing/2014/main" id="{614073F8-136B-4B26-9E47-3D9AFA3E392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6913" name="Text Box 10">
          <a:extLst>
            <a:ext uri="{FF2B5EF4-FFF2-40B4-BE49-F238E27FC236}">
              <a16:creationId xmlns:a16="http://schemas.microsoft.com/office/drawing/2014/main" id="{14F523D9-D94C-4E42-8FEC-51AD5922680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4" name="Text Box 10">
          <a:extLst>
            <a:ext uri="{FF2B5EF4-FFF2-40B4-BE49-F238E27FC236}">
              <a16:creationId xmlns:a16="http://schemas.microsoft.com/office/drawing/2014/main" id="{52E388A0-EE85-4225-8D77-8F7D18ABE07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5" name="Text Box 11">
          <a:extLst>
            <a:ext uri="{FF2B5EF4-FFF2-40B4-BE49-F238E27FC236}">
              <a16:creationId xmlns:a16="http://schemas.microsoft.com/office/drawing/2014/main" id="{D7ED5A7A-F137-4946-BB21-EB6891A324F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6" name="Text Box 10">
          <a:extLst>
            <a:ext uri="{FF2B5EF4-FFF2-40B4-BE49-F238E27FC236}">
              <a16:creationId xmlns:a16="http://schemas.microsoft.com/office/drawing/2014/main" id="{FC4F7601-E953-4D68-A507-0C13AA576CC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7" name="Text Box 11">
          <a:extLst>
            <a:ext uri="{FF2B5EF4-FFF2-40B4-BE49-F238E27FC236}">
              <a16:creationId xmlns:a16="http://schemas.microsoft.com/office/drawing/2014/main" id="{DBE27E41-011F-45D8-9535-77851AE5991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7A352B5A-FE89-40C8-A0F1-A1DCCE8FCD4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19" name="Text Box 11">
          <a:extLst>
            <a:ext uri="{FF2B5EF4-FFF2-40B4-BE49-F238E27FC236}">
              <a16:creationId xmlns:a16="http://schemas.microsoft.com/office/drawing/2014/main" id="{96FE3FB0-87E0-4624-BA80-97DF0340F8A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20" name="Text Box 10">
          <a:extLst>
            <a:ext uri="{FF2B5EF4-FFF2-40B4-BE49-F238E27FC236}">
              <a16:creationId xmlns:a16="http://schemas.microsoft.com/office/drawing/2014/main" id="{CC0B8F4A-189D-40DE-A9FC-1846A4570B6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21" name="Text Box 11">
          <a:extLst>
            <a:ext uri="{FF2B5EF4-FFF2-40B4-BE49-F238E27FC236}">
              <a16:creationId xmlns:a16="http://schemas.microsoft.com/office/drawing/2014/main" id="{9825148C-2139-4BDC-B884-BE9299C03C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22" name="Text Box 10">
          <a:extLst>
            <a:ext uri="{FF2B5EF4-FFF2-40B4-BE49-F238E27FC236}">
              <a16:creationId xmlns:a16="http://schemas.microsoft.com/office/drawing/2014/main" id="{961A829D-3FB3-433F-87AD-60515A70B1E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6923" name="Text Box 10">
          <a:extLst>
            <a:ext uri="{FF2B5EF4-FFF2-40B4-BE49-F238E27FC236}">
              <a16:creationId xmlns:a16="http://schemas.microsoft.com/office/drawing/2014/main" id="{B62C6413-7142-4102-ADE7-9A41329C15B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4" name="Text Box 10">
          <a:extLst>
            <a:ext uri="{FF2B5EF4-FFF2-40B4-BE49-F238E27FC236}">
              <a16:creationId xmlns:a16="http://schemas.microsoft.com/office/drawing/2014/main" id="{38CE902E-C148-470F-A342-7D345AACB91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5" name="Text Box 11">
          <a:extLst>
            <a:ext uri="{FF2B5EF4-FFF2-40B4-BE49-F238E27FC236}">
              <a16:creationId xmlns:a16="http://schemas.microsoft.com/office/drawing/2014/main" id="{8FAE241C-DD68-4395-AAA8-3659B1D5182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6" name="Text Box 10">
          <a:extLst>
            <a:ext uri="{FF2B5EF4-FFF2-40B4-BE49-F238E27FC236}">
              <a16:creationId xmlns:a16="http://schemas.microsoft.com/office/drawing/2014/main" id="{18443D43-6632-4711-B0E7-E00931D238F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7" name="Text Box 11">
          <a:extLst>
            <a:ext uri="{FF2B5EF4-FFF2-40B4-BE49-F238E27FC236}">
              <a16:creationId xmlns:a16="http://schemas.microsoft.com/office/drawing/2014/main" id="{C1E369D2-3A34-4671-879F-23195E78ACC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8" name="Text Box 10">
          <a:extLst>
            <a:ext uri="{FF2B5EF4-FFF2-40B4-BE49-F238E27FC236}">
              <a16:creationId xmlns:a16="http://schemas.microsoft.com/office/drawing/2014/main" id="{0CC3C99F-A03F-4C45-BB98-6F8D0DEFEA4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29" name="Text Box 11">
          <a:extLst>
            <a:ext uri="{FF2B5EF4-FFF2-40B4-BE49-F238E27FC236}">
              <a16:creationId xmlns:a16="http://schemas.microsoft.com/office/drawing/2014/main" id="{83F066A0-0062-4A61-BA96-8A449EBD14E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0" name="Text Box 10">
          <a:extLst>
            <a:ext uri="{FF2B5EF4-FFF2-40B4-BE49-F238E27FC236}">
              <a16:creationId xmlns:a16="http://schemas.microsoft.com/office/drawing/2014/main" id="{50B9D459-AA15-4CE7-8668-30D069E47DE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1" name="Text Box 11">
          <a:extLst>
            <a:ext uri="{FF2B5EF4-FFF2-40B4-BE49-F238E27FC236}">
              <a16:creationId xmlns:a16="http://schemas.microsoft.com/office/drawing/2014/main" id="{0E88F2C0-6824-44DA-8387-FAEC36A70C2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2" name="Text Box 10">
          <a:extLst>
            <a:ext uri="{FF2B5EF4-FFF2-40B4-BE49-F238E27FC236}">
              <a16:creationId xmlns:a16="http://schemas.microsoft.com/office/drawing/2014/main" id="{CC941BC0-DB33-4576-876E-3645E7B35BD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3" name="Text Box 11">
          <a:extLst>
            <a:ext uri="{FF2B5EF4-FFF2-40B4-BE49-F238E27FC236}">
              <a16:creationId xmlns:a16="http://schemas.microsoft.com/office/drawing/2014/main" id="{95B4994F-82DB-4568-965B-49DFEBBBD43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4" name="Text Box 10">
          <a:extLst>
            <a:ext uri="{FF2B5EF4-FFF2-40B4-BE49-F238E27FC236}">
              <a16:creationId xmlns:a16="http://schemas.microsoft.com/office/drawing/2014/main" id="{ED2708F7-7B84-4398-8913-481221BA7B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5" name="Text Box 11">
          <a:extLst>
            <a:ext uri="{FF2B5EF4-FFF2-40B4-BE49-F238E27FC236}">
              <a16:creationId xmlns:a16="http://schemas.microsoft.com/office/drawing/2014/main" id="{BD7B3BEC-B9EE-4994-87E4-24E04906F04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BC99DB0F-AEA0-453C-A646-F579DB2AA4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7" name="Text Box 11">
          <a:extLst>
            <a:ext uri="{FF2B5EF4-FFF2-40B4-BE49-F238E27FC236}">
              <a16:creationId xmlns:a16="http://schemas.microsoft.com/office/drawing/2014/main" id="{B4E98538-428B-4860-9C37-46243C94424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8" name="Text Box 10">
          <a:extLst>
            <a:ext uri="{FF2B5EF4-FFF2-40B4-BE49-F238E27FC236}">
              <a16:creationId xmlns:a16="http://schemas.microsoft.com/office/drawing/2014/main" id="{3ACAC289-86C9-4D20-87F8-215DFA25163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4D9C7A16-7309-47ED-85E3-B054E07C2F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200</xdr:row>
      <xdr:rowOff>0</xdr:rowOff>
    </xdr:from>
    <xdr:ext cx="0" cy="171450"/>
    <xdr:sp macro="" textlink="">
      <xdr:nvSpPr>
        <xdr:cNvPr id="6940" name="Text Box 10">
          <a:extLst>
            <a:ext uri="{FF2B5EF4-FFF2-40B4-BE49-F238E27FC236}">
              <a16:creationId xmlns:a16="http://schemas.microsoft.com/office/drawing/2014/main" id="{99E9E32F-91FF-457C-863E-B5F5EB488D1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1" name="Text Box 10">
          <a:extLst>
            <a:ext uri="{FF2B5EF4-FFF2-40B4-BE49-F238E27FC236}">
              <a16:creationId xmlns:a16="http://schemas.microsoft.com/office/drawing/2014/main" id="{E2593072-02B4-458D-81C0-D99A2FE5765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2" name="Text Box 11">
          <a:extLst>
            <a:ext uri="{FF2B5EF4-FFF2-40B4-BE49-F238E27FC236}">
              <a16:creationId xmlns:a16="http://schemas.microsoft.com/office/drawing/2014/main" id="{24559BB4-B7E1-44F0-842A-4ECBD904567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3" name="Text Box 10">
          <a:extLst>
            <a:ext uri="{FF2B5EF4-FFF2-40B4-BE49-F238E27FC236}">
              <a16:creationId xmlns:a16="http://schemas.microsoft.com/office/drawing/2014/main" id="{C443F6AD-D9D1-4450-B9F3-243C3E9108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4" name="Text Box 11">
          <a:extLst>
            <a:ext uri="{FF2B5EF4-FFF2-40B4-BE49-F238E27FC236}">
              <a16:creationId xmlns:a16="http://schemas.microsoft.com/office/drawing/2014/main" id="{EC35BB21-8C9C-4FC3-BFAF-D9C6A331801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460FAFA9-4C3F-4F23-AC3E-EAFD5202382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6" name="Text Box 11">
          <a:extLst>
            <a:ext uri="{FF2B5EF4-FFF2-40B4-BE49-F238E27FC236}">
              <a16:creationId xmlns:a16="http://schemas.microsoft.com/office/drawing/2014/main" id="{85BBF8EC-2713-4FE5-AAA3-919AF320ADB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7" name="Text Box 10">
          <a:extLst>
            <a:ext uri="{FF2B5EF4-FFF2-40B4-BE49-F238E27FC236}">
              <a16:creationId xmlns:a16="http://schemas.microsoft.com/office/drawing/2014/main" id="{A30A9346-0CCA-4296-89EC-69017E8B9F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8" name="Text Box 11">
          <a:extLst>
            <a:ext uri="{FF2B5EF4-FFF2-40B4-BE49-F238E27FC236}">
              <a16:creationId xmlns:a16="http://schemas.microsoft.com/office/drawing/2014/main" id="{340A1B81-4B90-404F-B78C-0EDA3DC166D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49" name="Text Box 10">
          <a:extLst>
            <a:ext uri="{FF2B5EF4-FFF2-40B4-BE49-F238E27FC236}">
              <a16:creationId xmlns:a16="http://schemas.microsoft.com/office/drawing/2014/main" id="{920C1B86-8436-4F45-A82E-8CCBC19A26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6950" name="Text Box 10">
          <a:extLst>
            <a:ext uri="{FF2B5EF4-FFF2-40B4-BE49-F238E27FC236}">
              <a16:creationId xmlns:a16="http://schemas.microsoft.com/office/drawing/2014/main" id="{87A1DDFE-DE3F-419F-9EA8-C1516EBA96C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1" name="Text Box 10">
          <a:extLst>
            <a:ext uri="{FF2B5EF4-FFF2-40B4-BE49-F238E27FC236}">
              <a16:creationId xmlns:a16="http://schemas.microsoft.com/office/drawing/2014/main" id="{0D2148F2-9366-439C-AED5-654861D7642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2" name="Text Box 11">
          <a:extLst>
            <a:ext uri="{FF2B5EF4-FFF2-40B4-BE49-F238E27FC236}">
              <a16:creationId xmlns:a16="http://schemas.microsoft.com/office/drawing/2014/main" id="{E4C8FFEE-CAD4-4FC2-8CF4-CDA92B58A63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3" name="Text Box 10">
          <a:extLst>
            <a:ext uri="{FF2B5EF4-FFF2-40B4-BE49-F238E27FC236}">
              <a16:creationId xmlns:a16="http://schemas.microsoft.com/office/drawing/2014/main" id="{6E713C65-4BE8-43DD-8C7A-36A03657A5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4" name="Text Box 11">
          <a:extLst>
            <a:ext uri="{FF2B5EF4-FFF2-40B4-BE49-F238E27FC236}">
              <a16:creationId xmlns:a16="http://schemas.microsoft.com/office/drawing/2014/main" id="{C5EAA2BB-060C-449A-80C0-4F0C07D120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5" name="Text Box 10">
          <a:extLst>
            <a:ext uri="{FF2B5EF4-FFF2-40B4-BE49-F238E27FC236}">
              <a16:creationId xmlns:a16="http://schemas.microsoft.com/office/drawing/2014/main" id="{E2CDAAE8-CD42-40CA-ADD8-772987862F7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6" name="Text Box 11">
          <a:extLst>
            <a:ext uri="{FF2B5EF4-FFF2-40B4-BE49-F238E27FC236}">
              <a16:creationId xmlns:a16="http://schemas.microsoft.com/office/drawing/2014/main" id="{06D38AFB-E64E-4D7F-8C05-7D358F7D2E3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7" name="Text Box 10">
          <a:extLst>
            <a:ext uri="{FF2B5EF4-FFF2-40B4-BE49-F238E27FC236}">
              <a16:creationId xmlns:a16="http://schemas.microsoft.com/office/drawing/2014/main" id="{24452CBA-D055-4E21-AC87-2BF69ED7492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8" name="Text Box 11">
          <a:extLst>
            <a:ext uri="{FF2B5EF4-FFF2-40B4-BE49-F238E27FC236}">
              <a16:creationId xmlns:a16="http://schemas.microsoft.com/office/drawing/2014/main" id="{D21A9345-EBE9-4FFC-A15F-1A55BA68129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59" name="Text Box 10">
          <a:extLst>
            <a:ext uri="{FF2B5EF4-FFF2-40B4-BE49-F238E27FC236}">
              <a16:creationId xmlns:a16="http://schemas.microsoft.com/office/drawing/2014/main" id="{3D88B3CA-EEED-4973-A158-1B9E05A7AB7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0" name="Text Box 11">
          <a:extLst>
            <a:ext uri="{FF2B5EF4-FFF2-40B4-BE49-F238E27FC236}">
              <a16:creationId xmlns:a16="http://schemas.microsoft.com/office/drawing/2014/main" id="{1A4CAFB1-35A2-46D8-85F7-3A289E5B43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1" name="Text Box 10">
          <a:extLst>
            <a:ext uri="{FF2B5EF4-FFF2-40B4-BE49-F238E27FC236}">
              <a16:creationId xmlns:a16="http://schemas.microsoft.com/office/drawing/2014/main" id="{02526BE3-D806-4B0A-894F-5A2B2C1FE7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2" name="Text Box 11">
          <a:extLst>
            <a:ext uri="{FF2B5EF4-FFF2-40B4-BE49-F238E27FC236}">
              <a16:creationId xmlns:a16="http://schemas.microsoft.com/office/drawing/2014/main" id="{2A743479-2604-4818-8D24-26A872BC290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DE97607-F2A3-458A-8AC2-667F547E5B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4" name="Text Box 11">
          <a:extLst>
            <a:ext uri="{FF2B5EF4-FFF2-40B4-BE49-F238E27FC236}">
              <a16:creationId xmlns:a16="http://schemas.microsoft.com/office/drawing/2014/main" id="{4F600CFD-6565-460B-B250-1029E406881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5" name="Text Box 10">
          <a:extLst>
            <a:ext uri="{FF2B5EF4-FFF2-40B4-BE49-F238E27FC236}">
              <a16:creationId xmlns:a16="http://schemas.microsoft.com/office/drawing/2014/main" id="{CC928F7E-7A3B-48FC-B0CF-1FE2CE785BC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6" name="Text Box 11">
          <a:extLst>
            <a:ext uri="{FF2B5EF4-FFF2-40B4-BE49-F238E27FC236}">
              <a16:creationId xmlns:a16="http://schemas.microsoft.com/office/drawing/2014/main" id="{9E66AE79-FC76-4941-80CF-D9F35307E21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67" name="Text Box 10">
          <a:extLst>
            <a:ext uri="{FF2B5EF4-FFF2-40B4-BE49-F238E27FC236}">
              <a16:creationId xmlns:a16="http://schemas.microsoft.com/office/drawing/2014/main" id="{617074FA-F351-4E8F-B59F-E98E596928F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68" name="Text Box 10">
          <a:extLst>
            <a:ext uri="{FF2B5EF4-FFF2-40B4-BE49-F238E27FC236}">
              <a16:creationId xmlns:a16="http://schemas.microsoft.com/office/drawing/2014/main" id="{5FB1D591-69CF-48A7-BE69-26A129CCBC7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69" name="Text Box 11">
          <a:extLst>
            <a:ext uri="{FF2B5EF4-FFF2-40B4-BE49-F238E27FC236}">
              <a16:creationId xmlns:a16="http://schemas.microsoft.com/office/drawing/2014/main" id="{027EBD83-B6B2-415E-8FB4-590EFD9FB11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0" name="Text Box 10">
          <a:extLst>
            <a:ext uri="{FF2B5EF4-FFF2-40B4-BE49-F238E27FC236}">
              <a16:creationId xmlns:a16="http://schemas.microsoft.com/office/drawing/2014/main" id="{A38599F5-1FD6-4D2B-9006-046BF6EEA83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1" name="Text Box 11">
          <a:extLst>
            <a:ext uri="{FF2B5EF4-FFF2-40B4-BE49-F238E27FC236}">
              <a16:creationId xmlns:a16="http://schemas.microsoft.com/office/drawing/2014/main" id="{E66F5192-6092-48A8-9F9D-F9CE3A2642F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2" name="Text Box 10">
          <a:extLst>
            <a:ext uri="{FF2B5EF4-FFF2-40B4-BE49-F238E27FC236}">
              <a16:creationId xmlns:a16="http://schemas.microsoft.com/office/drawing/2014/main" id="{217E273B-F69E-4DE3-8E51-E0AC02C79CF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3" name="Text Box 11">
          <a:extLst>
            <a:ext uri="{FF2B5EF4-FFF2-40B4-BE49-F238E27FC236}">
              <a16:creationId xmlns:a16="http://schemas.microsoft.com/office/drawing/2014/main" id="{3B6B08DC-3C22-4CC5-92D6-4746DF7C2C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4" name="Text Box 10">
          <a:extLst>
            <a:ext uri="{FF2B5EF4-FFF2-40B4-BE49-F238E27FC236}">
              <a16:creationId xmlns:a16="http://schemas.microsoft.com/office/drawing/2014/main" id="{0CFBC5CF-7510-46AF-9EAD-5CC7B684E14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5" name="Text Box 11">
          <a:extLst>
            <a:ext uri="{FF2B5EF4-FFF2-40B4-BE49-F238E27FC236}">
              <a16:creationId xmlns:a16="http://schemas.microsoft.com/office/drawing/2014/main" id="{2F1FD391-900E-457E-9E4A-CC0B6CB6DD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6" name="Text Box 10">
          <a:extLst>
            <a:ext uri="{FF2B5EF4-FFF2-40B4-BE49-F238E27FC236}">
              <a16:creationId xmlns:a16="http://schemas.microsoft.com/office/drawing/2014/main" id="{D28BE3CD-4A69-4CCC-B6AD-DFBE0879389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256</xdr:row>
      <xdr:rowOff>0</xdr:rowOff>
    </xdr:from>
    <xdr:ext cx="0" cy="171450"/>
    <xdr:sp macro="" textlink="">
      <xdr:nvSpPr>
        <xdr:cNvPr id="6977" name="Text Box 10">
          <a:extLst>
            <a:ext uri="{FF2B5EF4-FFF2-40B4-BE49-F238E27FC236}">
              <a16:creationId xmlns:a16="http://schemas.microsoft.com/office/drawing/2014/main" id="{1E1E9593-394A-40BE-A1B8-3EFADF7C05D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78" name="Text Box 10">
          <a:extLst>
            <a:ext uri="{FF2B5EF4-FFF2-40B4-BE49-F238E27FC236}">
              <a16:creationId xmlns:a16="http://schemas.microsoft.com/office/drawing/2014/main" id="{2D2D0C32-6EA8-44E7-AFBF-29A9BBE8602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79" name="Text Box 11">
          <a:extLst>
            <a:ext uri="{FF2B5EF4-FFF2-40B4-BE49-F238E27FC236}">
              <a16:creationId xmlns:a16="http://schemas.microsoft.com/office/drawing/2014/main" id="{E464E652-6A05-4597-8F8F-FA39376C8E6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0" name="Text Box 10">
          <a:extLst>
            <a:ext uri="{FF2B5EF4-FFF2-40B4-BE49-F238E27FC236}">
              <a16:creationId xmlns:a16="http://schemas.microsoft.com/office/drawing/2014/main" id="{E880055B-1C6A-43B8-AC95-456B23B03A2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1" name="Text Box 11">
          <a:extLst>
            <a:ext uri="{FF2B5EF4-FFF2-40B4-BE49-F238E27FC236}">
              <a16:creationId xmlns:a16="http://schemas.microsoft.com/office/drawing/2014/main" id="{880B4026-183D-48A0-8FDC-CCE19D4ACC0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2" name="Text Box 10">
          <a:extLst>
            <a:ext uri="{FF2B5EF4-FFF2-40B4-BE49-F238E27FC236}">
              <a16:creationId xmlns:a16="http://schemas.microsoft.com/office/drawing/2014/main" id="{D56ACAFE-6A53-4C90-8372-8775F5A69A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3" name="Text Box 11">
          <a:extLst>
            <a:ext uri="{FF2B5EF4-FFF2-40B4-BE49-F238E27FC236}">
              <a16:creationId xmlns:a16="http://schemas.microsoft.com/office/drawing/2014/main" id="{0CAECCFC-BDCE-4ED7-B3C4-78078E3FA1E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4" name="Text Box 10">
          <a:extLst>
            <a:ext uri="{FF2B5EF4-FFF2-40B4-BE49-F238E27FC236}">
              <a16:creationId xmlns:a16="http://schemas.microsoft.com/office/drawing/2014/main" id="{CF262E7B-00DC-4792-9BBE-5AA15E7E910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5" name="Text Box 11">
          <a:extLst>
            <a:ext uri="{FF2B5EF4-FFF2-40B4-BE49-F238E27FC236}">
              <a16:creationId xmlns:a16="http://schemas.microsoft.com/office/drawing/2014/main" id="{90420FFE-D326-4C9F-9433-07583F6014C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6" name="Text Box 10">
          <a:extLst>
            <a:ext uri="{FF2B5EF4-FFF2-40B4-BE49-F238E27FC236}">
              <a16:creationId xmlns:a16="http://schemas.microsoft.com/office/drawing/2014/main" id="{55089163-E2EA-45B5-AD5F-F5B24E3697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6987" name="Text Box 10">
          <a:extLst>
            <a:ext uri="{FF2B5EF4-FFF2-40B4-BE49-F238E27FC236}">
              <a16:creationId xmlns:a16="http://schemas.microsoft.com/office/drawing/2014/main" id="{E682806B-B7A0-4AAB-9008-5D61AD19C27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88" name="Text Box 10">
          <a:extLst>
            <a:ext uri="{FF2B5EF4-FFF2-40B4-BE49-F238E27FC236}">
              <a16:creationId xmlns:a16="http://schemas.microsoft.com/office/drawing/2014/main" id="{54C5A2FB-7CDE-472B-8F16-C3AE399BCF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89" name="Text Box 11">
          <a:extLst>
            <a:ext uri="{FF2B5EF4-FFF2-40B4-BE49-F238E27FC236}">
              <a16:creationId xmlns:a16="http://schemas.microsoft.com/office/drawing/2014/main" id="{346DEB22-CD70-4911-82A5-687E16C3C0D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0" name="Text Box 10">
          <a:extLst>
            <a:ext uri="{FF2B5EF4-FFF2-40B4-BE49-F238E27FC236}">
              <a16:creationId xmlns:a16="http://schemas.microsoft.com/office/drawing/2014/main" id="{4DCE4951-0CB9-43E9-9B73-541E293447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1" name="Text Box 11">
          <a:extLst>
            <a:ext uri="{FF2B5EF4-FFF2-40B4-BE49-F238E27FC236}">
              <a16:creationId xmlns:a16="http://schemas.microsoft.com/office/drawing/2014/main" id="{5F22F0E5-769D-4577-965F-E2001914F52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2" name="Text Box 10">
          <a:extLst>
            <a:ext uri="{FF2B5EF4-FFF2-40B4-BE49-F238E27FC236}">
              <a16:creationId xmlns:a16="http://schemas.microsoft.com/office/drawing/2014/main" id="{C9F7D5D2-2A3A-426A-B05C-21EE7AD6628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3" name="Text Box 11">
          <a:extLst>
            <a:ext uri="{FF2B5EF4-FFF2-40B4-BE49-F238E27FC236}">
              <a16:creationId xmlns:a16="http://schemas.microsoft.com/office/drawing/2014/main" id="{41B5CDF0-19FD-485C-9DF5-3E00229632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4" name="Text Box 10">
          <a:extLst>
            <a:ext uri="{FF2B5EF4-FFF2-40B4-BE49-F238E27FC236}">
              <a16:creationId xmlns:a16="http://schemas.microsoft.com/office/drawing/2014/main" id="{2CDE1A52-4691-4BC9-BFC0-73BBFFF1468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5" name="Text Box 11">
          <a:extLst>
            <a:ext uri="{FF2B5EF4-FFF2-40B4-BE49-F238E27FC236}">
              <a16:creationId xmlns:a16="http://schemas.microsoft.com/office/drawing/2014/main" id="{723855CF-A929-4DEC-9453-9F53D55D154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6" name="Text Box 10">
          <a:extLst>
            <a:ext uri="{FF2B5EF4-FFF2-40B4-BE49-F238E27FC236}">
              <a16:creationId xmlns:a16="http://schemas.microsoft.com/office/drawing/2014/main" id="{084C6316-352F-49FF-A5EA-A11D1F702AE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208</xdr:row>
      <xdr:rowOff>0</xdr:rowOff>
    </xdr:from>
    <xdr:ext cx="0" cy="171450"/>
    <xdr:sp macro="" textlink="">
      <xdr:nvSpPr>
        <xdr:cNvPr id="6997" name="Text Box 10">
          <a:extLst>
            <a:ext uri="{FF2B5EF4-FFF2-40B4-BE49-F238E27FC236}">
              <a16:creationId xmlns:a16="http://schemas.microsoft.com/office/drawing/2014/main" id="{FCFDBBF3-718A-4B63-AEC3-43C802CE8EC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98" name="Text Box 10">
          <a:extLst>
            <a:ext uri="{FF2B5EF4-FFF2-40B4-BE49-F238E27FC236}">
              <a16:creationId xmlns:a16="http://schemas.microsoft.com/office/drawing/2014/main" id="{07C77E04-E5DD-4BDC-B90C-5DB5C6CF87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6999" name="Text Box 11">
          <a:extLst>
            <a:ext uri="{FF2B5EF4-FFF2-40B4-BE49-F238E27FC236}">
              <a16:creationId xmlns:a16="http://schemas.microsoft.com/office/drawing/2014/main" id="{2389DD1A-FA23-473B-8B23-20627AEB09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0" name="Text Box 10">
          <a:extLst>
            <a:ext uri="{FF2B5EF4-FFF2-40B4-BE49-F238E27FC236}">
              <a16:creationId xmlns:a16="http://schemas.microsoft.com/office/drawing/2014/main" id="{9F682C25-F7F0-403E-A71D-33576FC0FC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1" name="Text Box 11">
          <a:extLst>
            <a:ext uri="{FF2B5EF4-FFF2-40B4-BE49-F238E27FC236}">
              <a16:creationId xmlns:a16="http://schemas.microsoft.com/office/drawing/2014/main" id="{35579C76-7194-4E2C-9F87-F8993142095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2" name="Text Box 10">
          <a:extLst>
            <a:ext uri="{FF2B5EF4-FFF2-40B4-BE49-F238E27FC236}">
              <a16:creationId xmlns:a16="http://schemas.microsoft.com/office/drawing/2014/main" id="{88634935-A36D-47BB-B0C6-AF8EBC07BDC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3" name="Text Box 11">
          <a:extLst>
            <a:ext uri="{FF2B5EF4-FFF2-40B4-BE49-F238E27FC236}">
              <a16:creationId xmlns:a16="http://schemas.microsoft.com/office/drawing/2014/main" id="{AF53914F-5FE9-47CB-89A4-56A2D2706FE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4" name="Text Box 10">
          <a:extLst>
            <a:ext uri="{FF2B5EF4-FFF2-40B4-BE49-F238E27FC236}">
              <a16:creationId xmlns:a16="http://schemas.microsoft.com/office/drawing/2014/main" id="{74D9C163-741C-49F0-803B-869641B3CC1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5" name="Text Box 11">
          <a:extLst>
            <a:ext uri="{FF2B5EF4-FFF2-40B4-BE49-F238E27FC236}">
              <a16:creationId xmlns:a16="http://schemas.microsoft.com/office/drawing/2014/main" id="{58854C8E-4C04-4B75-A5BA-CA324451FA0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6" name="Text Box 10">
          <a:extLst>
            <a:ext uri="{FF2B5EF4-FFF2-40B4-BE49-F238E27FC236}">
              <a16:creationId xmlns:a16="http://schemas.microsoft.com/office/drawing/2014/main" id="{622A19A9-3716-4A83-BDC6-DC3E933C37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7" name="Text Box 11">
          <a:extLst>
            <a:ext uri="{FF2B5EF4-FFF2-40B4-BE49-F238E27FC236}">
              <a16:creationId xmlns:a16="http://schemas.microsoft.com/office/drawing/2014/main" id="{2CFD6605-BB2A-4319-8240-59B2075D4E5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8" name="Text Box 10">
          <a:extLst>
            <a:ext uri="{FF2B5EF4-FFF2-40B4-BE49-F238E27FC236}">
              <a16:creationId xmlns:a16="http://schemas.microsoft.com/office/drawing/2014/main" id="{1513D726-6343-40FA-B84F-A960EC5C77D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09" name="Text Box 11">
          <a:extLst>
            <a:ext uri="{FF2B5EF4-FFF2-40B4-BE49-F238E27FC236}">
              <a16:creationId xmlns:a16="http://schemas.microsoft.com/office/drawing/2014/main" id="{2617ABAF-9F39-42E0-A4C8-60B569B3FBD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10" name="Text Box 10">
          <a:extLst>
            <a:ext uri="{FF2B5EF4-FFF2-40B4-BE49-F238E27FC236}">
              <a16:creationId xmlns:a16="http://schemas.microsoft.com/office/drawing/2014/main" id="{6AA2D7E3-5522-4B83-B2F4-F07DD6A8F9C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11" name="Text Box 11">
          <a:extLst>
            <a:ext uri="{FF2B5EF4-FFF2-40B4-BE49-F238E27FC236}">
              <a16:creationId xmlns:a16="http://schemas.microsoft.com/office/drawing/2014/main" id="{127BC860-FBCA-4A28-8620-52CE2E3D5E3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12" name="Text Box 10">
          <a:extLst>
            <a:ext uri="{FF2B5EF4-FFF2-40B4-BE49-F238E27FC236}">
              <a16:creationId xmlns:a16="http://schemas.microsoft.com/office/drawing/2014/main" id="{9384004C-A6F5-4A8A-9140-E8885BED651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13" name="Text Box 11">
          <a:extLst>
            <a:ext uri="{FF2B5EF4-FFF2-40B4-BE49-F238E27FC236}">
              <a16:creationId xmlns:a16="http://schemas.microsoft.com/office/drawing/2014/main" id="{D47FF47F-49E2-4550-9552-04025923D7E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14" name="Text Box 10">
          <a:extLst>
            <a:ext uri="{FF2B5EF4-FFF2-40B4-BE49-F238E27FC236}">
              <a16:creationId xmlns:a16="http://schemas.microsoft.com/office/drawing/2014/main" id="{1E72B437-C295-42FB-B5E2-C40D154346D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15" name="Text Box 10">
          <a:extLst>
            <a:ext uri="{FF2B5EF4-FFF2-40B4-BE49-F238E27FC236}">
              <a16:creationId xmlns:a16="http://schemas.microsoft.com/office/drawing/2014/main" id="{0F8B8D1C-1D57-4CF0-AD9A-C7DB79D3DF3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16" name="Text Box 11">
          <a:extLst>
            <a:ext uri="{FF2B5EF4-FFF2-40B4-BE49-F238E27FC236}">
              <a16:creationId xmlns:a16="http://schemas.microsoft.com/office/drawing/2014/main" id="{4EB6EB5B-8D01-47BF-B31D-A2AB5FCDBBD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17" name="Text Box 10">
          <a:extLst>
            <a:ext uri="{FF2B5EF4-FFF2-40B4-BE49-F238E27FC236}">
              <a16:creationId xmlns:a16="http://schemas.microsoft.com/office/drawing/2014/main" id="{2BA734B0-190E-4EB4-B31A-65920A47B1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18" name="Text Box 11">
          <a:extLst>
            <a:ext uri="{FF2B5EF4-FFF2-40B4-BE49-F238E27FC236}">
              <a16:creationId xmlns:a16="http://schemas.microsoft.com/office/drawing/2014/main" id="{A94DC670-2594-4420-A967-81FA579DE4D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19" name="Text Box 10">
          <a:extLst>
            <a:ext uri="{FF2B5EF4-FFF2-40B4-BE49-F238E27FC236}">
              <a16:creationId xmlns:a16="http://schemas.microsoft.com/office/drawing/2014/main" id="{B838CBC2-0E18-4FD8-A25A-4F33318D191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20" name="Text Box 11">
          <a:extLst>
            <a:ext uri="{FF2B5EF4-FFF2-40B4-BE49-F238E27FC236}">
              <a16:creationId xmlns:a16="http://schemas.microsoft.com/office/drawing/2014/main" id="{9BAB081A-E416-4730-80A2-364AD7BA31F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21" name="Text Box 10">
          <a:extLst>
            <a:ext uri="{FF2B5EF4-FFF2-40B4-BE49-F238E27FC236}">
              <a16:creationId xmlns:a16="http://schemas.microsoft.com/office/drawing/2014/main" id="{48E7F10A-5A35-45F1-A299-61975DD1024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22" name="Text Box 11">
          <a:extLst>
            <a:ext uri="{FF2B5EF4-FFF2-40B4-BE49-F238E27FC236}">
              <a16:creationId xmlns:a16="http://schemas.microsoft.com/office/drawing/2014/main" id="{81DDA8EF-70AC-40E4-9D84-F56FE41275C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23" name="Text Box 10">
          <a:extLst>
            <a:ext uri="{FF2B5EF4-FFF2-40B4-BE49-F238E27FC236}">
              <a16:creationId xmlns:a16="http://schemas.microsoft.com/office/drawing/2014/main" id="{552D6F72-0C58-403B-9BC5-064B876086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24" name="Text Box 10">
          <a:extLst>
            <a:ext uri="{FF2B5EF4-FFF2-40B4-BE49-F238E27FC236}">
              <a16:creationId xmlns:a16="http://schemas.microsoft.com/office/drawing/2014/main" id="{4ECB6D78-6662-432F-AE09-E816CC8BC9B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25" name="Text Box 10">
          <a:extLst>
            <a:ext uri="{FF2B5EF4-FFF2-40B4-BE49-F238E27FC236}">
              <a16:creationId xmlns:a16="http://schemas.microsoft.com/office/drawing/2014/main" id="{0A63E0BC-D496-4E60-970E-F88538605C2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26" name="Text Box 11">
          <a:extLst>
            <a:ext uri="{FF2B5EF4-FFF2-40B4-BE49-F238E27FC236}">
              <a16:creationId xmlns:a16="http://schemas.microsoft.com/office/drawing/2014/main" id="{16029931-D7CB-4054-B642-DE4E93300A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27" name="Text Box 10">
          <a:extLst>
            <a:ext uri="{FF2B5EF4-FFF2-40B4-BE49-F238E27FC236}">
              <a16:creationId xmlns:a16="http://schemas.microsoft.com/office/drawing/2014/main" id="{C887DAB6-4B41-4C40-9ABC-785E743981A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28" name="Text Box 11">
          <a:extLst>
            <a:ext uri="{FF2B5EF4-FFF2-40B4-BE49-F238E27FC236}">
              <a16:creationId xmlns:a16="http://schemas.microsoft.com/office/drawing/2014/main" id="{02C691BC-A3C3-4360-B593-6F30403F10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29" name="Text Box 10">
          <a:extLst>
            <a:ext uri="{FF2B5EF4-FFF2-40B4-BE49-F238E27FC236}">
              <a16:creationId xmlns:a16="http://schemas.microsoft.com/office/drawing/2014/main" id="{9B141BAF-1185-4D02-86A1-F31E733217A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0" name="Text Box 11">
          <a:extLst>
            <a:ext uri="{FF2B5EF4-FFF2-40B4-BE49-F238E27FC236}">
              <a16:creationId xmlns:a16="http://schemas.microsoft.com/office/drawing/2014/main" id="{5E362788-5B1F-451F-8F1D-6D7C5D07B31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1" name="Text Box 10">
          <a:extLst>
            <a:ext uri="{FF2B5EF4-FFF2-40B4-BE49-F238E27FC236}">
              <a16:creationId xmlns:a16="http://schemas.microsoft.com/office/drawing/2014/main" id="{9182F8F4-045B-4199-A3FD-DFA20E734A8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2" name="Text Box 11">
          <a:extLst>
            <a:ext uri="{FF2B5EF4-FFF2-40B4-BE49-F238E27FC236}">
              <a16:creationId xmlns:a16="http://schemas.microsoft.com/office/drawing/2014/main" id="{993AD7BA-368D-4EE4-B149-91D651B9316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3" name="Text Box 10">
          <a:extLst>
            <a:ext uri="{FF2B5EF4-FFF2-40B4-BE49-F238E27FC236}">
              <a16:creationId xmlns:a16="http://schemas.microsoft.com/office/drawing/2014/main" id="{4A0B18E9-AA8F-47A1-978E-78DB8B4034E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4" name="Text Box 11">
          <a:extLst>
            <a:ext uri="{FF2B5EF4-FFF2-40B4-BE49-F238E27FC236}">
              <a16:creationId xmlns:a16="http://schemas.microsoft.com/office/drawing/2014/main" id="{711E35DC-EB12-4FAC-9659-2144DCC1567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5" name="Text Box 10">
          <a:extLst>
            <a:ext uri="{FF2B5EF4-FFF2-40B4-BE49-F238E27FC236}">
              <a16:creationId xmlns:a16="http://schemas.microsoft.com/office/drawing/2014/main" id="{0F8106BB-3A38-401F-8D8B-0951494C3A5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6" name="Text Box 11">
          <a:extLst>
            <a:ext uri="{FF2B5EF4-FFF2-40B4-BE49-F238E27FC236}">
              <a16:creationId xmlns:a16="http://schemas.microsoft.com/office/drawing/2014/main" id="{41D38390-9BE2-4F1A-9AA7-468ABA7BCE3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7" name="Text Box 10">
          <a:extLst>
            <a:ext uri="{FF2B5EF4-FFF2-40B4-BE49-F238E27FC236}">
              <a16:creationId xmlns:a16="http://schemas.microsoft.com/office/drawing/2014/main" id="{715130AF-6B2C-47AB-B163-8C896AFB0B8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8" name="Text Box 11">
          <a:extLst>
            <a:ext uri="{FF2B5EF4-FFF2-40B4-BE49-F238E27FC236}">
              <a16:creationId xmlns:a16="http://schemas.microsoft.com/office/drawing/2014/main" id="{CBAAAD6A-D49B-499E-9036-AC3977DD4A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39" name="Text Box 10">
          <a:extLst>
            <a:ext uri="{FF2B5EF4-FFF2-40B4-BE49-F238E27FC236}">
              <a16:creationId xmlns:a16="http://schemas.microsoft.com/office/drawing/2014/main" id="{412B38EB-6FBA-4636-A751-634E67DD8B3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40" name="Text Box 11">
          <a:extLst>
            <a:ext uri="{FF2B5EF4-FFF2-40B4-BE49-F238E27FC236}">
              <a16:creationId xmlns:a16="http://schemas.microsoft.com/office/drawing/2014/main" id="{DB7CEBB5-94BB-4BCC-8789-B47C304E5A5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41" name="Text Box 10">
          <a:extLst>
            <a:ext uri="{FF2B5EF4-FFF2-40B4-BE49-F238E27FC236}">
              <a16:creationId xmlns:a16="http://schemas.microsoft.com/office/drawing/2014/main" id="{858822E2-81B7-42D4-9DAD-CE714E223B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2" name="Text Box 10">
          <a:extLst>
            <a:ext uri="{FF2B5EF4-FFF2-40B4-BE49-F238E27FC236}">
              <a16:creationId xmlns:a16="http://schemas.microsoft.com/office/drawing/2014/main" id="{B7BF2EA1-E334-47F8-8C95-7F891C4D7EB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3" name="Text Box 11">
          <a:extLst>
            <a:ext uri="{FF2B5EF4-FFF2-40B4-BE49-F238E27FC236}">
              <a16:creationId xmlns:a16="http://schemas.microsoft.com/office/drawing/2014/main" id="{6C7C4D71-BC79-444A-8226-1DF778DB5E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3FFF8C5E-36B4-435E-A0C7-8E127360FF0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5" name="Text Box 11">
          <a:extLst>
            <a:ext uri="{FF2B5EF4-FFF2-40B4-BE49-F238E27FC236}">
              <a16:creationId xmlns:a16="http://schemas.microsoft.com/office/drawing/2014/main" id="{71195086-C38C-4CF1-822B-D30E937B331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6" name="Text Box 10">
          <a:extLst>
            <a:ext uri="{FF2B5EF4-FFF2-40B4-BE49-F238E27FC236}">
              <a16:creationId xmlns:a16="http://schemas.microsoft.com/office/drawing/2014/main" id="{791FF6D2-D663-493E-B462-F19A10FDFDA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7" name="Text Box 11">
          <a:extLst>
            <a:ext uri="{FF2B5EF4-FFF2-40B4-BE49-F238E27FC236}">
              <a16:creationId xmlns:a16="http://schemas.microsoft.com/office/drawing/2014/main" id="{F60B72A0-D954-47BB-85BF-AE8CF323CB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8" name="Text Box 10">
          <a:extLst>
            <a:ext uri="{FF2B5EF4-FFF2-40B4-BE49-F238E27FC236}">
              <a16:creationId xmlns:a16="http://schemas.microsoft.com/office/drawing/2014/main" id="{CC2FA4D8-C15D-44AD-8E55-1E16AE6294A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49" name="Text Box 11">
          <a:extLst>
            <a:ext uri="{FF2B5EF4-FFF2-40B4-BE49-F238E27FC236}">
              <a16:creationId xmlns:a16="http://schemas.microsoft.com/office/drawing/2014/main" id="{F07BD936-FB87-42DF-9000-A50D43AB3E2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50" name="Text Box 10">
          <a:extLst>
            <a:ext uri="{FF2B5EF4-FFF2-40B4-BE49-F238E27FC236}">
              <a16:creationId xmlns:a16="http://schemas.microsoft.com/office/drawing/2014/main" id="{4F518A50-3654-47D7-81CD-88ED50E29F5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259</xdr:row>
      <xdr:rowOff>0</xdr:rowOff>
    </xdr:from>
    <xdr:ext cx="0" cy="171450"/>
    <xdr:sp macro="" textlink="">
      <xdr:nvSpPr>
        <xdr:cNvPr id="7051" name="Text Box 10">
          <a:extLst>
            <a:ext uri="{FF2B5EF4-FFF2-40B4-BE49-F238E27FC236}">
              <a16:creationId xmlns:a16="http://schemas.microsoft.com/office/drawing/2014/main" id="{383163F5-AE80-44C7-99CE-3B58695B553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2" name="Text Box 10">
          <a:extLst>
            <a:ext uri="{FF2B5EF4-FFF2-40B4-BE49-F238E27FC236}">
              <a16:creationId xmlns:a16="http://schemas.microsoft.com/office/drawing/2014/main" id="{1661F275-B044-411E-ACD5-E32096F90C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3" name="Text Box 11">
          <a:extLst>
            <a:ext uri="{FF2B5EF4-FFF2-40B4-BE49-F238E27FC236}">
              <a16:creationId xmlns:a16="http://schemas.microsoft.com/office/drawing/2014/main" id="{1FAF64DA-32F6-42D8-9F51-37C7728D6A6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4" name="Text Box 10">
          <a:extLst>
            <a:ext uri="{FF2B5EF4-FFF2-40B4-BE49-F238E27FC236}">
              <a16:creationId xmlns:a16="http://schemas.microsoft.com/office/drawing/2014/main" id="{99A0C20A-E0DB-469E-A08D-9DA82AC1AAF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5" name="Text Box 11">
          <a:extLst>
            <a:ext uri="{FF2B5EF4-FFF2-40B4-BE49-F238E27FC236}">
              <a16:creationId xmlns:a16="http://schemas.microsoft.com/office/drawing/2014/main" id="{51CAD109-ECAD-4D10-8DC7-E49F39F50C0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6" name="Text Box 10">
          <a:extLst>
            <a:ext uri="{FF2B5EF4-FFF2-40B4-BE49-F238E27FC236}">
              <a16:creationId xmlns:a16="http://schemas.microsoft.com/office/drawing/2014/main" id="{9425152F-6D41-4511-8428-038886133B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7" name="Text Box 11">
          <a:extLst>
            <a:ext uri="{FF2B5EF4-FFF2-40B4-BE49-F238E27FC236}">
              <a16:creationId xmlns:a16="http://schemas.microsoft.com/office/drawing/2014/main" id="{96A7D0BF-6A79-4874-BA3D-F1F6EE5E897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8" name="Text Box 10">
          <a:extLst>
            <a:ext uri="{FF2B5EF4-FFF2-40B4-BE49-F238E27FC236}">
              <a16:creationId xmlns:a16="http://schemas.microsoft.com/office/drawing/2014/main" id="{F261B1AE-5DDA-487D-949E-207552D3A2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59" name="Text Box 11">
          <a:extLst>
            <a:ext uri="{FF2B5EF4-FFF2-40B4-BE49-F238E27FC236}">
              <a16:creationId xmlns:a16="http://schemas.microsoft.com/office/drawing/2014/main" id="{93E80D26-2423-4109-AC4F-DD764F9FEA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60" name="Text Box 10">
          <a:extLst>
            <a:ext uri="{FF2B5EF4-FFF2-40B4-BE49-F238E27FC236}">
              <a16:creationId xmlns:a16="http://schemas.microsoft.com/office/drawing/2014/main" id="{6BC7ED31-5695-4BA3-9AE5-10B7252BCD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061" name="Text Box 10">
          <a:extLst>
            <a:ext uri="{FF2B5EF4-FFF2-40B4-BE49-F238E27FC236}">
              <a16:creationId xmlns:a16="http://schemas.microsoft.com/office/drawing/2014/main" id="{5307D27D-EAA1-4FB5-A1F9-B9BB51B03BD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2" name="Text Box 10">
          <a:extLst>
            <a:ext uri="{FF2B5EF4-FFF2-40B4-BE49-F238E27FC236}">
              <a16:creationId xmlns:a16="http://schemas.microsoft.com/office/drawing/2014/main" id="{53CD285A-27A9-4882-A931-0DFE8013D4D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3" name="Text Box 11">
          <a:extLst>
            <a:ext uri="{FF2B5EF4-FFF2-40B4-BE49-F238E27FC236}">
              <a16:creationId xmlns:a16="http://schemas.microsoft.com/office/drawing/2014/main" id="{0A1877F4-D6EA-4C36-B416-06BA8B65D88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4" name="Text Box 10">
          <a:extLst>
            <a:ext uri="{FF2B5EF4-FFF2-40B4-BE49-F238E27FC236}">
              <a16:creationId xmlns:a16="http://schemas.microsoft.com/office/drawing/2014/main" id="{A4CEF80F-01A1-4104-9CDD-D3D4EC4DD47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5" name="Text Box 11">
          <a:extLst>
            <a:ext uri="{FF2B5EF4-FFF2-40B4-BE49-F238E27FC236}">
              <a16:creationId xmlns:a16="http://schemas.microsoft.com/office/drawing/2014/main" id="{D58C130D-6ED6-4C75-B5F6-DDC095C03B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6" name="Text Box 10">
          <a:extLst>
            <a:ext uri="{FF2B5EF4-FFF2-40B4-BE49-F238E27FC236}">
              <a16:creationId xmlns:a16="http://schemas.microsoft.com/office/drawing/2014/main" id="{2A22D771-883D-4E6C-AC1F-61BE39EA97A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7" name="Text Box 11">
          <a:extLst>
            <a:ext uri="{FF2B5EF4-FFF2-40B4-BE49-F238E27FC236}">
              <a16:creationId xmlns:a16="http://schemas.microsoft.com/office/drawing/2014/main" id="{3D610D55-6185-4790-87AA-3C9A973D5F1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8" name="Text Box 10">
          <a:extLst>
            <a:ext uri="{FF2B5EF4-FFF2-40B4-BE49-F238E27FC236}">
              <a16:creationId xmlns:a16="http://schemas.microsoft.com/office/drawing/2014/main" id="{256CECA4-0E78-48EB-A312-423375FD2A1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69" name="Text Box 11">
          <a:extLst>
            <a:ext uri="{FF2B5EF4-FFF2-40B4-BE49-F238E27FC236}">
              <a16:creationId xmlns:a16="http://schemas.microsoft.com/office/drawing/2014/main" id="{273988D5-1B81-4737-AB4A-E28342EC93B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70" name="Text Box 10">
          <a:extLst>
            <a:ext uri="{FF2B5EF4-FFF2-40B4-BE49-F238E27FC236}">
              <a16:creationId xmlns:a16="http://schemas.microsoft.com/office/drawing/2014/main" id="{E00FD164-08EE-4F7D-BC8C-7DC3C9E63AE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211</xdr:row>
      <xdr:rowOff>0</xdr:rowOff>
    </xdr:from>
    <xdr:ext cx="0" cy="171450"/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77EB77A6-CBB3-4E16-B743-79623F9A546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2" name="Text Box 10">
          <a:extLst>
            <a:ext uri="{FF2B5EF4-FFF2-40B4-BE49-F238E27FC236}">
              <a16:creationId xmlns:a16="http://schemas.microsoft.com/office/drawing/2014/main" id="{1C37166C-6DE2-4FC7-98BB-8A8DF2F5F89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3" name="Text Box 11">
          <a:extLst>
            <a:ext uri="{FF2B5EF4-FFF2-40B4-BE49-F238E27FC236}">
              <a16:creationId xmlns:a16="http://schemas.microsoft.com/office/drawing/2014/main" id="{6D5F5DB3-7298-4E0A-A85B-DEFCE1F3D1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4" name="Text Box 10">
          <a:extLst>
            <a:ext uri="{FF2B5EF4-FFF2-40B4-BE49-F238E27FC236}">
              <a16:creationId xmlns:a16="http://schemas.microsoft.com/office/drawing/2014/main" id="{FE0EBB7E-F87A-4C2F-AC6A-B4556B82AA0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5" name="Text Box 11">
          <a:extLst>
            <a:ext uri="{FF2B5EF4-FFF2-40B4-BE49-F238E27FC236}">
              <a16:creationId xmlns:a16="http://schemas.microsoft.com/office/drawing/2014/main" id="{43CEF792-C713-4C92-B0DB-6DEB27CF893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6" name="Text Box 10">
          <a:extLst>
            <a:ext uri="{FF2B5EF4-FFF2-40B4-BE49-F238E27FC236}">
              <a16:creationId xmlns:a16="http://schemas.microsoft.com/office/drawing/2014/main" id="{27D8457C-56E0-4099-9B1B-1CD777EFA4F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7" name="Text Box 11">
          <a:extLst>
            <a:ext uri="{FF2B5EF4-FFF2-40B4-BE49-F238E27FC236}">
              <a16:creationId xmlns:a16="http://schemas.microsoft.com/office/drawing/2014/main" id="{436ADA5E-277C-4C69-A9A1-961FB2B093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8" name="Text Box 10">
          <a:extLst>
            <a:ext uri="{FF2B5EF4-FFF2-40B4-BE49-F238E27FC236}">
              <a16:creationId xmlns:a16="http://schemas.microsoft.com/office/drawing/2014/main" id="{2536FC6D-B7DA-4B93-BBE5-4FA63161982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79" name="Text Box 11">
          <a:extLst>
            <a:ext uri="{FF2B5EF4-FFF2-40B4-BE49-F238E27FC236}">
              <a16:creationId xmlns:a16="http://schemas.microsoft.com/office/drawing/2014/main" id="{31D6649D-FB42-4C98-8C01-EA12A6C51C4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B5DE54E7-B52B-4F76-9CBF-4D0A5F5086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1" name="Text Box 11">
          <a:extLst>
            <a:ext uri="{FF2B5EF4-FFF2-40B4-BE49-F238E27FC236}">
              <a16:creationId xmlns:a16="http://schemas.microsoft.com/office/drawing/2014/main" id="{734DD3DD-8661-4DC0-A840-964AAF1A3B7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2" name="Text Box 10">
          <a:extLst>
            <a:ext uri="{FF2B5EF4-FFF2-40B4-BE49-F238E27FC236}">
              <a16:creationId xmlns:a16="http://schemas.microsoft.com/office/drawing/2014/main" id="{0C111B26-D010-4329-B7FE-742F509EFE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3" name="Text Box 11">
          <a:extLst>
            <a:ext uri="{FF2B5EF4-FFF2-40B4-BE49-F238E27FC236}">
              <a16:creationId xmlns:a16="http://schemas.microsoft.com/office/drawing/2014/main" id="{DE8FBE19-7B95-46E4-95EA-E1D9BB38CC0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4" name="Text Box 10">
          <a:extLst>
            <a:ext uri="{FF2B5EF4-FFF2-40B4-BE49-F238E27FC236}">
              <a16:creationId xmlns:a16="http://schemas.microsoft.com/office/drawing/2014/main" id="{C72D2352-5361-4F56-84EB-A640BE3AFF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5" name="Text Box 11">
          <a:extLst>
            <a:ext uri="{FF2B5EF4-FFF2-40B4-BE49-F238E27FC236}">
              <a16:creationId xmlns:a16="http://schemas.microsoft.com/office/drawing/2014/main" id="{FAD45746-5D47-443F-AF3C-D649049E949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6" name="Text Box 10">
          <a:extLst>
            <a:ext uri="{FF2B5EF4-FFF2-40B4-BE49-F238E27FC236}">
              <a16:creationId xmlns:a16="http://schemas.microsoft.com/office/drawing/2014/main" id="{C1D8A166-0BAE-4489-8E89-D45D1F03DBB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7" name="Text Box 11">
          <a:extLst>
            <a:ext uri="{FF2B5EF4-FFF2-40B4-BE49-F238E27FC236}">
              <a16:creationId xmlns:a16="http://schemas.microsoft.com/office/drawing/2014/main" id="{4EA45043-F7D6-40F1-B0D3-24886C822A2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088" name="Text Box 10">
          <a:extLst>
            <a:ext uri="{FF2B5EF4-FFF2-40B4-BE49-F238E27FC236}">
              <a16:creationId xmlns:a16="http://schemas.microsoft.com/office/drawing/2014/main" id="{7174273D-466D-4D51-ABBA-0E75D2E2B39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89" name="Text Box 10">
          <a:extLst>
            <a:ext uri="{FF2B5EF4-FFF2-40B4-BE49-F238E27FC236}">
              <a16:creationId xmlns:a16="http://schemas.microsoft.com/office/drawing/2014/main" id="{7DA11CBF-85EF-42F7-92D6-88F6F14162F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0" name="Text Box 11">
          <a:extLst>
            <a:ext uri="{FF2B5EF4-FFF2-40B4-BE49-F238E27FC236}">
              <a16:creationId xmlns:a16="http://schemas.microsoft.com/office/drawing/2014/main" id="{9BD7AE54-BA36-4740-A70B-AC64F32425B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1" name="Text Box 10">
          <a:extLst>
            <a:ext uri="{FF2B5EF4-FFF2-40B4-BE49-F238E27FC236}">
              <a16:creationId xmlns:a16="http://schemas.microsoft.com/office/drawing/2014/main" id="{BFA28EA3-AA58-4E14-B0F4-81337FAA15D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2" name="Text Box 11">
          <a:extLst>
            <a:ext uri="{FF2B5EF4-FFF2-40B4-BE49-F238E27FC236}">
              <a16:creationId xmlns:a16="http://schemas.microsoft.com/office/drawing/2014/main" id="{4BB9377F-981B-4727-A42A-240D82DAAC6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3" name="Text Box 10">
          <a:extLst>
            <a:ext uri="{FF2B5EF4-FFF2-40B4-BE49-F238E27FC236}">
              <a16:creationId xmlns:a16="http://schemas.microsoft.com/office/drawing/2014/main" id="{D09B973A-E07E-4831-AAE3-9085D851501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4" name="Text Box 11">
          <a:extLst>
            <a:ext uri="{FF2B5EF4-FFF2-40B4-BE49-F238E27FC236}">
              <a16:creationId xmlns:a16="http://schemas.microsoft.com/office/drawing/2014/main" id="{45B51303-2081-4974-841A-547C9B69A5D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5" name="Text Box 10">
          <a:extLst>
            <a:ext uri="{FF2B5EF4-FFF2-40B4-BE49-F238E27FC236}">
              <a16:creationId xmlns:a16="http://schemas.microsoft.com/office/drawing/2014/main" id="{A3F48EC0-505E-456F-819C-28BEFBA457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6" name="Text Box 11">
          <a:extLst>
            <a:ext uri="{FF2B5EF4-FFF2-40B4-BE49-F238E27FC236}">
              <a16:creationId xmlns:a16="http://schemas.microsoft.com/office/drawing/2014/main" id="{561A1627-45B1-4345-BD54-4E672538EA0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7" name="Text Box 10">
          <a:extLst>
            <a:ext uri="{FF2B5EF4-FFF2-40B4-BE49-F238E27FC236}">
              <a16:creationId xmlns:a16="http://schemas.microsoft.com/office/drawing/2014/main" id="{0617E106-438B-46AC-AFF4-2CB51E76265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8" name="Text Box 11">
          <a:extLst>
            <a:ext uri="{FF2B5EF4-FFF2-40B4-BE49-F238E27FC236}">
              <a16:creationId xmlns:a16="http://schemas.microsoft.com/office/drawing/2014/main" id="{E94F371C-51EE-4298-B617-B0746BF905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099" name="Text Box 10">
          <a:extLst>
            <a:ext uri="{FF2B5EF4-FFF2-40B4-BE49-F238E27FC236}">
              <a16:creationId xmlns:a16="http://schemas.microsoft.com/office/drawing/2014/main" id="{3800B2DE-7F69-418F-9856-6630BCAF62D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0" name="Text Box 11">
          <a:extLst>
            <a:ext uri="{FF2B5EF4-FFF2-40B4-BE49-F238E27FC236}">
              <a16:creationId xmlns:a16="http://schemas.microsoft.com/office/drawing/2014/main" id="{08429C50-7CA7-4662-924B-19F76BE3514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1" name="Text Box 10">
          <a:extLst>
            <a:ext uri="{FF2B5EF4-FFF2-40B4-BE49-F238E27FC236}">
              <a16:creationId xmlns:a16="http://schemas.microsoft.com/office/drawing/2014/main" id="{D46E7F62-1F8B-41AC-95D3-E7F4A16549F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2" name="Text Box 11">
          <a:extLst>
            <a:ext uri="{FF2B5EF4-FFF2-40B4-BE49-F238E27FC236}">
              <a16:creationId xmlns:a16="http://schemas.microsoft.com/office/drawing/2014/main" id="{F3C196CE-114A-4D59-BBC8-FC94C6B3860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3" name="Text Box 10">
          <a:extLst>
            <a:ext uri="{FF2B5EF4-FFF2-40B4-BE49-F238E27FC236}">
              <a16:creationId xmlns:a16="http://schemas.microsoft.com/office/drawing/2014/main" id="{1A766F34-DF6F-4EC4-AA30-5DD8E006E8A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4" name="Text Box 11">
          <a:extLst>
            <a:ext uri="{FF2B5EF4-FFF2-40B4-BE49-F238E27FC236}">
              <a16:creationId xmlns:a16="http://schemas.microsoft.com/office/drawing/2014/main" id="{F8B21B94-8149-4E66-9D8B-6197C5A7FE4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105" name="Text Box 10">
          <a:extLst>
            <a:ext uri="{FF2B5EF4-FFF2-40B4-BE49-F238E27FC236}">
              <a16:creationId xmlns:a16="http://schemas.microsoft.com/office/drawing/2014/main" id="{E8922260-E54B-4364-AB0E-DA5BFE36E2B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06" name="Text Box 10">
          <a:extLst>
            <a:ext uri="{FF2B5EF4-FFF2-40B4-BE49-F238E27FC236}">
              <a16:creationId xmlns:a16="http://schemas.microsoft.com/office/drawing/2014/main" id="{BA36A382-687D-4402-AAC8-C1C2825B5D0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07" name="Text Box 11">
          <a:extLst>
            <a:ext uri="{FF2B5EF4-FFF2-40B4-BE49-F238E27FC236}">
              <a16:creationId xmlns:a16="http://schemas.microsoft.com/office/drawing/2014/main" id="{B158C49E-483B-46CC-923A-BDB4C9593F7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08" name="Text Box 10">
          <a:extLst>
            <a:ext uri="{FF2B5EF4-FFF2-40B4-BE49-F238E27FC236}">
              <a16:creationId xmlns:a16="http://schemas.microsoft.com/office/drawing/2014/main" id="{118642D4-70BE-4128-B7ED-A2C94FCC1B4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09" name="Text Box 11">
          <a:extLst>
            <a:ext uri="{FF2B5EF4-FFF2-40B4-BE49-F238E27FC236}">
              <a16:creationId xmlns:a16="http://schemas.microsoft.com/office/drawing/2014/main" id="{27423EC5-54E6-4122-9793-2BEDFB8DCC6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0" name="Text Box 10">
          <a:extLst>
            <a:ext uri="{FF2B5EF4-FFF2-40B4-BE49-F238E27FC236}">
              <a16:creationId xmlns:a16="http://schemas.microsoft.com/office/drawing/2014/main" id="{A5F8651B-DE43-4DBF-B771-706782B6A3E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1" name="Text Box 11">
          <a:extLst>
            <a:ext uri="{FF2B5EF4-FFF2-40B4-BE49-F238E27FC236}">
              <a16:creationId xmlns:a16="http://schemas.microsoft.com/office/drawing/2014/main" id="{462F0D32-0A2A-45DB-B335-298E5491AF3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2" name="Text Box 10">
          <a:extLst>
            <a:ext uri="{FF2B5EF4-FFF2-40B4-BE49-F238E27FC236}">
              <a16:creationId xmlns:a16="http://schemas.microsoft.com/office/drawing/2014/main" id="{3F706012-392E-4984-9A10-A723C72C880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3" name="Text Box 11">
          <a:extLst>
            <a:ext uri="{FF2B5EF4-FFF2-40B4-BE49-F238E27FC236}">
              <a16:creationId xmlns:a16="http://schemas.microsoft.com/office/drawing/2014/main" id="{4FADFEC0-6F6B-4153-BF60-831B57F0F3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4" name="Text Box 10">
          <a:extLst>
            <a:ext uri="{FF2B5EF4-FFF2-40B4-BE49-F238E27FC236}">
              <a16:creationId xmlns:a16="http://schemas.microsoft.com/office/drawing/2014/main" id="{D02D7579-231A-47B4-9D7D-66897BB583B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5" name="Text Box 10">
          <a:extLst>
            <a:ext uri="{FF2B5EF4-FFF2-40B4-BE49-F238E27FC236}">
              <a16:creationId xmlns:a16="http://schemas.microsoft.com/office/drawing/2014/main" id="{91BB5895-2A03-428C-A586-EF6240D1CD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9540E48F-3C4F-4A1A-A05E-833817CF04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7" name="Text Box 11">
          <a:extLst>
            <a:ext uri="{FF2B5EF4-FFF2-40B4-BE49-F238E27FC236}">
              <a16:creationId xmlns:a16="http://schemas.microsoft.com/office/drawing/2014/main" id="{69C459AA-5DAB-40EF-8606-2D257128863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8" name="Text Box 10">
          <a:extLst>
            <a:ext uri="{FF2B5EF4-FFF2-40B4-BE49-F238E27FC236}">
              <a16:creationId xmlns:a16="http://schemas.microsoft.com/office/drawing/2014/main" id="{A6E852AF-7303-4BF8-8313-D9C7718F76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19" name="Text Box 11">
          <a:extLst>
            <a:ext uri="{FF2B5EF4-FFF2-40B4-BE49-F238E27FC236}">
              <a16:creationId xmlns:a16="http://schemas.microsoft.com/office/drawing/2014/main" id="{EFA8F65D-A117-4AC8-A5EC-3B074DF776B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0" name="Text Box 10">
          <a:extLst>
            <a:ext uri="{FF2B5EF4-FFF2-40B4-BE49-F238E27FC236}">
              <a16:creationId xmlns:a16="http://schemas.microsoft.com/office/drawing/2014/main" id="{392C5C41-BFF0-4252-830A-D3C32325E82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1" name="Text Box 11">
          <a:extLst>
            <a:ext uri="{FF2B5EF4-FFF2-40B4-BE49-F238E27FC236}">
              <a16:creationId xmlns:a16="http://schemas.microsoft.com/office/drawing/2014/main" id="{6AEE4E83-B88B-4D31-843C-7A069DB384A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2" name="Text Box 10">
          <a:extLst>
            <a:ext uri="{FF2B5EF4-FFF2-40B4-BE49-F238E27FC236}">
              <a16:creationId xmlns:a16="http://schemas.microsoft.com/office/drawing/2014/main" id="{CBAFC70F-E6F6-4BD7-9E4C-8283DBCEB6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3" name="Text Box 11">
          <a:extLst>
            <a:ext uri="{FF2B5EF4-FFF2-40B4-BE49-F238E27FC236}">
              <a16:creationId xmlns:a16="http://schemas.microsoft.com/office/drawing/2014/main" id="{FCF3C762-9D8F-4054-B8FD-7AE9761CDB8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4" name="Text Box 10">
          <a:extLst>
            <a:ext uri="{FF2B5EF4-FFF2-40B4-BE49-F238E27FC236}">
              <a16:creationId xmlns:a16="http://schemas.microsoft.com/office/drawing/2014/main" id="{38CEFB86-6A4E-4CB2-AF9D-6B8B1ACD6F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5" name="Text Box 11">
          <a:extLst>
            <a:ext uri="{FF2B5EF4-FFF2-40B4-BE49-F238E27FC236}">
              <a16:creationId xmlns:a16="http://schemas.microsoft.com/office/drawing/2014/main" id="{D3A129F0-A4AB-4776-ABB8-04C246B2751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6" name="Text Box 10">
          <a:extLst>
            <a:ext uri="{FF2B5EF4-FFF2-40B4-BE49-F238E27FC236}">
              <a16:creationId xmlns:a16="http://schemas.microsoft.com/office/drawing/2014/main" id="{A45E1FAD-C143-4AC8-B371-B79B51CD93C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7" name="Text Box 11">
          <a:extLst>
            <a:ext uri="{FF2B5EF4-FFF2-40B4-BE49-F238E27FC236}">
              <a16:creationId xmlns:a16="http://schemas.microsoft.com/office/drawing/2014/main" id="{D357BACD-96A6-4610-B221-FF2EC38A99F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8" name="Text Box 10">
          <a:extLst>
            <a:ext uri="{FF2B5EF4-FFF2-40B4-BE49-F238E27FC236}">
              <a16:creationId xmlns:a16="http://schemas.microsoft.com/office/drawing/2014/main" id="{70B644FD-4AEA-44A0-8CAF-0BE2FF88B17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29" name="Text Box 11">
          <a:extLst>
            <a:ext uri="{FF2B5EF4-FFF2-40B4-BE49-F238E27FC236}">
              <a16:creationId xmlns:a16="http://schemas.microsoft.com/office/drawing/2014/main" id="{E07F7901-FE08-4906-A402-5F8D0B34046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30" name="Text Box 10">
          <a:extLst>
            <a:ext uri="{FF2B5EF4-FFF2-40B4-BE49-F238E27FC236}">
              <a16:creationId xmlns:a16="http://schemas.microsoft.com/office/drawing/2014/main" id="{01078499-097B-4F6B-88EE-DF925676871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31" name="Text Box 11">
          <a:extLst>
            <a:ext uri="{FF2B5EF4-FFF2-40B4-BE49-F238E27FC236}">
              <a16:creationId xmlns:a16="http://schemas.microsoft.com/office/drawing/2014/main" id="{061DD628-81D5-45D0-90C2-38F1FFE5C73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2" name="Text Box 10">
          <a:extLst>
            <a:ext uri="{FF2B5EF4-FFF2-40B4-BE49-F238E27FC236}">
              <a16:creationId xmlns:a16="http://schemas.microsoft.com/office/drawing/2014/main" id="{DE516B4B-D14E-492B-830F-2A640DC59AE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3" name="Text Box 11">
          <a:extLst>
            <a:ext uri="{FF2B5EF4-FFF2-40B4-BE49-F238E27FC236}">
              <a16:creationId xmlns:a16="http://schemas.microsoft.com/office/drawing/2014/main" id="{6422DD6A-1DC2-46B2-96B7-3FFE008E78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4" name="Text Box 10">
          <a:extLst>
            <a:ext uri="{FF2B5EF4-FFF2-40B4-BE49-F238E27FC236}">
              <a16:creationId xmlns:a16="http://schemas.microsoft.com/office/drawing/2014/main" id="{CBF25D82-DAB0-4F36-B183-DE6C238478E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5" name="Text Box 11">
          <a:extLst>
            <a:ext uri="{FF2B5EF4-FFF2-40B4-BE49-F238E27FC236}">
              <a16:creationId xmlns:a16="http://schemas.microsoft.com/office/drawing/2014/main" id="{853515D1-EDFD-46F9-82A0-73291BC7A47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6" name="Text Box 10">
          <a:extLst>
            <a:ext uri="{FF2B5EF4-FFF2-40B4-BE49-F238E27FC236}">
              <a16:creationId xmlns:a16="http://schemas.microsoft.com/office/drawing/2014/main" id="{CDFA90ED-C267-434E-8C5D-E8585D4AD1A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7" name="Text Box 11">
          <a:extLst>
            <a:ext uri="{FF2B5EF4-FFF2-40B4-BE49-F238E27FC236}">
              <a16:creationId xmlns:a16="http://schemas.microsoft.com/office/drawing/2014/main" id="{FE472778-4EDA-4369-98A2-FF14C3790B1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8" name="Text Box 10">
          <a:extLst>
            <a:ext uri="{FF2B5EF4-FFF2-40B4-BE49-F238E27FC236}">
              <a16:creationId xmlns:a16="http://schemas.microsoft.com/office/drawing/2014/main" id="{2EE63476-DC78-4CE5-8296-0A49459A20E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39" name="Text Box 11">
          <a:extLst>
            <a:ext uri="{FF2B5EF4-FFF2-40B4-BE49-F238E27FC236}">
              <a16:creationId xmlns:a16="http://schemas.microsoft.com/office/drawing/2014/main" id="{655BF1E9-DFD4-4F71-B825-4EA5EA7F4F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40" name="Text Box 10">
          <a:extLst>
            <a:ext uri="{FF2B5EF4-FFF2-40B4-BE49-F238E27FC236}">
              <a16:creationId xmlns:a16="http://schemas.microsoft.com/office/drawing/2014/main" id="{22231C72-62FA-4A22-B7B6-737871511E8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176</xdr:row>
      <xdr:rowOff>0</xdr:rowOff>
    </xdr:from>
    <xdr:ext cx="0" cy="171450"/>
    <xdr:sp macro="" textlink="">
      <xdr:nvSpPr>
        <xdr:cNvPr id="7141" name="Text Box 10">
          <a:extLst>
            <a:ext uri="{FF2B5EF4-FFF2-40B4-BE49-F238E27FC236}">
              <a16:creationId xmlns:a16="http://schemas.microsoft.com/office/drawing/2014/main" id="{8BE51FC0-AA7A-4C98-924D-0FC7490F1FC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2" name="Text Box 10">
          <a:extLst>
            <a:ext uri="{FF2B5EF4-FFF2-40B4-BE49-F238E27FC236}">
              <a16:creationId xmlns:a16="http://schemas.microsoft.com/office/drawing/2014/main" id="{6FAF46FB-8841-4FCE-AB90-22FEE6CC9C4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3" name="Text Box 11">
          <a:extLst>
            <a:ext uri="{FF2B5EF4-FFF2-40B4-BE49-F238E27FC236}">
              <a16:creationId xmlns:a16="http://schemas.microsoft.com/office/drawing/2014/main" id="{7B0FFBEE-A879-4E45-B0CA-2F82F02D564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4" name="Text Box 10">
          <a:extLst>
            <a:ext uri="{FF2B5EF4-FFF2-40B4-BE49-F238E27FC236}">
              <a16:creationId xmlns:a16="http://schemas.microsoft.com/office/drawing/2014/main" id="{93AD8B67-F9D1-4679-B122-1918E41B6AD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5" name="Text Box 11">
          <a:extLst>
            <a:ext uri="{FF2B5EF4-FFF2-40B4-BE49-F238E27FC236}">
              <a16:creationId xmlns:a16="http://schemas.microsoft.com/office/drawing/2014/main" id="{2817935C-74B2-439C-88B8-83EB1002313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6" name="Text Box 10">
          <a:extLst>
            <a:ext uri="{FF2B5EF4-FFF2-40B4-BE49-F238E27FC236}">
              <a16:creationId xmlns:a16="http://schemas.microsoft.com/office/drawing/2014/main" id="{E0C0903C-811A-4EEF-A8AB-5AE3D308DD8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7" name="Text Box 11">
          <a:extLst>
            <a:ext uri="{FF2B5EF4-FFF2-40B4-BE49-F238E27FC236}">
              <a16:creationId xmlns:a16="http://schemas.microsoft.com/office/drawing/2014/main" id="{455BC1B9-9454-4790-8780-8C079EEE0F1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8" name="Text Box 10">
          <a:extLst>
            <a:ext uri="{FF2B5EF4-FFF2-40B4-BE49-F238E27FC236}">
              <a16:creationId xmlns:a16="http://schemas.microsoft.com/office/drawing/2014/main" id="{6B7BEFE7-E783-4440-8A4D-A2D6292036F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49" name="Text Box 11">
          <a:extLst>
            <a:ext uri="{FF2B5EF4-FFF2-40B4-BE49-F238E27FC236}">
              <a16:creationId xmlns:a16="http://schemas.microsoft.com/office/drawing/2014/main" id="{6A17A1E6-F827-4171-A32A-5D86F9F37C0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150" name="Text Box 10">
          <a:extLst>
            <a:ext uri="{FF2B5EF4-FFF2-40B4-BE49-F238E27FC236}">
              <a16:creationId xmlns:a16="http://schemas.microsoft.com/office/drawing/2014/main" id="{DED6B7A3-8941-4C18-A71C-F4CC3D6B1DB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1" name="Text Box 10">
          <a:extLst>
            <a:ext uri="{FF2B5EF4-FFF2-40B4-BE49-F238E27FC236}">
              <a16:creationId xmlns:a16="http://schemas.microsoft.com/office/drawing/2014/main" id="{6D57A30C-9911-411F-AF51-36619E95FD5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2" name="Text Box 11">
          <a:extLst>
            <a:ext uri="{FF2B5EF4-FFF2-40B4-BE49-F238E27FC236}">
              <a16:creationId xmlns:a16="http://schemas.microsoft.com/office/drawing/2014/main" id="{C6393D39-35AB-42E1-B373-7E84CF59D54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3" name="Text Box 10">
          <a:extLst>
            <a:ext uri="{FF2B5EF4-FFF2-40B4-BE49-F238E27FC236}">
              <a16:creationId xmlns:a16="http://schemas.microsoft.com/office/drawing/2014/main" id="{685B7792-17D3-4256-B511-31ADC3BCF9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4" name="Text Box 11">
          <a:extLst>
            <a:ext uri="{FF2B5EF4-FFF2-40B4-BE49-F238E27FC236}">
              <a16:creationId xmlns:a16="http://schemas.microsoft.com/office/drawing/2014/main" id="{E348BA18-90A6-433D-B8E3-D72D4C10EA0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5" name="Text Box 10">
          <a:extLst>
            <a:ext uri="{FF2B5EF4-FFF2-40B4-BE49-F238E27FC236}">
              <a16:creationId xmlns:a16="http://schemas.microsoft.com/office/drawing/2014/main" id="{14406A11-E304-461B-B77B-16846EB298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6" name="Text Box 11">
          <a:extLst>
            <a:ext uri="{FF2B5EF4-FFF2-40B4-BE49-F238E27FC236}">
              <a16:creationId xmlns:a16="http://schemas.microsoft.com/office/drawing/2014/main" id="{D585E5F6-02A0-476F-AB26-1FF4B5A0F2D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7" name="Text Box 10">
          <a:extLst>
            <a:ext uri="{FF2B5EF4-FFF2-40B4-BE49-F238E27FC236}">
              <a16:creationId xmlns:a16="http://schemas.microsoft.com/office/drawing/2014/main" id="{D77476DB-6E56-48ED-9C20-AC1C3CF3ED6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8" name="Text Box 11">
          <a:extLst>
            <a:ext uri="{FF2B5EF4-FFF2-40B4-BE49-F238E27FC236}">
              <a16:creationId xmlns:a16="http://schemas.microsoft.com/office/drawing/2014/main" id="{90650F77-47CC-4C16-87A0-E440CC5AB5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59" name="Text Box 10">
          <a:extLst>
            <a:ext uri="{FF2B5EF4-FFF2-40B4-BE49-F238E27FC236}">
              <a16:creationId xmlns:a16="http://schemas.microsoft.com/office/drawing/2014/main" id="{C8C86CCD-308A-44F1-A8CE-C00AA622BCF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253</xdr:row>
      <xdr:rowOff>0</xdr:rowOff>
    </xdr:from>
    <xdr:ext cx="0" cy="171450"/>
    <xdr:sp macro="" textlink="">
      <xdr:nvSpPr>
        <xdr:cNvPr id="7160" name="Text Box 10">
          <a:extLst>
            <a:ext uri="{FF2B5EF4-FFF2-40B4-BE49-F238E27FC236}">
              <a16:creationId xmlns:a16="http://schemas.microsoft.com/office/drawing/2014/main" id="{3C08D7E5-66D8-498A-A8BD-379FE2F7D24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1" name="Text Box 10">
          <a:extLst>
            <a:ext uri="{FF2B5EF4-FFF2-40B4-BE49-F238E27FC236}">
              <a16:creationId xmlns:a16="http://schemas.microsoft.com/office/drawing/2014/main" id="{43D767F5-E441-4B03-8B4A-6E34B49650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2" name="Text Box 11">
          <a:extLst>
            <a:ext uri="{FF2B5EF4-FFF2-40B4-BE49-F238E27FC236}">
              <a16:creationId xmlns:a16="http://schemas.microsoft.com/office/drawing/2014/main" id="{8387AC0C-DEDD-4474-940F-3ADD5B1D2DE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3" name="Text Box 10">
          <a:extLst>
            <a:ext uri="{FF2B5EF4-FFF2-40B4-BE49-F238E27FC236}">
              <a16:creationId xmlns:a16="http://schemas.microsoft.com/office/drawing/2014/main" id="{422BCBCF-4DF5-43DA-AE73-0D998A5FDFA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4" name="Text Box 11">
          <a:extLst>
            <a:ext uri="{FF2B5EF4-FFF2-40B4-BE49-F238E27FC236}">
              <a16:creationId xmlns:a16="http://schemas.microsoft.com/office/drawing/2014/main" id="{09540510-4234-44AA-B888-F048613A09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5" name="Text Box 10">
          <a:extLst>
            <a:ext uri="{FF2B5EF4-FFF2-40B4-BE49-F238E27FC236}">
              <a16:creationId xmlns:a16="http://schemas.microsoft.com/office/drawing/2014/main" id="{B867886E-4DA5-4DBD-A4A0-6FE91B36C9C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6" name="Text Box 11">
          <a:extLst>
            <a:ext uri="{FF2B5EF4-FFF2-40B4-BE49-F238E27FC236}">
              <a16:creationId xmlns:a16="http://schemas.microsoft.com/office/drawing/2014/main" id="{CBC17FF7-FD02-4764-AA14-FD8B3B8401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7" name="Text Box 10">
          <a:extLst>
            <a:ext uri="{FF2B5EF4-FFF2-40B4-BE49-F238E27FC236}">
              <a16:creationId xmlns:a16="http://schemas.microsoft.com/office/drawing/2014/main" id="{C5B6CC4C-CD56-49C2-975C-5D3E63E82F9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8" name="Text Box 11">
          <a:extLst>
            <a:ext uri="{FF2B5EF4-FFF2-40B4-BE49-F238E27FC236}">
              <a16:creationId xmlns:a16="http://schemas.microsoft.com/office/drawing/2014/main" id="{F1887928-BFF1-4302-9B1B-4FD1E374DDC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69" name="Text Box 10">
          <a:extLst>
            <a:ext uri="{FF2B5EF4-FFF2-40B4-BE49-F238E27FC236}">
              <a16:creationId xmlns:a16="http://schemas.microsoft.com/office/drawing/2014/main" id="{8F4B8843-4681-464F-8000-D693B5BC060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0" name="Text Box 11">
          <a:extLst>
            <a:ext uri="{FF2B5EF4-FFF2-40B4-BE49-F238E27FC236}">
              <a16:creationId xmlns:a16="http://schemas.microsoft.com/office/drawing/2014/main" id="{DE1A212F-4720-4783-B500-3A02C7E31F2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1" name="Text Box 10">
          <a:extLst>
            <a:ext uri="{FF2B5EF4-FFF2-40B4-BE49-F238E27FC236}">
              <a16:creationId xmlns:a16="http://schemas.microsoft.com/office/drawing/2014/main" id="{EB974755-DB2D-4688-BDC4-841818E5610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2" name="Text Box 11">
          <a:extLst>
            <a:ext uri="{FF2B5EF4-FFF2-40B4-BE49-F238E27FC236}">
              <a16:creationId xmlns:a16="http://schemas.microsoft.com/office/drawing/2014/main" id="{2808832C-4481-4A62-9865-F0CBD919459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3" name="Text Box 10">
          <a:extLst>
            <a:ext uri="{FF2B5EF4-FFF2-40B4-BE49-F238E27FC236}">
              <a16:creationId xmlns:a16="http://schemas.microsoft.com/office/drawing/2014/main" id="{07629C72-7B7A-41F2-8E07-578ECB4999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4" name="Text Box 11">
          <a:extLst>
            <a:ext uri="{FF2B5EF4-FFF2-40B4-BE49-F238E27FC236}">
              <a16:creationId xmlns:a16="http://schemas.microsoft.com/office/drawing/2014/main" id="{F1803C62-359B-4308-A601-EA063BBD539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5" name="Text Box 10">
          <a:extLst>
            <a:ext uri="{FF2B5EF4-FFF2-40B4-BE49-F238E27FC236}">
              <a16:creationId xmlns:a16="http://schemas.microsoft.com/office/drawing/2014/main" id="{0FA986D2-FE03-41EE-9167-6D3AC753D7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261</xdr:row>
      <xdr:rowOff>0</xdr:rowOff>
    </xdr:from>
    <xdr:ext cx="0" cy="171450"/>
    <xdr:sp macro="" textlink="">
      <xdr:nvSpPr>
        <xdr:cNvPr id="7176" name="Text Box 11">
          <a:extLst>
            <a:ext uri="{FF2B5EF4-FFF2-40B4-BE49-F238E27FC236}">
              <a16:creationId xmlns:a16="http://schemas.microsoft.com/office/drawing/2014/main" id="{9093CD63-B99E-4521-9BF4-D73125942C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542925</xdr:colOff>
      <xdr:row>257</xdr:row>
      <xdr:rowOff>142875</xdr:rowOff>
    </xdr:from>
    <xdr:ext cx="0" cy="171450"/>
    <xdr:sp macro="" textlink="">
      <xdr:nvSpPr>
        <xdr:cNvPr id="7177" name="Text Box 10">
          <a:extLst>
            <a:ext uri="{FF2B5EF4-FFF2-40B4-BE49-F238E27FC236}">
              <a16:creationId xmlns:a16="http://schemas.microsoft.com/office/drawing/2014/main" id="{1D47AB51-1DB3-4070-A488-64AF3D9F2458}"/>
            </a:ext>
          </a:extLst>
        </xdr:cNvPr>
        <xdr:cNvSpPr txBox="1">
          <a:spLocks noChangeArrowheads="1"/>
        </xdr:cNvSpPr>
      </xdr:nvSpPr>
      <xdr:spPr bwMode="auto">
        <a:xfrm>
          <a:off x="15678150" y="5654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78" name="Text Box 10">
          <a:extLst>
            <a:ext uri="{FF2B5EF4-FFF2-40B4-BE49-F238E27FC236}">
              <a16:creationId xmlns:a16="http://schemas.microsoft.com/office/drawing/2014/main" id="{B47F3056-6FC4-426E-96EC-7BF9B77152B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79" name="Text Box 11">
          <a:extLst>
            <a:ext uri="{FF2B5EF4-FFF2-40B4-BE49-F238E27FC236}">
              <a16:creationId xmlns:a16="http://schemas.microsoft.com/office/drawing/2014/main" id="{601A454C-D442-4670-BD6E-D224B322294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0" name="Text Box 10">
          <a:extLst>
            <a:ext uri="{FF2B5EF4-FFF2-40B4-BE49-F238E27FC236}">
              <a16:creationId xmlns:a16="http://schemas.microsoft.com/office/drawing/2014/main" id="{24900FE3-0199-4B99-8B91-4958741AB95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1" name="Text Box 11">
          <a:extLst>
            <a:ext uri="{FF2B5EF4-FFF2-40B4-BE49-F238E27FC236}">
              <a16:creationId xmlns:a16="http://schemas.microsoft.com/office/drawing/2014/main" id="{B2F12623-44C7-4F98-AB85-22CCD6FDC81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2" name="Text Box 10">
          <a:extLst>
            <a:ext uri="{FF2B5EF4-FFF2-40B4-BE49-F238E27FC236}">
              <a16:creationId xmlns:a16="http://schemas.microsoft.com/office/drawing/2014/main" id="{DA2E3E05-9B58-48DB-ADC3-8998E47C01C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3" name="Text Box 11">
          <a:extLst>
            <a:ext uri="{FF2B5EF4-FFF2-40B4-BE49-F238E27FC236}">
              <a16:creationId xmlns:a16="http://schemas.microsoft.com/office/drawing/2014/main" id="{B8C4D088-FF38-43A4-A399-A66EDE288F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4" name="Text Box 10">
          <a:extLst>
            <a:ext uri="{FF2B5EF4-FFF2-40B4-BE49-F238E27FC236}">
              <a16:creationId xmlns:a16="http://schemas.microsoft.com/office/drawing/2014/main" id="{914B2350-E3CF-40CE-BA19-97EF42AEBD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5" name="Text Box 11">
          <a:extLst>
            <a:ext uri="{FF2B5EF4-FFF2-40B4-BE49-F238E27FC236}">
              <a16:creationId xmlns:a16="http://schemas.microsoft.com/office/drawing/2014/main" id="{7BD461BD-73FC-421E-81E5-56537C59440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6" name="Text Box 10">
          <a:extLst>
            <a:ext uri="{FF2B5EF4-FFF2-40B4-BE49-F238E27FC236}">
              <a16:creationId xmlns:a16="http://schemas.microsoft.com/office/drawing/2014/main" id="{A1A7247C-2864-4216-86FA-CFF36C059D1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187" name="Text Box 10">
          <a:extLst>
            <a:ext uri="{FF2B5EF4-FFF2-40B4-BE49-F238E27FC236}">
              <a16:creationId xmlns:a16="http://schemas.microsoft.com/office/drawing/2014/main" id="{707144D9-8B51-47DC-921F-16184253DD4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88" name="Text Box 10">
          <a:extLst>
            <a:ext uri="{FF2B5EF4-FFF2-40B4-BE49-F238E27FC236}">
              <a16:creationId xmlns:a16="http://schemas.microsoft.com/office/drawing/2014/main" id="{CBB21E1C-ABC5-4439-B3AC-3C93B3643C7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89" name="Text Box 11">
          <a:extLst>
            <a:ext uri="{FF2B5EF4-FFF2-40B4-BE49-F238E27FC236}">
              <a16:creationId xmlns:a16="http://schemas.microsoft.com/office/drawing/2014/main" id="{832C1454-9A9E-4B2B-9951-ADC8BD4EF83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0" name="Text Box 10">
          <a:extLst>
            <a:ext uri="{FF2B5EF4-FFF2-40B4-BE49-F238E27FC236}">
              <a16:creationId xmlns:a16="http://schemas.microsoft.com/office/drawing/2014/main" id="{5F9BC4C7-2C19-4845-AB36-8152F59679B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1" name="Text Box 11">
          <a:extLst>
            <a:ext uri="{FF2B5EF4-FFF2-40B4-BE49-F238E27FC236}">
              <a16:creationId xmlns:a16="http://schemas.microsoft.com/office/drawing/2014/main" id="{D93613F2-2A3D-464C-BF78-780A2853CD7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2" name="Text Box 10">
          <a:extLst>
            <a:ext uri="{FF2B5EF4-FFF2-40B4-BE49-F238E27FC236}">
              <a16:creationId xmlns:a16="http://schemas.microsoft.com/office/drawing/2014/main" id="{5F0A0CB5-F9D5-40B8-A56C-27AFE0C60C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3" name="Text Box 11">
          <a:extLst>
            <a:ext uri="{FF2B5EF4-FFF2-40B4-BE49-F238E27FC236}">
              <a16:creationId xmlns:a16="http://schemas.microsoft.com/office/drawing/2014/main" id="{EAB0BF76-5F94-442B-A7F6-880AF151E85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4" name="Text Box 10">
          <a:extLst>
            <a:ext uri="{FF2B5EF4-FFF2-40B4-BE49-F238E27FC236}">
              <a16:creationId xmlns:a16="http://schemas.microsoft.com/office/drawing/2014/main" id="{435EB4B1-F1CC-4721-B82C-AFA12114DE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5" name="Text Box 11">
          <a:extLst>
            <a:ext uri="{FF2B5EF4-FFF2-40B4-BE49-F238E27FC236}">
              <a16:creationId xmlns:a16="http://schemas.microsoft.com/office/drawing/2014/main" id="{C7F98048-FA0F-4C3C-98A7-E3B3B6C0F3D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6" name="Text Box 10">
          <a:extLst>
            <a:ext uri="{FF2B5EF4-FFF2-40B4-BE49-F238E27FC236}">
              <a16:creationId xmlns:a16="http://schemas.microsoft.com/office/drawing/2014/main" id="{99800864-F4A8-41A7-912D-175B1FCA57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7" name="Text Box 11">
          <a:extLst>
            <a:ext uri="{FF2B5EF4-FFF2-40B4-BE49-F238E27FC236}">
              <a16:creationId xmlns:a16="http://schemas.microsoft.com/office/drawing/2014/main" id="{8B7B3BBB-31E5-43B0-B780-2015BEC09B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8" name="Text Box 10">
          <a:extLst>
            <a:ext uri="{FF2B5EF4-FFF2-40B4-BE49-F238E27FC236}">
              <a16:creationId xmlns:a16="http://schemas.microsoft.com/office/drawing/2014/main" id="{48EB37B5-6FDD-4610-B09E-7713D2614F4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199" name="Text Box 11">
          <a:extLst>
            <a:ext uri="{FF2B5EF4-FFF2-40B4-BE49-F238E27FC236}">
              <a16:creationId xmlns:a16="http://schemas.microsoft.com/office/drawing/2014/main" id="{699CC399-13BE-482A-AE0A-0898EBC6C51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00" name="Text Box 10">
          <a:extLst>
            <a:ext uri="{FF2B5EF4-FFF2-40B4-BE49-F238E27FC236}">
              <a16:creationId xmlns:a16="http://schemas.microsoft.com/office/drawing/2014/main" id="{3F9FAE24-13F8-45AD-97C7-A3C106F8381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01" name="Text Box 11">
          <a:extLst>
            <a:ext uri="{FF2B5EF4-FFF2-40B4-BE49-F238E27FC236}">
              <a16:creationId xmlns:a16="http://schemas.microsoft.com/office/drawing/2014/main" id="{AEB5DA6E-B3FB-4AA8-9C22-E57D08CA07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02" name="Text Box 10">
          <a:extLst>
            <a:ext uri="{FF2B5EF4-FFF2-40B4-BE49-F238E27FC236}">
              <a16:creationId xmlns:a16="http://schemas.microsoft.com/office/drawing/2014/main" id="{70857715-206A-491C-B0B4-0616B2D955B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03" name="Text Box 11">
          <a:extLst>
            <a:ext uri="{FF2B5EF4-FFF2-40B4-BE49-F238E27FC236}">
              <a16:creationId xmlns:a16="http://schemas.microsoft.com/office/drawing/2014/main" id="{3B1EE586-D90C-45B5-B7C1-90BB2EA6BA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4" name="Text Box 10">
          <a:extLst>
            <a:ext uri="{FF2B5EF4-FFF2-40B4-BE49-F238E27FC236}">
              <a16:creationId xmlns:a16="http://schemas.microsoft.com/office/drawing/2014/main" id="{F495058F-2A71-4C98-8D7C-5082A740249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5" name="Text Box 11">
          <a:extLst>
            <a:ext uri="{FF2B5EF4-FFF2-40B4-BE49-F238E27FC236}">
              <a16:creationId xmlns:a16="http://schemas.microsoft.com/office/drawing/2014/main" id="{AD967508-AE5A-4C87-BD08-DBBB82DEC24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6" name="Text Box 10">
          <a:extLst>
            <a:ext uri="{FF2B5EF4-FFF2-40B4-BE49-F238E27FC236}">
              <a16:creationId xmlns:a16="http://schemas.microsoft.com/office/drawing/2014/main" id="{2549FB11-A701-40E8-B4C0-951AAB69EA2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7" name="Text Box 11">
          <a:extLst>
            <a:ext uri="{FF2B5EF4-FFF2-40B4-BE49-F238E27FC236}">
              <a16:creationId xmlns:a16="http://schemas.microsoft.com/office/drawing/2014/main" id="{6EEBAC55-0953-4341-A001-E52B17BB190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8" name="Text Box 10">
          <a:extLst>
            <a:ext uri="{FF2B5EF4-FFF2-40B4-BE49-F238E27FC236}">
              <a16:creationId xmlns:a16="http://schemas.microsoft.com/office/drawing/2014/main" id="{61BD883C-5DA3-440A-A392-64B1EF592BB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09" name="Text Box 11">
          <a:extLst>
            <a:ext uri="{FF2B5EF4-FFF2-40B4-BE49-F238E27FC236}">
              <a16:creationId xmlns:a16="http://schemas.microsoft.com/office/drawing/2014/main" id="{20158B1D-789C-455C-9B4F-77428DBD2BC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10" name="Text Box 10">
          <a:extLst>
            <a:ext uri="{FF2B5EF4-FFF2-40B4-BE49-F238E27FC236}">
              <a16:creationId xmlns:a16="http://schemas.microsoft.com/office/drawing/2014/main" id="{99604971-2ADF-45FA-8511-F1F0BD87957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11" name="Text Box 11">
          <a:extLst>
            <a:ext uri="{FF2B5EF4-FFF2-40B4-BE49-F238E27FC236}">
              <a16:creationId xmlns:a16="http://schemas.microsoft.com/office/drawing/2014/main" id="{E7E4A392-600B-4CEC-AE18-58B09EBC4F9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12" name="Text Box 10">
          <a:extLst>
            <a:ext uri="{FF2B5EF4-FFF2-40B4-BE49-F238E27FC236}">
              <a16:creationId xmlns:a16="http://schemas.microsoft.com/office/drawing/2014/main" id="{622DC57B-3C30-4C25-A6D5-6211B11BA91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213" name="Text Box 10">
          <a:extLst>
            <a:ext uri="{FF2B5EF4-FFF2-40B4-BE49-F238E27FC236}">
              <a16:creationId xmlns:a16="http://schemas.microsoft.com/office/drawing/2014/main" id="{2C1FD4BB-D05C-4F8C-8EB5-1B391D9727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4" name="Text Box 10">
          <a:extLst>
            <a:ext uri="{FF2B5EF4-FFF2-40B4-BE49-F238E27FC236}">
              <a16:creationId xmlns:a16="http://schemas.microsoft.com/office/drawing/2014/main" id="{2FDF4391-F96B-42EF-8A77-833E0476015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5" name="Text Box 11">
          <a:extLst>
            <a:ext uri="{FF2B5EF4-FFF2-40B4-BE49-F238E27FC236}">
              <a16:creationId xmlns:a16="http://schemas.microsoft.com/office/drawing/2014/main" id="{6D08B443-4483-426D-B30A-83E9393FA65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6" name="Text Box 10">
          <a:extLst>
            <a:ext uri="{FF2B5EF4-FFF2-40B4-BE49-F238E27FC236}">
              <a16:creationId xmlns:a16="http://schemas.microsoft.com/office/drawing/2014/main" id="{DAAE49D0-DF0F-405F-8596-CA481D76FF3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7" name="Text Box 11">
          <a:extLst>
            <a:ext uri="{FF2B5EF4-FFF2-40B4-BE49-F238E27FC236}">
              <a16:creationId xmlns:a16="http://schemas.microsoft.com/office/drawing/2014/main" id="{3F24B7D7-F42D-4729-BA33-0EF940B87AD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8" name="Text Box 10">
          <a:extLst>
            <a:ext uri="{FF2B5EF4-FFF2-40B4-BE49-F238E27FC236}">
              <a16:creationId xmlns:a16="http://schemas.microsoft.com/office/drawing/2014/main" id="{78260895-DE5E-4725-A758-1AB53A7391E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19" name="Text Box 11">
          <a:extLst>
            <a:ext uri="{FF2B5EF4-FFF2-40B4-BE49-F238E27FC236}">
              <a16:creationId xmlns:a16="http://schemas.microsoft.com/office/drawing/2014/main" id="{0FBCF96D-34CD-4866-AE88-10B99AFE4A5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20" name="Text Box 10">
          <a:extLst>
            <a:ext uri="{FF2B5EF4-FFF2-40B4-BE49-F238E27FC236}">
              <a16:creationId xmlns:a16="http://schemas.microsoft.com/office/drawing/2014/main" id="{2AC131A6-75C2-4BEE-8EE4-FCCE7AD0E3E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21" name="Text Box 11">
          <a:extLst>
            <a:ext uri="{FF2B5EF4-FFF2-40B4-BE49-F238E27FC236}">
              <a16:creationId xmlns:a16="http://schemas.microsoft.com/office/drawing/2014/main" id="{758655A8-A12E-4DA3-A744-B04652076E8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22" name="Text Box 10">
          <a:extLst>
            <a:ext uri="{FF2B5EF4-FFF2-40B4-BE49-F238E27FC236}">
              <a16:creationId xmlns:a16="http://schemas.microsoft.com/office/drawing/2014/main" id="{63D90271-BB1F-47E9-B470-C228D071D8C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23" name="Text Box 10">
          <a:extLst>
            <a:ext uri="{FF2B5EF4-FFF2-40B4-BE49-F238E27FC236}">
              <a16:creationId xmlns:a16="http://schemas.microsoft.com/office/drawing/2014/main" id="{5CCB0D2A-B71E-45DE-9848-6336A16843A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4" name="Text Box 10">
          <a:extLst>
            <a:ext uri="{FF2B5EF4-FFF2-40B4-BE49-F238E27FC236}">
              <a16:creationId xmlns:a16="http://schemas.microsoft.com/office/drawing/2014/main" id="{8041577E-424C-4DD4-9026-901B2CCC094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5" name="Text Box 11">
          <a:extLst>
            <a:ext uri="{FF2B5EF4-FFF2-40B4-BE49-F238E27FC236}">
              <a16:creationId xmlns:a16="http://schemas.microsoft.com/office/drawing/2014/main" id="{BB289E5D-DF64-4726-996F-13A898DC98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6" name="Text Box 10">
          <a:extLst>
            <a:ext uri="{FF2B5EF4-FFF2-40B4-BE49-F238E27FC236}">
              <a16:creationId xmlns:a16="http://schemas.microsoft.com/office/drawing/2014/main" id="{17EF024E-386A-4A49-AFE8-4EF1B6956AC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7" name="Text Box 11">
          <a:extLst>
            <a:ext uri="{FF2B5EF4-FFF2-40B4-BE49-F238E27FC236}">
              <a16:creationId xmlns:a16="http://schemas.microsoft.com/office/drawing/2014/main" id="{E2D5FDAB-1C70-4E5A-93F0-8C5569AC440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8" name="Text Box 10">
          <a:extLst>
            <a:ext uri="{FF2B5EF4-FFF2-40B4-BE49-F238E27FC236}">
              <a16:creationId xmlns:a16="http://schemas.microsoft.com/office/drawing/2014/main" id="{A472A14E-3D64-4318-9DD1-302F6F54B6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29" name="Text Box 11">
          <a:extLst>
            <a:ext uri="{FF2B5EF4-FFF2-40B4-BE49-F238E27FC236}">
              <a16:creationId xmlns:a16="http://schemas.microsoft.com/office/drawing/2014/main" id="{44A2F873-CC10-4E9B-8C70-A9362EFBA8C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30" name="Text Box 10">
          <a:extLst>
            <a:ext uri="{FF2B5EF4-FFF2-40B4-BE49-F238E27FC236}">
              <a16:creationId xmlns:a16="http://schemas.microsoft.com/office/drawing/2014/main" id="{C6374F1C-7953-4AB0-BB6D-D8C691DB48B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31" name="Text Box 11">
          <a:extLst>
            <a:ext uri="{FF2B5EF4-FFF2-40B4-BE49-F238E27FC236}">
              <a16:creationId xmlns:a16="http://schemas.microsoft.com/office/drawing/2014/main" id="{D96D04DD-34ED-4330-99D7-C6CD740CE17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207</xdr:row>
      <xdr:rowOff>0</xdr:rowOff>
    </xdr:from>
    <xdr:ext cx="0" cy="171450"/>
    <xdr:sp macro="" textlink="">
      <xdr:nvSpPr>
        <xdr:cNvPr id="7232" name="Text Box 10">
          <a:extLst>
            <a:ext uri="{FF2B5EF4-FFF2-40B4-BE49-F238E27FC236}">
              <a16:creationId xmlns:a16="http://schemas.microsoft.com/office/drawing/2014/main" id="{C34F817F-ECE6-4D5B-A3F7-B628D7D30C3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3" name="Text Box 10">
          <a:extLst>
            <a:ext uri="{FF2B5EF4-FFF2-40B4-BE49-F238E27FC236}">
              <a16:creationId xmlns:a16="http://schemas.microsoft.com/office/drawing/2014/main" id="{19172682-78F8-4EC5-A1AE-E43373E9B8E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4" name="Text Box 11">
          <a:extLst>
            <a:ext uri="{FF2B5EF4-FFF2-40B4-BE49-F238E27FC236}">
              <a16:creationId xmlns:a16="http://schemas.microsoft.com/office/drawing/2014/main" id="{D44FFF66-6E88-485A-94CB-9AC8A2CA9FE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5" name="Text Box 10">
          <a:extLst>
            <a:ext uri="{FF2B5EF4-FFF2-40B4-BE49-F238E27FC236}">
              <a16:creationId xmlns:a16="http://schemas.microsoft.com/office/drawing/2014/main" id="{64A5CE5B-1D8D-484E-A6AC-9ECE8AB76D9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6" name="Text Box 11">
          <a:extLst>
            <a:ext uri="{FF2B5EF4-FFF2-40B4-BE49-F238E27FC236}">
              <a16:creationId xmlns:a16="http://schemas.microsoft.com/office/drawing/2014/main" id="{BF832C1D-A503-41EE-82C7-5E8DECDBF8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7" name="Text Box 10">
          <a:extLst>
            <a:ext uri="{FF2B5EF4-FFF2-40B4-BE49-F238E27FC236}">
              <a16:creationId xmlns:a16="http://schemas.microsoft.com/office/drawing/2014/main" id="{8934F69F-0D9A-449C-8EC0-79BE4A6B1D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8" name="Text Box 11">
          <a:extLst>
            <a:ext uri="{FF2B5EF4-FFF2-40B4-BE49-F238E27FC236}">
              <a16:creationId xmlns:a16="http://schemas.microsoft.com/office/drawing/2014/main" id="{5165B27C-7F84-4F05-BAE1-A1600E57D25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39" name="Text Box 10">
          <a:extLst>
            <a:ext uri="{FF2B5EF4-FFF2-40B4-BE49-F238E27FC236}">
              <a16:creationId xmlns:a16="http://schemas.microsoft.com/office/drawing/2014/main" id="{0D558E9C-6815-453B-B192-52809A4317C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0" name="Text Box 11">
          <a:extLst>
            <a:ext uri="{FF2B5EF4-FFF2-40B4-BE49-F238E27FC236}">
              <a16:creationId xmlns:a16="http://schemas.microsoft.com/office/drawing/2014/main" id="{775B2B3C-5E44-4430-8154-38E238AD52C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1" name="Text Box 10">
          <a:extLst>
            <a:ext uri="{FF2B5EF4-FFF2-40B4-BE49-F238E27FC236}">
              <a16:creationId xmlns:a16="http://schemas.microsoft.com/office/drawing/2014/main" id="{BF693B18-44F0-4C9D-B09F-70A36488A78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2" name="Text Box 11">
          <a:extLst>
            <a:ext uri="{FF2B5EF4-FFF2-40B4-BE49-F238E27FC236}">
              <a16:creationId xmlns:a16="http://schemas.microsoft.com/office/drawing/2014/main" id="{D758DAA5-A864-4213-A190-6C3C174A7F7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3" name="Text Box 10">
          <a:extLst>
            <a:ext uri="{FF2B5EF4-FFF2-40B4-BE49-F238E27FC236}">
              <a16:creationId xmlns:a16="http://schemas.microsoft.com/office/drawing/2014/main" id="{9FCAB4CB-17FB-4345-8F38-89D9057A67F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4" name="Text Box 11">
          <a:extLst>
            <a:ext uri="{FF2B5EF4-FFF2-40B4-BE49-F238E27FC236}">
              <a16:creationId xmlns:a16="http://schemas.microsoft.com/office/drawing/2014/main" id="{2B69A415-35DE-432B-BDA0-5F172158179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5" name="Text Box 10">
          <a:extLst>
            <a:ext uri="{FF2B5EF4-FFF2-40B4-BE49-F238E27FC236}">
              <a16:creationId xmlns:a16="http://schemas.microsoft.com/office/drawing/2014/main" id="{4E19AFBD-8238-4D1E-8063-77CAE74F1E4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6" name="Text Box 11">
          <a:extLst>
            <a:ext uri="{FF2B5EF4-FFF2-40B4-BE49-F238E27FC236}">
              <a16:creationId xmlns:a16="http://schemas.microsoft.com/office/drawing/2014/main" id="{7E4AE977-386F-4B5E-97F6-6E69B0FE21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7" name="Text Box 10">
          <a:extLst>
            <a:ext uri="{FF2B5EF4-FFF2-40B4-BE49-F238E27FC236}">
              <a16:creationId xmlns:a16="http://schemas.microsoft.com/office/drawing/2014/main" id="{31EFCE0A-695E-4860-8D1E-FA8A44E6A0C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8" name="Text Box 11">
          <a:extLst>
            <a:ext uri="{FF2B5EF4-FFF2-40B4-BE49-F238E27FC236}">
              <a16:creationId xmlns:a16="http://schemas.microsoft.com/office/drawing/2014/main" id="{E665935A-6579-4A89-B233-76D8AB64498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249" name="Text Box 10">
          <a:extLst>
            <a:ext uri="{FF2B5EF4-FFF2-40B4-BE49-F238E27FC236}">
              <a16:creationId xmlns:a16="http://schemas.microsoft.com/office/drawing/2014/main" id="{68A6FFA5-8701-492C-A247-503F804DA9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0" name="Text Box 10">
          <a:extLst>
            <a:ext uri="{FF2B5EF4-FFF2-40B4-BE49-F238E27FC236}">
              <a16:creationId xmlns:a16="http://schemas.microsoft.com/office/drawing/2014/main" id="{C7693A9D-AFAD-4856-B24D-430ED0A8C75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1" name="Text Box 11">
          <a:extLst>
            <a:ext uri="{FF2B5EF4-FFF2-40B4-BE49-F238E27FC236}">
              <a16:creationId xmlns:a16="http://schemas.microsoft.com/office/drawing/2014/main" id="{9738F807-738B-4D96-B960-FFD51DFA6E4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2" name="Text Box 10">
          <a:extLst>
            <a:ext uri="{FF2B5EF4-FFF2-40B4-BE49-F238E27FC236}">
              <a16:creationId xmlns:a16="http://schemas.microsoft.com/office/drawing/2014/main" id="{DF4DD839-8117-4F0E-9490-4DB3287155B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3" name="Text Box 11">
          <a:extLst>
            <a:ext uri="{FF2B5EF4-FFF2-40B4-BE49-F238E27FC236}">
              <a16:creationId xmlns:a16="http://schemas.microsoft.com/office/drawing/2014/main" id="{9057BA9B-0304-4CD8-859D-1F76997CAED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4" name="Text Box 10">
          <a:extLst>
            <a:ext uri="{FF2B5EF4-FFF2-40B4-BE49-F238E27FC236}">
              <a16:creationId xmlns:a16="http://schemas.microsoft.com/office/drawing/2014/main" id="{EC124BD5-FB0F-4C48-BB73-ECC8CCC9476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5" name="Text Box 11">
          <a:extLst>
            <a:ext uri="{FF2B5EF4-FFF2-40B4-BE49-F238E27FC236}">
              <a16:creationId xmlns:a16="http://schemas.microsoft.com/office/drawing/2014/main" id="{10B607C2-573F-4BA6-B6EF-49801F0225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6" name="Text Box 10">
          <a:extLst>
            <a:ext uri="{FF2B5EF4-FFF2-40B4-BE49-F238E27FC236}">
              <a16:creationId xmlns:a16="http://schemas.microsoft.com/office/drawing/2014/main" id="{65C180F2-1015-4196-A852-21AA780D6F5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7" name="Text Box 11">
          <a:extLst>
            <a:ext uri="{FF2B5EF4-FFF2-40B4-BE49-F238E27FC236}">
              <a16:creationId xmlns:a16="http://schemas.microsoft.com/office/drawing/2014/main" id="{0F89AF1B-54CE-4F3E-9ACF-768AC72E373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8" name="Text Box 10">
          <a:extLst>
            <a:ext uri="{FF2B5EF4-FFF2-40B4-BE49-F238E27FC236}">
              <a16:creationId xmlns:a16="http://schemas.microsoft.com/office/drawing/2014/main" id="{2E8C3DEF-A85F-4052-8E80-2F0FEF0D77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59" name="Text Box 11">
          <a:extLst>
            <a:ext uri="{FF2B5EF4-FFF2-40B4-BE49-F238E27FC236}">
              <a16:creationId xmlns:a16="http://schemas.microsoft.com/office/drawing/2014/main" id="{BAC58C52-BFAB-4279-974E-5291A907DAB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2987A0B2-8776-4EE4-AC45-CAAB685D31D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1" name="Text Box 11">
          <a:extLst>
            <a:ext uri="{FF2B5EF4-FFF2-40B4-BE49-F238E27FC236}">
              <a16:creationId xmlns:a16="http://schemas.microsoft.com/office/drawing/2014/main" id="{8104BEE2-7EA3-4449-AD87-0E39352060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2" name="Text Box 10">
          <a:extLst>
            <a:ext uri="{FF2B5EF4-FFF2-40B4-BE49-F238E27FC236}">
              <a16:creationId xmlns:a16="http://schemas.microsoft.com/office/drawing/2014/main" id="{6BBE1E9C-F296-4C8D-8BEC-38A1F83812D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3" name="Text Box 11">
          <a:extLst>
            <a:ext uri="{FF2B5EF4-FFF2-40B4-BE49-F238E27FC236}">
              <a16:creationId xmlns:a16="http://schemas.microsoft.com/office/drawing/2014/main" id="{EAF99336-8F71-4934-9E29-021BB69D8FC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4" name="Text Box 10">
          <a:extLst>
            <a:ext uri="{FF2B5EF4-FFF2-40B4-BE49-F238E27FC236}">
              <a16:creationId xmlns:a16="http://schemas.microsoft.com/office/drawing/2014/main" id="{1608BB90-5524-4121-8ABD-83C773A944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65" name="Text Box 11">
          <a:extLst>
            <a:ext uri="{FF2B5EF4-FFF2-40B4-BE49-F238E27FC236}">
              <a16:creationId xmlns:a16="http://schemas.microsoft.com/office/drawing/2014/main" id="{87A2498B-9A1A-461E-A9AF-665FB72E1DD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66" name="Text Box 10">
          <a:extLst>
            <a:ext uri="{FF2B5EF4-FFF2-40B4-BE49-F238E27FC236}">
              <a16:creationId xmlns:a16="http://schemas.microsoft.com/office/drawing/2014/main" id="{58051453-10C1-47B3-83CA-C95ED2C06F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67" name="Text Box 11">
          <a:extLst>
            <a:ext uri="{FF2B5EF4-FFF2-40B4-BE49-F238E27FC236}">
              <a16:creationId xmlns:a16="http://schemas.microsoft.com/office/drawing/2014/main" id="{3BE7F9E0-D807-4B14-966E-E3F7EB05AF5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68" name="Text Box 10">
          <a:extLst>
            <a:ext uri="{FF2B5EF4-FFF2-40B4-BE49-F238E27FC236}">
              <a16:creationId xmlns:a16="http://schemas.microsoft.com/office/drawing/2014/main" id="{AA02D8BE-3AE2-47A5-A8F0-FBAE1CDBA30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69" name="Text Box 11">
          <a:extLst>
            <a:ext uri="{FF2B5EF4-FFF2-40B4-BE49-F238E27FC236}">
              <a16:creationId xmlns:a16="http://schemas.microsoft.com/office/drawing/2014/main" id="{578B498D-4055-440E-A2FF-6552D0AC732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0" name="Text Box 10">
          <a:extLst>
            <a:ext uri="{FF2B5EF4-FFF2-40B4-BE49-F238E27FC236}">
              <a16:creationId xmlns:a16="http://schemas.microsoft.com/office/drawing/2014/main" id="{AAFE3065-76B7-45F0-BB03-EC568F2FCEF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1" name="Text Box 11">
          <a:extLst>
            <a:ext uri="{FF2B5EF4-FFF2-40B4-BE49-F238E27FC236}">
              <a16:creationId xmlns:a16="http://schemas.microsoft.com/office/drawing/2014/main" id="{673241B5-962F-4A64-8F1B-0BB26114E32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2" name="Text Box 10">
          <a:extLst>
            <a:ext uri="{FF2B5EF4-FFF2-40B4-BE49-F238E27FC236}">
              <a16:creationId xmlns:a16="http://schemas.microsoft.com/office/drawing/2014/main" id="{A3CC77CF-7AD2-413B-BD91-1362258467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3" name="Text Box 11">
          <a:extLst>
            <a:ext uri="{FF2B5EF4-FFF2-40B4-BE49-F238E27FC236}">
              <a16:creationId xmlns:a16="http://schemas.microsoft.com/office/drawing/2014/main" id="{3723BEB0-049E-43B0-AC26-8C5CA4BB659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4" name="Text Box 10">
          <a:extLst>
            <a:ext uri="{FF2B5EF4-FFF2-40B4-BE49-F238E27FC236}">
              <a16:creationId xmlns:a16="http://schemas.microsoft.com/office/drawing/2014/main" id="{F84B7047-808E-4CA8-8F6F-4A1B9319E6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258</xdr:row>
      <xdr:rowOff>0</xdr:rowOff>
    </xdr:from>
    <xdr:ext cx="0" cy="171450"/>
    <xdr:sp macro="" textlink="">
      <xdr:nvSpPr>
        <xdr:cNvPr id="7275" name="Text Box 10">
          <a:extLst>
            <a:ext uri="{FF2B5EF4-FFF2-40B4-BE49-F238E27FC236}">
              <a16:creationId xmlns:a16="http://schemas.microsoft.com/office/drawing/2014/main" id="{02845E62-E8FC-402B-8162-5D462ADC3A5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76" name="Text Box 10">
          <a:extLst>
            <a:ext uri="{FF2B5EF4-FFF2-40B4-BE49-F238E27FC236}">
              <a16:creationId xmlns:a16="http://schemas.microsoft.com/office/drawing/2014/main" id="{1A93B722-315B-4FA8-9F21-A2858A348D6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77" name="Text Box 11">
          <a:extLst>
            <a:ext uri="{FF2B5EF4-FFF2-40B4-BE49-F238E27FC236}">
              <a16:creationId xmlns:a16="http://schemas.microsoft.com/office/drawing/2014/main" id="{29B6DACB-D3C4-4C67-8478-9E96437EAE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CD902B99-DD0C-4D91-929B-39B2D6E5136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79" name="Text Box 11">
          <a:extLst>
            <a:ext uri="{FF2B5EF4-FFF2-40B4-BE49-F238E27FC236}">
              <a16:creationId xmlns:a16="http://schemas.microsoft.com/office/drawing/2014/main" id="{2714F7B6-92BE-4C8E-95D5-ED91D372ED4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4EB6B4E7-805E-40FA-B7EE-0649844EE5E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1" name="Text Box 11">
          <a:extLst>
            <a:ext uri="{FF2B5EF4-FFF2-40B4-BE49-F238E27FC236}">
              <a16:creationId xmlns:a16="http://schemas.microsoft.com/office/drawing/2014/main" id="{CB6E9BD3-22A6-4419-9C6E-12BBB6B7FB1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2" name="Text Box 10">
          <a:extLst>
            <a:ext uri="{FF2B5EF4-FFF2-40B4-BE49-F238E27FC236}">
              <a16:creationId xmlns:a16="http://schemas.microsoft.com/office/drawing/2014/main" id="{C5C30A8D-4C2C-4BF7-97E6-679A6288F6D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3" name="Text Box 11">
          <a:extLst>
            <a:ext uri="{FF2B5EF4-FFF2-40B4-BE49-F238E27FC236}">
              <a16:creationId xmlns:a16="http://schemas.microsoft.com/office/drawing/2014/main" id="{183F95D6-9FB6-4DF0-8A2A-48E1CE1356F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4" name="Text Box 10">
          <a:extLst>
            <a:ext uri="{FF2B5EF4-FFF2-40B4-BE49-F238E27FC236}">
              <a16:creationId xmlns:a16="http://schemas.microsoft.com/office/drawing/2014/main" id="{747879C0-DBE6-48D5-A29F-55A2E4C39E6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EB1EF8E7-F2AB-49F3-8808-837C92B895D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6" name="Text Box 10">
          <a:extLst>
            <a:ext uri="{FF2B5EF4-FFF2-40B4-BE49-F238E27FC236}">
              <a16:creationId xmlns:a16="http://schemas.microsoft.com/office/drawing/2014/main" id="{01175240-878A-4E1B-973C-C0D5B48887D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7" name="Text Box 11">
          <a:extLst>
            <a:ext uri="{FF2B5EF4-FFF2-40B4-BE49-F238E27FC236}">
              <a16:creationId xmlns:a16="http://schemas.microsoft.com/office/drawing/2014/main" id="{518F4508-BEA7-4DEA-BE79-EAA2F03E47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8" name="Text Box 10">
          <a:extLst>
            <a:ext uri="{FF2B5EF4-FFF2-40B4-BE49-F238E27FC236}">
              <a16:creationId xmlns:a16="http://schemas.microsoft.com/office/drawing/2014/main" id="{B06E7A8C-357F-45B6-82AA-802739A0A09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89" name="Text Box 11">
          <a:extLst>
            <a:ext uri="{FF2B5EF4-FFF2-40B4-BE49-F238E27FC236}">
              <a16:creationId xmlns:a16="http://schemas.microsoft.com/office/drawing/2014/main" id="{BCA16984-CC2F-4BC4-812E-8AE3E39310F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0" name="Text Box 10">
          <a:extLst>
            <a:ext uri="{FF2B5EF4-FFF2-40B4-BE49-F238E27FC236}">
              <a16:creationId xmlns:a16="http://schemas.microsoft.com/office/drawing/2014/main" id="{4DA0D68F-CAD7-464E-8F58-3AE75032658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1" name="Text Box 11">
          <a:extLst>
            <a:ext uri="{FF2B5EF4-FFF2-40B4-BE49-F238E27FC236}">
              <a16:creationId xmlns:a16="http://schemas.microsoft.com/office/drawing/2014/main" id="{FD4A7112-4FE8-41A9-A0BF-DF5354B0BC9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2" name="Text Box 10">
          <a:extLst>
            <a:ext uri="{FF2B5EF4-FFF2-40B4-BE49-F238E27FC236}">
              <a16:creationId xmlns:a16="http://schemas.microsoft.com/office/drawing/2014/main" id="{AE5D9D3E-B998-4223-AA6B-3AEBB6CB147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3" name="Text Box 11">
          <a:extLst>
            <a:ext uri="{FF2B5EF4-FFF2-40B4-BE49-F238E27FC236}">
              <a16:creationId xmlns:a16="http://schemas.microsoft.com/office/drawing/2014/main" id="{AC9A8F61-0302-4534-9DE1-C6633190D9B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4" name="Text Box 10">
          <a:extLst>
            <a:ext uri="{FF2B5EF4-FFF2-40B4-BE49-F238E27FC236}">
              <a16:creationId xmlns:a16="http://schemas.microsoft.com/office/drawing/2014/main" id="{01843D5E-9E2A-4E24-8434-66A55490BE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5" name="Text Box 11">
          <a:extLst>
            <a:ext uri="{FF2B5EF4-FFF2-40B4-BE49-F238E27FC236}">
              <a16:creationId xmlns:a16="http://schemas.microsoft.com/office/drawing/2014/main" id="{A36AB5E0-0FD7-4166-9274-A13E738204F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6" name="Text Box 10">
          <a:extLst>
            <a:ext uri="{FF2B5EF4-FFF2-40B4-BE49-F238E27FC236}">
              <a16:creationId xmlns:a16="http://schemas.microsoft.com/office/drawing/2014/main" id="{E02CE1D9-C39D-42E5-B8CF-855F32479BF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7" name="Text Box 11">
          <a:extLst>
            <a:ext uri="{FF2B5EF4-FFF2-40B4-BE49-F238E27FC236}">
              <a16:creationId xmlns:a16="http://schemas.microsoft.com/office/drawing/2014/main" id="{209413C4-74AF-4035-8073-BCCA8CA1BB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8" name="Text Box 10">
          <a:extLst>
            <a:ext uri="{FF2B5EF4-FFF2-40B4-BE49-F238E27FC236}">
              <a16:creationId xmlns:a16="http://schemas.microsoft.com/office/drawing/2014/main" id="{079C091D-CAC7-4C7B-A69F-0B5171FA096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299" name="Text Box 11">
          <a:extLst>
            <a:ext uri="{FF2B5EF4-FFF2-40B4-BE49-F238E27FC236}">
              <a16:creationId xmlns:a16="http://schemas.microsoft.com/office/drawing/2014/main" id="{AAC0EF08-183A-4DA1-BA23-EA86A0C7415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00" name="Text Box 10">
          <a:extLst>
            <a:ext uri="{FF2B5EF4-FFF2-40B4-BE49-F238E27FC236}">
              <a16:creationId xmlns:a16="http://schemas.microsoft.com/office/drawing/2014/main" id="{2B442D55-06EC-42CB-B9BB-42272E233B6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01" name="Text Box 11">
          <a:extLst>
            <a:ext uri="{FF2B5EF4-FFF2-40B4-BE49-F238E27FC236}">
              <a16:creationId xmlns:a16="http://schemas.microsoft.com/office/drawing/2014/main" id="{C6D9484E-4974-4B94-99EC-46DBC462581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02" name="Text Box 10">
          <a:extLst>
            <a:ext uri="{FF2B5EF4-FFF2-40B4-BE49-F238E27FC236}">
              <a16:creationId xmlns:a16="http://schemas.microsoft.com/office/drawing/2014/main" id="{F4D79519-F7E4-479F-8D85-EC896339C42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3" name="Text Box 10">
          <a:extLst>
            <a:ext uri="{FF2B5EF4-FFF2-40B4-BE49-F238E27FC236}">
              <a16:creationId xmlns:a16="http://schemas.microsoft.com/office/drawing/2014/main" id="{A7D80D81-ACCD-4DA7-AE8F-4A8070F3739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4" name="Text Box 11">
          <a:extLst>
            <a:ext uri="{FF2B5EF4-FFF2-40B4-BE49-F238E27FC236}">
              <a16:creationId xmlns:a16="http://schemas.microsoft.com/office/drawing/2014/main" id="{6018D45A-B847-4093-8B69-F10FAA8B290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6B03AEE-7530-4F02-9545-9BF492A37CC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6" name="Text Box 11">
          <a:extLst>
            <a:ext uri="{FF2B5EF4-FFF2-40B4-BE49-F238E27FC236}">
              <a16:creationId xmlns:a16="http://schemas.microsoft.com/office/drawing/2014/main" id="{B60BFA8A-0BB5-4CA0-8A6A-0BC812FF9EA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7" name="Text Box 10">
          <a:extLst>
            <a:ext uri="{FF2B5EF4-FFF2-40B4-BE49-F238E27FC236}">
              <a16:creationId xmlns:a16="http://schemas.microsoft.com/office/drawing/2014/main" id="{4FFE0808-6544-4A9F-98B6-DD683F7569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8" name="Text Box 11">
          <a:extLst>
            <a:ext uri="{FF2B5EF4-FFF2-40B4-BE49-F238E27FC236}">
              <a16:creationId xmlns:a16="http://schemas.microsoft.com/office/drawing/2014/main" id="{4135CE49-294F-43FB-A30F-6ECFE016CFB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09" name="Text Box 10">
          <a:extLst>
            <a:ext uri="{FF2B5EF4-FFF2-40B4-BE49-F238E27FC236}">
              <a16:creationId xmlns:a16="http://schemas.microsoft.com/office/drawing/2014/main" id="{FD13C401-D487-4F97-89D8-DCC7768157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0" name="Text Box 11">
          <a:extLst>
            <a:ext uri="{FF2B5EF4-FFF2-40B4-BE49-F238E27FC236}">
              <a16:creationId xmlns:a16="http://schemas.microsoft.com/office/drawing/2014/main" id="{377B29EF-9AFA-42FD-A1A2-FC4B43D700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1" name="Text Box 10">
          <a:extLst>
            <a:ext uri="{FF2B5EF4-FFF2-40B4-BE49-F238E27FC236}">
              <a16:creationId xmlns:a16="http://schemas.microsoft.com/office/drawing/2014/main" id="{A48F66EF-B389-4CE3-85E4-81E3628BFDE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2" name="Text Box 11">
          <a:extLst>
            <a:ext uri="{FF2B5EF4-FFF2-40B4-BE49-F238E27FC236}">
              <a16:creationId xmlns:a16="http://schemas.microsoft.com/office/drawing/2014/main" id="{CDA5A656-C078-4E55-9C2C-EDBF4F24E26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3" name="Text Box 10">
          <a:extLst>
            <a:ext uri="{FF2B5EF4-FFF2-40B4-BE49-F238E27FC236}">
              <a16:creationId xmlns:a16="http://schemas.microsoft.com/office/drawing/2014/main" id="{9D764CA0-8EC8-4776-A4C5-2579578883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4" name="Text Box 11">
          <a:extLst>
            <a:ext uri="{FF2B5EF4-FFF2-40B4-BE49-F238E27FC236}">
              <a16:creationId xmlns:a16="http://schemas.microsoft.com/office/drawing/2014/main" id="{ADBD103C-C9F1-404E-9931-BDBAF12D0FC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5" name="Text Box 10">
          <a:extLst>
            <a:ext uri="{FF2B5EF4-FFF2-40B4-BE49-F238E27FC236}">
              <a16:creationId xmlns:a16="http://schemas.microsoft.com/office/drawing/2014/main" id="{D11FF070-9C93-4011-AF2E-672051D1E09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6" name="Text Box 11">
          <a:extLst>
            <a:ext uri="{FF2B5EF4-FFF2-40B4-BE49-F238E27FC236}">
              <a16:creationId xmlns:a16="http://schemas.microsoft.com/office/drawing/2014/main" id="{BEBD9139-0D55-464B-8FF8-E58BB4093D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7" name="Text Box 10">
          <a:extLst>
            <a:ext uri="{FF2B5EF4-FFF2-40B4-BE49-F238E27FC236}">
              <a16:creationId xmlns:a16="http://schemas.microsoft.com/office/drawing/2014/main" id="{5AEC5E0B-E5EE-47AC-8393-A212344D23C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254</xdr:row>
      <xdr:rowOff>0</xdr:rowOff>
    </xdr:from>
    <xdr:ext cx="0" cy="171450"/>
    <xdr:sp macro="" textlink="">
      <xdr:nvSpPr>
        <xdr:cNvPr id="7318" name="Text Box 11">
          <a:extLst>
            <a:ext uri="{FF2B5EF4-FFF2-40B4-BE49-F238E27FC236}">
              <a16:creationId xmlns:a16="http://schemas.microsoft.com/office/drawing/2014/main" id="{92327446-2A57-4D03-87F3-C1FB5504760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19" name="Text Box 10">
          <a:extLst>
            <a:ext uri="{FF2B5EF4-FFF2-40B4-BE49-F238E27FC236}">
              <a16:creationId xmlns:a16="http://schemas.microsoft.com/office/drawing/2014/main" id="{D09AD66E-C6EC-4382-8C2E-AC725485F38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0" name="Text Box 11">
          <a:extLst>
            <a:ext uri="{FF2B5EF4-FFF2-40B4-BE49-F238E27FC236}">
              <a16:creationId xmlns:a16="http://schemas.microsoft.com/office/drawing/2014/main" id="{2463DDD6-185F-406D-856C-CA0C880722F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1" name="Text Box 10">
          <a:extLst>
            <a:ext uri="{FF2B5EF4-FFF2-40B4-BE49-F238E27FC236}">
              <a16:creationId xmlns:a16="http://schemas.microsoft.com/office/drawing/2014/main" id="{06B6900F-A8AF-4FCD-965C-EE6CEBAE03C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2" name="Text Box 11">
          <a:extLst>
            <a:ext uri="{FF2B5EF4-FFF2-40B4-BE49-F238E27FC236}">
              <a16:creationId xmlns:a16="http://schemas.microsoft.com/office/drawing/2014/main" id="{2DFDF45B-43AE-4274-84F4-406D270D2B5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3" name="Text Box 10">
          <a:extLst>
            <a:ext uri="{FF2B5EF4-FFF2-40B4-BE49-F238E27FC236}">
              <a16:creationId xmlns:a16="http://schemas.microsoft.com/office/drawing/2014/main" id="{DDEE9005-FBDB-4014-A504-619A410546A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4" name="Text Box 11">
          <a:extLst>
            <a:ext uri="{FF2B5EF4-FFF2-40B4-BE49-F238E27FC236}">
              <a16:creationId xmlns:a16="http://schemas.microsoft.com/office/drawing/2014/main" id="{5BC7C85C-F48D-4513-972B-636E843BE6A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5" name="Text Box 10">
          <a:extLst>
            <a:ext uri="{FF2B5EF4-FFF2-40B4-BE49-F238E27FC236}">
              <a16:creationId xmlns:a16="http://schemas.microsoft.com/office/drawing/2014/main" id="{37C5CE30-B336-4FC5-9097-D6C59838C89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6" name="Text Box 11">
          <a:extLst>
            <a:ext uri="{FF2B5EF4-FFF2-40B4-BE49-F238E27FC236}">
              <a16:creationId xmlns:a16="http://schemas.microsoft.com/office/drawing/2014/main" id="{1D4774C5-3440-4EC3-9970-3876DDE9328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7" name="Text Box 10">
          <a:extLst>
            <a:ext uri="{FF2B5EF4-FFF2-40B4-BE49-F238E27FC236}">
              <a16:creationId xmlns:a16="http://schemas.microsoft.com/office/drawing/2014/main" id="{3430465D-E82B-4896-B373-841FDF0658E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262</xdr:row>
      <xdr:rowOff>0</xdr:rowOff>
    </xdr:from>
    <xdr:ext cx="0" cy="171450"/>
    <xdr:sp macro="" textlink="">
      <xdr:nvSpPr>
        <xdr:cNvPr id="7328" name="Text Box 10">
          <a:extLst>
            <a:ext uri="{FF2B5EF4-FFF2-40B4-BE49-F238E27FC236}">
              <a16:creationId xmlns:a16="http://schemas.microsoft.com/office/drawing/2014/main" id="{3842ADDC-C8B7-48B2-ABD7-E44BCAAC27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29" name="Text Box 10">
          <a:extLst>
            <a:ext uri="{FF2B5EF4-FFF2-40B4-BE49-F238E27FC236}">
              <a16:creationId xmlns:a16="http://schemas.microsoft.com/office/drawing/2014/main" id="{491C4FAD-1868-4AE5-97E5-53AAFD2F6F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0" name="Text Box 11">
          <a:extLst>
            <a:ext uri="{FF2B5EF4-FFF2-40B4-BE49-F238E27FC236}">
              <a16:creationId xmlns:a16="http://schemas.microsoft.com/office/drawing/2014/main" id="{22A50F2B-E523-4D43-8A09-5FD7E5B5892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1" name="Text Box 10">
          <a:extLst>
            <a:ext uri="{FF2B5EF4-FFF2-40B4-BE49-F238E27FC236}">
              <a16:creationId xmlns:a16="http://schemas.microsoft.com/office/drawing/2014/main" id="{F6CFC9AB-066B-42A1-9DDA-2CE6EFA924F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2" name="Text Box 11">
          <a:extLst>
            <a:ext uri="{FF2B5EF4-FFF2-40B4-BE49-F238E27FC236}">
              <a16:creationId xmlns:a16="http://schemas.microsoft.com/office/drawing/2014/main" id="{19ADE565-7748-4CBF-B2EC-A209436A90F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3" name="Text Box 10">
          <a:extLst>
            <a:ext uri="{FF2B5EF4-FFF2-40B4-BE49-F238E27FC236}">
              <a16:creationId xmlns:a16="http://schemas.microsoft.com/office/drawing/2014/main" id="{4B4645C4-B078-43F4-A8DC-3A8568F51E9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4" name="Text Box 11">
          <a:extLst>
            <a:ext uri="{FF2B5EF4-FFF2-40B4-BE49-F238E27FC236}">
              <a16:creationId xmlns:a16="http://schemas.microsoft.com/office/drawing/2014/main" id="{1AF9CF56-3441-455A-AD19-4E78457DC62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5" name="Text Box 10">
          <a:extLst>
            <a:ext uri="{FF2B5EF4-FFF2-40B4-BE49-F238E27FC236}">
              <a16:creationId xmlns:a16="http://schemas.microsoft.com/office/drawing/2014/main" id="{4D453D6D-D7F8-42BB-A78C-1A5441BE81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6" name="Text Box 11">
          <a:extLst>
            <a:ext uri="{FF2B5EF4-FFF2-40B4-BE49-F238E27FC236}">
              <a16:creationId xmlns:a16="http://schemas.microsoft.com/office/drawing/2014/main" id="{473749C1-43E6-4B93-9328-9D586809DAE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7" name="Text Box 10">
          <a:extLst>
            <a:ext uri="{FF2B5EF4-FFF2-40B4-BE49-F238E27FC236}">
              <a16:creationId xmlns:a16="http://schemas.microsoft.com/office/drawing/2014/main" id="{BC828B06-9118-40CD-865F-71FFFB784C3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8" name="Text Box 10">
          <a:extLst>
            <a:ext uri="{FF2B5EF4-FFF2-40B4-BE49-F238E27FC236}">
              <a16:creationId xmlns:a16="http://schemas.microsoft.com/office/drawing/2014/main" id="{DBFAA578-35D1-47B1-9E44-EFCAE546E73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39" name="Text Box 10">
          <a:extLst>
            <a:ext uri="{FF2B5EF4-FFF2-40B4-BE49-F238E27FC236}">
              <a16:creationId xmlns:a16="http://schemas.microsoft.com/office/drawing/2014/main" id="{31B273E2-E5BA-4018-BCA5-946DF8343EB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0" name="Text Box 11">
          <a:extLst>
            <a:ext uri="{FF2B5EF4-FFF2-40B4-BE49-F238E27FC236}">
              <a16:creationId xmlns:a16="http://schemas.microsoft.com/office/drawing/2014/main" id="{4F312BA3-2C6D-48BA-AE39-F426731526C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1" name="Text Box 10">
          <a:extLst>
            <a:ext uri="{FF2B5EF4-FFF2-40B4-BE49-F238E27FC236}">
              <a16:creationId xmlns:a16="http://schemas.microsoft.com/office/drawing/2014/main" id="{FB4EBEAA-6CB3-4D90-9C20-7637F44BDB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2" name="Text Box 11">
          <a:extLst>
            <a:ext uri="{FF2B5EF4-FFF2-40B4-BE49-F238E27FC236}">
              <a16:creationId xmlns:a16="http://schemas.microsoft.com/office/drawing/2014/main" id="{C18CA72F-BC16-449E-96A3-0206630F64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3" name="Text Box 10">
          <a:extLst>
            <a:ext uri="{FF2B5EF4-FFF2-40B4-BE49-F238E27FC236}">
              <a16:creationId xmlns:a16="http://schemas.microsoft.com/office/drawing/2014/main" id="{6E558CD0-4CC1-43D8-ACA6-7473BB23F02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4" name="Text Box 11">
          <a:extLst>
            <a:ext uri="{FF2B5EF4-FFF2-40B4-BE49-F238E27FC236}">
              <a16:creationId xmlns:a16="http://schemas.microsoft.com/office/drawing/2014/main" id="{33184C82-5827-45B4-B92D-3AC1044795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5" name="Text Box 10">
          <a:extLst>
            <a:ext uri="{FF2B5EF4-FFF2-40B4-BE49-F238E27FC236}">
              <a16:creationId xmlns:a16="http://schemas.microsoft.com/office/drawing/2014/main" id="{560642B3-4DEF-4C4F-ADC3-A15C1AE03E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6" name="Text Box 11">
          <a:extLst>
            <a:ext uri="{FF2B5EF4-FFF2-40B4-BE49-F238E27FC236}">
              <a16:creationId xmlns:a16="http://schemas.microsoft.com/office/drawing/2014/main" id="{721E0262-230F-4213-AE8B-EB9E8FDF7B8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7" name="Text Box 10">
          <a:extLst>
            <a:ext uri="{FF2B5EF4-FFF2-40B4-BE49-F238E27FC236}">
              <a16:creationId xmlns:a16="http://schemas.microsoft.com/office/drawing/2014/main" id="{06EA2957-9C7E-49F3-9EBB-E3C5CE9C458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8" name="Text Box 11">
          <a:extLst>
            <a:ext uri="{FF2B5EF4-FFF2-40B4-BE49-F238E27FC236}">
              <a16:creationId xmlns:a16="http://schemas.microsoft.com/office/drawing/2014/main" id="{4A8A8B62-A561-4FC6-8289-F1EFB5AB068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49" name="Text Box 10">
          <a:extLst>
            <a:ext uri="{FF2B5EF4-FFF2-40B4-BE49-F238E27FC236}">
              <a16:creationId xmlns:a16="http://schemas.microsoft.com/office/drawing/2014/main" id="{FC1FD770-1C37-4474-BA81-5694624234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0" name="Text Box 11">
          <a:extLst>
            <a:ext uri="{FF2B5EF4-FFF2-40B4-BE49-F238E27FC236}">
              <a16:creationId xmlns:a16="http://schemas.microsoft.com/office/drawing/2014/main" id="{4393E400-9F60-4113-A739-08D805A306C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1" name="Text Box 10">
          <a:extLst>
            <a:ext uri="{FF2B5EF4-FFF2-40B4-BE49-F238E27FC236}">
              <a16:creationId xmlns:a16="http://schemas.microsoft.com/office/drawing/2014/main" id="{273E366E-06AD-48D2-9792-D0F82F6E7DE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2" name="Text Box 11">
          <a:extLst>
            <a:ext uri="{FF2B5EF4-FFF2-40B4-BE49-F238E27FC236}">
              <a16:creationId xmlns:a16="http://schemas.microsoft.com/office/drawing/2014/main" id="{4BD6DD53-8340-44C0-88E7-23AFA14E7B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3" name="Text Box 10">
          <a:extLst>
            <a:ext uri="{FF2B5EF4-FFF2-40B4-BE49-F238E27FC236}">
              <a16:creationId xmlns:a16="http://schemas.microsoft.com/office/drawing/2014/main" id="{663AFD8E-83EE-4F2A-A2D1-B64602376BD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4" name="Text Box 11">
          <a:extLst>
            <a:ext uri="{FF2B5EF4-FFF2-40B4-BE49-F238E27FC236}">
              <a16:creationId xmlns:a16="http://schemas.microsoft.com/office/drawing/2014/main" id="{23F686EA-C6D2-4CB8-8187-9C0BAD35A4B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248</xdr:row>
      <xdr:rowOff>0</xdr:rowOff>
    </xdr:from>
    <xdr:ext cx="0" cy="171450"/>
    <xdr:sp macro="" textlink="">
      <xdr:nvSpPr>
        <xdr:cNvPr id="7355" name="Text Box 10">
          <a:extLst>
            <a:ext uri="{FF2B5EF4-FFF2-40B4-BE49-F238E27FC236}">
              <a16:creationId xmlns:a16="http://schemas.microsoft.com/office/drawing/2014/main" id="{47DAEA19-924A-4CE5-8CBD-B6BBB18BBB2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56" name="Text Box 10">
          <a:extLst>
            <a:ext uri="{FF2B5EF4-FFF2-40B4-BE49-F238E27FC236}">
              <a16:creationId xmlns:a16="http://schemas.microsoft.com/office/drawing/2014/main" id="{0CA9CA9E-090C-4CE1-917A-CDC53036ACF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57" name="Text Box 11">
          <a:extLst>
            <a:ext uri="{FF2B5EF4-FFF2-40B4-BE49-F238E27FC236}">
              <a16:creationId xmlns:a16="http://schemas.microsoft.com/office/drawing/2014/main" id="{9E3D3039-DA23-4F29-8667-97FA60740D9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58" name="Text Box 10">
          <a:extLst>
            <a:ext uri="{FF2B5EF4-FFF2-40B4-BE49-F238E27FC236}">
              <a16:creationId xmlns:a16="http://schemas.microsoft.com/office/drawing/2014/main" id="{6C200650-C1C6-4F40-8755-62DDF204515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59" name="Text Box 11">
          <a:extLst>
            <a:ext uri="{FF2B5EF4-FFF2-40B4-BE49-F238E27FC236}">
              <a16:creationId xmlns:a16="http://schemas.microsoft.com/office/drawing/2014/main" id="{094CAAB6-1878-41AE-96E1-63EB03D989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0" name="Text Box 10">
          <a:extLst>
            <a:ext uri="{FF2B5EF4-FFF2-40B4-BE49-F238E27FC236}">
              <a16:creationId xmlns:a16="http://schemas.microsoft.com/office/drawing/2014/main" id="{DD5CE9F7-C31C-4472-A666-5C9AC9688DA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1" name="Text Box 11">
          <a:extLst>
            <a:ext uri="{FF2B5EF4-FFF2-40B4-BE49-F238E27FC236}">
              <a16:creationId xmlns:a16="http://schemas.microsoft.com/office/drawing/2014/main" id="{5E0B13E8-6FF3-48A9-B500-3081C38EF5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2" name="Text Box 10">
          <a:extLst>
            <a:ext uri="{FF2B5EF4-FFF2-40B4-BE49-F238E27FC236}">
              <a16:creationId xmlns:a16="http://schemas.microsoft.com/office/drawing/2014/main" id="{A2EEA164-9BC4-4673-87E9-0FE07B42D7A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3" name="Text Box 11">
          <a:extLst>
            <a:ext uri="{FF2B5EF4-FFF2-40B4-BE49-F238E27FC236}">
              <a16:creationId xmlns:a16="http://schemas.microsoft.com/office/drawing/2014/main" id="{02EF0084-F0B1-421E-93F5-88CC999926D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4" name="Text Box 10">
          <a:extLst>
            <a:ext uri="{FF2B5EF4-FFF2-40B4-BE49-F238E27FC236}">
              <a16:creationId xmlns:a16="http://schemas.microsoft.com/office/drawing/2014/main" id="{398BFF6F-9397-496A-8C13-966DD94FBF7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365" name="Text Box 10">
          <a:extLst>
            <a:ext uri="{FF2B5EF4-FFF2-40B4-BE49-F238E27FC236}">
              <a16:creationId xmlns:a16="http://schemas.microsoft.com/office/drawing/2014/main" id="{EE2B9B31-3461-4FA2-A292-D767F5CEE0E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66" name="Text Box 10">
          <a:extLst>
            <a:ext uri="{FF2B5EF4-FFF2-40B4-BE49-F238E27FC236}">
              <a16:creationId xmlns:a16="http://schemas.microsoft.com/office/drawing/2014/main" id="{5726C6BD-08D7-44B5-A167-855422848C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67" name="Text Box 11">
          <a:extLst>
            <a:ext uri="{FF2B5EF4-FFF2-40B4-BE49-F238E27FC236}">
              <a16:creationId xmlns:a16="http://schemas.microsoft.com/office/drawing/2014/main" id="{280C6BB0-D2EA-4057-A72B-950AE8DC76B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68" name="Text Box 10">
          <a:extLst>
            <a:ext uri="{FF2B5EF4-FFF2-40B4-BE49-F238E27FC236}">
              <a16:creationId xmlns:a16="http://schemas.microsoft.com/office/drawing/2014/main" id="{0F6373F4-D9A7-4327-A82A-706469A908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69" name="Text Box 11">
          <a:extLst>
            <a:ext uri="{FF2B5EF4-FFF2-40B4-BE49-F238E27FC236}">
              <a16:creationId xmlns:a16="http://schemas.microsoft.com/office/drawing/2014/main" id="{EA8A7428-50E2-452C-9E60-F3A4D1CA8BA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0" name="Text Box 10">
          <a:extLst>
            <a:ext uri="{FF2B5EF4-FFF2-40B4-BE49-F238E27FC236}">
              <a16:creationId xmlns:a16="http://schemas.microsoft.com/office/drawing/2014/main" id="{B36B9BC3-0B40-4C8E-8750-BB8B9F1F3F5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1" name="Text Box 11">
          <a:extLst>
            <a:ext uri="{FF2B5EF4-FFF2-40B4-BE49-F238E27FC236}">
              <a16:creationId xmlns:a16="http://schemas.microsoft.com/office/drawing/2014/main" id="{C6E1233F-999A-4D41-9513-7C71D88B6FB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2" name="Text Box 10">
          <a:extLst>
            <a:ext uri="{FF2B5EF4-FFF2-40B4-BE49-F238E27FC236}">
              <a16:creationId xmlns:a16="http://schemas.microsoft.com/office/drawing/2014/main" id="{8B24F9C0-54F7-4433-90A3-EBD56B9045E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3" name="Text Box 11">
          <a:extLst>
            <a:ext uri="{FF2B5EF4-FFF2-40B4-BE49-F238E27FC236}">
              <a16:creationId xmlns:a16="http://schemas.microsoft.com/office/drawing/2014/main" id="{EA94093C-0C77-4A31-B684-32D02DA71C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4" name="Text Box 10">
          <a:extLst>
            <a:ext uri="{FF2B5EF4-FFF2-40B4-BE49-F238E27FC236}">
              <a16:creationId xmlns:a16="http://schemas.microsoft.com/office/drawing/2014/main" id="{853E1D56-2B7D-4F59-B7D2-0E19A831CE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185</xdr:row>
      <xdr:rowOff>0</xdr:rowOff>
    </xdr:from>
    <xdr:ext cx="0" cy="171450"/>
    <xdr:sp macro="" textlink="">
      <xdr:nvSpPr>
        <xdr:cNvPr id="7375" name="Text Box 10">
          <a:extLst>
            <a:ext uri="{FF2B5EF4-FFF2-40B4-BE49-F238E27FC236}">
              <a16:creationId xmlns:a16="http://schemas.microsoft.com/office/drawing/2014/main" id="{8C7AC5EB-7E36-4698-A2F0-03C13F7107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76" name="Text Box 10">
          <a:extLst>
            <a:ext uri="{FF2B5EF4-FFF2-40B4-BE49-F238E27FC236}">
              <a16:creationId xmlns:a16="http://schemas.microsoft.com/office/drawing/2014/main" id="{3A071438-5F02-4E07-B094-0B767B5CCA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77" name="Text Box 11">
          <a:extLst>
            <a:ext uri="{FF2B5EF4-FFF2-40B4-BE49-F238E27FC236}">
              <a16:creationId xmlns:a16="http://schemas.microsoft.com/office/drawing/2014/main" id="{DD3C51D9-9BC7-42FD-A294-AA45009B40F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78" name="Text Box 10">
          <a:extLst>
            <a:ext uri="{FF2B5EF4-FFF2-40B4-BE49-F238E27FC236}">
              <a16:creationId xmlns:a16="http://schemas.microsoft.com/office/drawing/2014/main" id="{B8EF3193-8C43-4B63-AC2A-143902FA79B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79" name="Text Box 11">
          <a:extLst>
            <a:ext uri="{FF2B5EF4-FFF2-40B4-BE49-F238E27FC236}">
              <a16:creationId xmlns:a16="http://schemas.microsoft.com/office/drawing/2014/main" id="{F9D925B0-4354-4463-8637-989D28580B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0" name="Text Box 10">
          <a:extLst>
            <a:ext uri="{FF2B5EF4-FFF2-40B4-BE49-F238E27FC236}">
              <a16:creationId xmlns:a16="http://schemas.microsoft.com/office/drawing/2014/main" id="{4D204401-4B0A-45E0-89C2-BC9EF2C02B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1" name="Text Box 11">
          <a:extLst>
            <a:ext uri="{FF2B5EF4-FFF2-40B4-BE49-F238E27FC236}">
              <a16:creationId xmlns:a16="http://schemas.microsoft.com/office/drawing/2014/main" id="{1D8654E1-FC8A-418C-BEA8-8B6DEF490BA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2" name="Text Box 10">
          <a:extLst>
            <a:ext uri="{FF2B5EF4-FFF2-40B4-BE49-F238E27FC236}">
              <a16:creationId xmlns:a16="http://schemas.microsoft.com/office/drawing/2014/main" id="{B3E70A6D-118B-438B-A379-F556307D1C2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3" name="Text Box 11">
          <a:extLst>
            <a:ext uri="{FF2B5EF4-FFF2-40B4-BE49-F238E27FC236}">
              <a16:creationId xmlns:a16="http://schemas.microsoft.com/office/drawing/2014/main" id="{18925DCE-11F2-41E4-838A-72702F4B1EB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4" name="Text Box 10">
          <a:extLst>
            <a:ext uri="{FF2B5EF4-FFF2-40B4-BE49-F238E27FC236}">
              <a16:creationId xmlns:a16="http://schemas.microsoft.com/office/drawing/2014/main" id="{0713DF22-B766-467E-ADA5-2CE774100D9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191</xdr:row>
      <xdr:rowOff>0</xdr:rowOff>
    </xdr:from>
    <xdr:ext cx="0" cy="171450"/>
    <xdr:sp macro="" textlink="">
      <xdr:nvSpPr>
        <xdr:cNvPr id="7385" name="Text Box 10">
          <a:extLst>
            <a:ext uri="{FF2B5EF4-FFF2-40B4-BE49-F238E27FC236}">
              <a16:creationId xmlns:a16="http://schemas.microsoft.com/office/drawing/2014/main" id="{101938A6-0902-4E85-A093-41408C431B3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18BEAEC1-053A-4BD1-BD9F-5CD8C885391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87" name="Text Box 11">
          <a:extLst>
            <a:ext uri="{FF2B5EF4-FFF2-40B4-BE49-F238E27FC236}">
              <a16:creationId xmlns:a16="http://schemas.microsoft.com/office/drawing/2014/main" id="{FD2F8C6A-74C9-4EEF-A64D-A7C908152EF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88" name="Text Box 10">
          <a:extLst>
            <a:ext uri="{FF2B5EF4-FFF2-40B4-BE49-F238E27FC236}">
              <a16:creationId xmlns:a16="http://schemas.microsoft.com/office/drawing/2014/main" id="{8D27A777-2213-4AF7-AF14-974FAEF4B52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89" name="Text Box 11">
          <a:extLst>
            <a:ext uri="{FF2B5EF4-FFF2-40B4-BE49-F238E27FC236}">
              <a16:creationId xmlns:a16="http://schemas.microsoft.com/office/drawing/2014/main" id="{503EC6A6-A5F4-4539-BC26-A2AFC2B97D3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90" name="Text Box 10">
          <a:extLst>
            <a:ext uri="{FF2B5EF4-FFF2-40B4-BE49-F238E27FC236}">
              <a16:creationId xmlns:a16="http://schemas.microsoft.com/office/drawing/2014/main" id="{44054C3B-C02C-4197-BE06-F558E53B62A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91" name="Text Box 11">
          <a:extLst>
            <a:ext uri="{FF2B5EF4-FFF2-40B4-BE49-F238E27FC236}">
              <a16:creationId xmlns:a16="http://schemas.microsoft.com/office/drawing/2014/main" id="{4EF0EDA0-4999-4933-9D5A-5B6FB13656A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92" name="Text Box 10">
          <a:extLst>
            <a:ext uri="{FF2B5EF4-FFF2-40B4-BE49-F238E27FC236}">
              <a16:creationId xmlns:a16="http://schemas.microsoft.com/office/drawing/2014/main" id="{1B2F6DBD-F54E-4292-B69C-E5B6EE1D3DF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204</xdr:row>
      <xdr:rowOff>0</xdr:rowOff>
    </xdr:from>
    <xdr:ext cx="0" cy="171450"/>
    <xdr:sp macro="" textlink="">
      <xdr:nvSpPr>
        <xdr:cNvPr id="7393" name="Text Box 11">
          <a:extLst>
            <a:ext uri="{FF2B5EF4-FFF2-40B4-BE49-F238E27FC236}">
              <a16:creationId xmlns:a16="http://schemas.microsoft.com/office/drawing/2014/main" id="{AFE34ADB-06E9-4128-B010-B99F801A68D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4" name="Text Box 10">
          <a:extLst>
            <a:ext uri="{FF2B5EF4-FFF2-40B4-BE49-F238E27FC236}">
              <a16:creationId xmlns:a16="http://schemas.microsoft.com/office/drawing/2014/main" id="{59E23C94-E6CA-4875-97B6-766B072228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5" name="Text Box 11">
          <a:extLst>
            <a:ext uri="{FF2B5EF4-FFF2-40B4-BE49-F238E27FC236}">
              <a16:creationId xmlns:a16="http://schemas.microsoft.com/office/drawing/2014/main" id="{75DE3CBE-0B27-418E-A094-A9D4718EB0F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6" name="Text Box 10">
          <a:extLst>
            <a:ext uri="{FF2B5EF4-FFF2-40B4-BE49-F238E27FC236}">
              <a16:creationId xmlns:a16="http://schemas.microsoft.com/office/drawing/2014/main" id="{A91B1BEF-C5E7-45CE-A402-2B705A1959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7" name="Text Box 11">
          <a:extLst>
            <a:ext uri="{FF2B5EF4-FFF2-40B4-BE49-F238E27FC236}">
              <a16:creationId xmlns:a16="http://schemas.microsoft.com/office/drawing/2014/main" id="{8DC9B4BB-9445-4686-9033-48AAF79A23E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8" name="Text Box 10">
          <a:extLst>
            <a:ext uri="{FF2B5EF4-FFF2-40B4-BE49-F238E27FC236}">
              <a16:creationId xmlns:a16="http://schemas.microsoft.com/office/drawing/2014/main" id="{134B2C9B-B7CF-494D-88EE-1F90AFA0C7B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399" name="Text Box 11">
          <a:extLst>
            <a:ext uri="{FF2B5EF4-FFF2-40B4-BE49-F238E27FC236}">
              <a16:creationId xmlns:a16="http://schemas.microsoft.com/office/drawing/2014/main" id="{D5C024C2-EA18-47B3-AFE2-A8930148BA9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0" name="Text Box 10">
          <a:extLst>
            <a:ext uri="{FF2B5EF4-FFF2-40B4-BE49-F238E27FC236}">
              <a16:creationId xmlns:a16="http://schemas.microsoft.com/office/drawing/2014/main" id="{7D544E3B-5409-4CBC-8850-78CE25335AA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1" name="Text Box 11">
          <a:extLst>
            <a:ext uri="{FF2B5EF4-FFF2-40B4-BE49-F238E27FC236}">
              <a16:creationId xmlns:a16="http://schemas.microsoft.com/office/drawing/2014/main" id="{2F878818-4698-4E26-B4DA-578661A59C0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2" name="Text Box 10">
          <a:extLst>
            <a:ext uri="{FF2B5EF4-FFF2-40B4-BE49-F238E27FC236}">
              <a16:creationId xmlns:a16="http://schemas.microsoft.com/office/drawing/2014/main" id="{EDC4BDF3-E1F4-4264-85F4-828DF7F882D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3" name="Text Box 11">
          <a:extLst>
            <a:ext uri="{FF2B5EF4-FFF2-40B4-BE49-F238E27FC236}">
              <a16:creationId xmlns:a16="http://schemas.microsoft.com/office/drawing/2014/main" id="{3BE8D6B4-17BC-4F70-9369-09BE52AF6CC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7E0D761F-D2A2-49E5-B6EA-90FD72403C5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5" name="Text Box 11">
          <a:extLst>
            <a:ext uri="{FF2B5EF4-FFF2-40B4-BE49-F238E27FC236}">
              <a16:creationId xmlns:a16="http://schemas.microsoft.com/office/drawing/2014/main" id="{49EFF7E2-67B9-4D1E-9AC9-A3FED91A784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6" name="Text Box 10">
          <a:extLst>
            <a:ext uri="{FF2B5EF4-FFF2-40B4-BE49-F238E27FC236}">
              <a16:creationId xmlns:a16="http://schemas.microsoft.com/office/drawing/2014/main" id="{838A1C15-63E8-44F3-9516-0180F53026D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7" name="Text Box 11">
          <a:extLst>
            <a:ext uri="{FF2B5EF4-FFF2-40B4-BE49-F238E27FC236}">
              <a16:creationId xmlns:a16="http://schemas.microsoft.com/office/drawing/2014/main" id="{B10CED4A-1E17-4DA7-A38A-BEE7226CC08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8" name="Text Box 10">
          <a:extLst>
            <a:ext uri="{FF2B5EF4-FFF2-40B4-BE49-F238E27FC236}">
              <a16:creationId xmlns:a16="http://schemas.microsoft.com/office/drawing/2014/main" id="{CF61EDBE-B787-4ABC-87EF-A7C70B1E965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09" name="Text Box 11">
          <a:extLst>
            <a:ext uri="{FF2B5EF4-FFF2-40B4-BE49-F238E27FC236}">
              <a16:creationId xmlns:a16="http://schemas.microsoft.com/office/drawing/2014/main" id="{6264DA5A-DFFF-450B-8C97-919B44B27D0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0" name="Text Box 10">
          <a:extLst>
            <a:ext uri="{FF2B5EF4-FFF2-40B4-BE49-F238E27FC236}">
              <a16:creationId xmlns:a16="http://schemas.microsoft.com/office/drawing/2014/main" id="{E1B67798-857F-4B91-B157-FF1903A15B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1" name="Text Box 10">
          <a:extLst>
            <a:ext uri="{FF2B5EF4-FFF2-40B4-BE49-F238E27FC236}">
              <a16:creationId xmlns:a16="http://schemas.microsoft.com/office/drawing/2014/main" id="{1FABB2A4-05EF-4FC2-991D-D310D999BB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2" name="Text Box 11">
          <a:extLst>
            <a:ext uri="{FF2B5EF4-FFF2-40B4-BE49-F238E27FC236}">
              <a16:creationId xmlns:a16="http://schemas.microsoft.com/office/drawing/2014/main" id="{FCC31B65-74A1-4614-890B-8FBB77A7CE1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32AB36D5-0EFE-4194-9C8E-46B4C9DB6A8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4" name="Text Box 11">
          <a:extLst>
            <a:ext uri="{FF2B5EF4-FFF2-40B4-BE49-F238E27FC236}">
              <a16:creationId xmlns:a16="http://schemas.microsoft.com/office/drawing/2014/main" id="{F6AB83BD-60DA-4A53-88A5-F8873171CED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5" name="Text Box 10">
          <a:extLst>
            <a:ext uri="{FF2B5EF4-FFF2-40B4-BE49-F238E27FC236}">
              <a16:creationId xmlns:a16="http://schemas.microsoft.com/office/drawing/2014/main" id="{BDF6D983-B069-4480-8CF4-742BB83ECB1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6" name="Text Box 11">
          <a:extLst>
            <a:ext uri="{FF2B5EF4-FFF2-40B4-BE49-F238E27FC236}">
              <a16:creationId xmlns:a16="http://schemas.microsoft.com/office/drawing/2014/main" id="{C541834C-B1BA-4FBF-B190-F5B1E53CEA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7" name="Text Box 10">
          <a:extLst>
            <a:ext uri="{FF2B5EF4-FFF2-40B4-BE49-F238E27FC236}">
              <a16:creationId xmlns:a16="http://schemas.microsoft.com/office/drawing/2014/main" id="{6BD99AB1-BF10-4CBB-9860-B4F949D426A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8" name="Text Box 11">
          <a:extLst>
            <a:ext uri="{FF2B5EF4-FFF2-40B4-BE49-F238E27FC236}">
              <a16:creationId xmlns:a16="http://schemas.microsoft.com/office/drawing/2014/main" id="{4FD14AC1-DA59-4EDE-BDCE-0CDA2406B0D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19" name="Text Box 10">
          <a:extLst>
            <a:ext uri="{FF2B5EF4-FFF2-40B4-BE49-F238E27FC236}">
              <a16:creationId xmlns:a16="http://schemas.microsoft.com/office/drawing/2014/main" id="{4D77618D-D55C-49EF-887D-3257FF9E5A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0" name="Text Box 10">
          <a:extLst>
            <a:ext uri="{FF2B5EF4-FFF2-40B4-BE49-F238E27FC236}">
              <a16:creationId xmlns:a16="http://schemas.microsoft.com/office/drawing/2014/main" id="{E4092190-0C27-4DCA-B0C6-BE837009987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1" name="Text Box 11">
          <a:extLst>
            <a:ext uri="{FF2B5EF4-FFF2-40B4-BE49-F238E27FC236}">
              <a16:creationId xmlns:a16="http://schemas.microsoft.com/office/drawing/2014/main" id="{A3B4E2DE-C31A-44B9-8782-290D006DF0E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2" name="Text Box 10">
          <a:extLst>
            <a:ext uri="{FF2B5EF4-FFF2-40B4-BE49-F238E27FC236}">
              <a16:creationId xmlns:a16="http://schemas.microsoft.com/office/drawing/2014/main" id="{13878140-FE4B-47D3-9694-90CAFD440F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3" name="Text Box 11">
          <a:extLst>
            <a:ext uri="{FF2B5EF4-FFF2-40B4-BE49-F238E27FC236}">
              <a16:creationId xmlns:a16="http://schemas.microsoft.com/office/drawing/2014/main" id="{E8AF4416-C2B1-4D0B-9A1E-DB34D1C20E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4" name="Text Box 10">
          <a:extLst>
            <a:ext uri="{FF2B5EF4-FFF2-40B4-BE49-F238E27FC236}">
              <a16:creationId xmlns:a16="http://schemas.microsoft.com/office/drawing/2014/main" id="{F449CF91-2450-49F7-BF58-5F7D90A021F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5" name="Text Box 11">
          <a:extLst>
            <a:ext uri="{FF2B5EF4-FFF2-40B4-BE49-F238E27FC236}">
              <a16:creationId xmlns:a16="http://schemas.microsoft.com/office/drawing/2014/main" id="{062F0132-7222-49B2-BD74-3B1E8AD9FE2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6" name="Text Box 10">
          <a:extLst>
            <a:ext uri="{FF2B5EF4-FFF2-40B4-BE49-F238E27FC236}">
              <a16:creationId xmlns:a16="http://schemas.microsoft.com/office/drawing/2014/main" id="{E2C30C84-C6B7-4DAC-AFAE-037D7E6270B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7" name="Text Box 11">
          <a:extLst>
            <a:ext uri="{FF2B5EF4-FFF2-40B4-BE49-F238E27FC236}">
              <a16:creationId xmlns:a16="http://schemas.microsoft.com/office/drawing/2014/main" id="{182A1722-A81D-44AB-B6F5-41F9082DAED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8" name="Text Box 10">
          <a:extLst>
            <a:ext uri="{FF2B5EF4-FFF2-40B4-BE49-F238E27FC236}">
              <a16:creationId xmlns:a16="http://schemas.microsoft.com/office/drawing/2014/main" id="{4785F671-3BE8-4B78-9126-8B9E9ADA6A7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29" name="Text Box 11">
          <a:extLst>
            <a:ext uri="{FF2B5EF4-FFF2-40B4-BE49-F238E27FC236}">
              <a16:creationId xmlns:a16="http://schemas.microsoft.com/office/drawing/2014/main" id="{8BA692AF-D675-4E15-B94D-F169BEDFE84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0" name="Text Box 10">
          <a:extLst>
            <a:ext uri="{FF2B5EF4-FFF2-40B4-BE49-F238E27FC236}">
              <a16:creationId xmlns:a16="http://schemas.microsoft.com/office/drawing/2014/main" id="{72C1F893-DFCF-43C5-A9F0-E477FE49929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1" name="Text Box 11">
          <a:extLst>
            <a:ext uri="{FF2B5EF4-FFF2-40B4-BE49-F238E27FC236}">
              <a16:creationId xmlns:a16="http://schemas.microsoft.com/office/drawing/2014/main" id="{9A9A7AB6-C576-4F75-A1FE-C341DAD694F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2" name="Text Box 10">
          <a:extLst>
            <a:ext uri="{FF2B5EF4-FFF2-40B4-BE49-F238E27FC236}">
              <a16:creationId xmlns:a16="http://schemas.microsoft.com/office/drawing/2014/main" id="{132172D2-B07E-4D0E-A6F5-871043332A3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3" name="Text Box 11">
          <a:extLst>
            <a:ext uri="{FF2B5EF4-FFF2-40B4-BE49-F238E27FC236}">
              <a16:creationId xmlns:a16="http://schemas.microsoft.com/office/drawing/2014/main" id="{7E3A4FEC-E749-41AA-8CCC-A3A4BBDFBD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4" name="Text Box 10">
          <a:extLst>
            <a:ext uri="{FF2B5EF4-FFF2-40B4-BE49-F238E27FC236}">
              <a16:creationId xmlns:a16="http://schemas.microsoft.com/office/drawing/2014/main" id="{064AC219-4936-4A1D-8A3A-9B28DC14B88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5" name="Text Box 11">
          <a:extLst>
            <a:ext uri="{FF2B5EF4-FFF2-40B4-BE49-F238E27FC236}">
              <a16:creationId xmlns:a16="http://schemas.microsoft.com/office/drawing/2014/main" id="{9F7BB678-A7EE-4186-9AA7-B38E6FBC7DC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6" name="Text Box 10">
          <a:extLst>
            <a:ext uri="{FF2B5EF4-FFF2-40B4-BE49-F238E27FC236}">
              <a16:creationId xmlns:a16="http://schemas.microsoft.com/office/drawing/2014/main" id="{3546C259-D0F3-43BD-ACF7-F9D3D8C7373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7" name="Text Box 10">
          <a:extLst>
            <a:ext uri="{FF2B5EF4-FFF2-40B4-BE49-F238E27FC236}">
              <a16:creationId xmlns:a16="http://schemas.microsoft.com/office/drawing/2014/main" id="{19B56BC6-4879-40E5-9B69-35098DEC5B1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8" name="Text Box 11">
          <a:extLst>
            <a:ext uri="{FF2B5EF4-FFF2-40B4-BE49-F238E27FC236}">
              <a16:creationId xmlns:a16="http://schemas.microsoft.com/office/drawing/2014/main" id="{B602004F-1035-4101-A4A6-9DBCAE923AA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39" name="Text Box 10">
          <a:extLst>
            <a:ext uri="{FF2B5EF4-FFF2-40B4-BE49-F238E27FC236}">
              <a16:creationId xmlns:a16="http://schemas.microsoft.com/office/drawing/2014/main" id="{B8B82CF1-B6FD-4D85-A182-186BBE6206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0" name="Text Box 11">
          <a:extLst>
            <a:ext uri="{FF2B5EF4-FFF2-40B4-BE49-F238E27FC236}">
              <a16:creationId xmlns:a16="http://schemas.microsoft.com/office/drawing/2014/main" id="{27CBE492-D1EF-499E-AC89-5174DCC5651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1" name="Text Box 10">
          <a:extLst>
            <a:ext uri="{FF2B5EF4-FFF2-40B4-BE49-F238E27FC236}">
              <a16:creationId xmlns:a16="http://schemas.microsoft.com/office/drawing/2014/main" id="{D9498340-0722-4C8E-A318-45D9FB0589D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2" name="Text Box 11">
          <a:extLst>
            <a:ext uri="{FF2B5EF4-FFF2-40B4-BE49-F238E27FC236}">
              <a16:creationId xmlns:a16="http://schemas.microsoft.com/office/drawing/2014/main" id="{0782D490-CDFC-4420-947C-DCF9FA66036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3" name="Text Box 10">
          <a:extLst>
            <a:ext uri="{FF2B5EF4-FFF2-40B4-BE49-F238E27FC236}">
              <a16:creationId xmlns:a16="http://schemas.microsoft.com/office/drawing/2014/main" id="{298C2894-8EE5-40F4-9796-97BFAE7A138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4" name="Text Box 11">
          <a:extLst>
            <a:ext uri="{FF2B5EF4-FFF2-40B4-BE49-F238E27FC236}">
              <a16:creationId xmlns:a16="http://schemas.microsoft.com/office/drawing/2014/main" id="{87781F84-6BCB-4D1A-80C7-62DED578E29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445" name="Text Box 10">
          <a:extLst>
            <a:ext uri="{FF2B5EF4-FFF2-40B4-BE49-F238E27FC236}">
              <a16:creationId xmlns:a16="http://schemas.microsoft.com/office/drawing/2014/main" id="{28EF2FF1-FD48-44EC-A07A-F1DE9838B26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46" name="Text Box 10">
          <a:extLst>
            <a:ext uri="{FF2B5EF4-FFF2-40B4-BE49-F238E27FC236}">
              <a16:creationId xmlns:a16="http://schemas.microsoft.com/office/drawing/2014/main" id="{FA8131A0-063D-4A5E-9817-143768560E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47" name="Text Box 11">
          <a:extLst>
            <a:ext uri="{FF2B5EF4-FFF2-40B4-BE49-F238E27FC236}">
              <a16:creationId xmlns:a16="http://schemas.microsoft.com/office/drawing/2014/main" id="{EB0711FC-BAD5-4D7C-A7C0-1EA16561569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48" name="Text Box 10">
          <a:extLst>
            <a:ext uri="{FF2B5EF4-FFF2-40B4-BE49-F238E27FC236}">
              <a16:creationId xmlns:a16="http://schemas.microsoft.com/office/drawing/2014/main" id="{A90B2F66-9896-4CC2-9D9C-2E3BE7ECFF3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49" name="Text Box 11">
          <a:extLst>
            <a:ext uri="{FF2B5EF4-FFF2-40B4-BE49-F238E27FC236}">
              <a16:creationId xmlns:a16="http://schemas.microsoft.com/office/drawing/2014/main" id="{3B6045E5-FA7D-47D1-9410-270B80E734E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0" name="Text Box 10">
          <a:extLst>
            <a:ext uri="{FF2B5EF4-FFF2-40B4-BE49-F238E27FC236}">
              <a16:creationId xmlns:a16="http://schemas.microsoft.com/office/drawing/2014/main" id="{175249DC-2AB9-4EDB-8D08-4CF9F1D81E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1" name="Text Box 11">
          <a:extLst>
            <a:ext uri="{FF2B5EF4-FFF2-40B4-BE49-F238E27FC236}">
              <a16:creationId xmlns:a16="http://schemas.microsoft.com/office/drawing/2014/main" id="{49900AE2-47D9-4F76-BCAB-B34BF09E49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2" name="Text Box 10">
          <a:extLst>
            <a:ext uri="{FF2B5EF4-FFF2-40B4-BE49-F238E27FC236}">
              <a16:creationId xmlns:a16="http://schemas.microsoft.com/office/drawing/2014/main" id="{6C062217-6A9A-4C7B-8A90-19B659888BF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3" name="Text Box 11">
          <a:extLst>
            <a:ext uri="{FF2B5EF4-FFF2-40B4-BE49-F238E27FC236}">
              <a16:creationId xmlns:a16="http://schemas.microsoft.com/office/drawing/2014/main" id="{557515F5-B9DB-4AD3-9A4B-59B0F1EF06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4" name="Text Box 10">
          <a:extLst>
            <a:ext uri="{FF2B5EF4-FFF2-40B4-BE49-F238E27FC236}">
              <a16:creationId xmlns:a16="http://schemas.microsoft.com/office/drawing/2014/main" id="{72DD256A-27F9-4B23-95AD-964D96284B3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5" name="Text Box 11">
          <a:extLst>
            <a:ext uri="{FF2B5EF4-FFF2-40B4-BE49-F238E27FC236}">
              <a16:creationId xmlns:a16="http://schemas.microsoft.com/office/drawing/2014/main" id="{A5F55A82-37C3-4978-B35D-BCF53BC8D0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6" name="Text Box 10">
          <a:extLst>
            <a:ext uri="{FF2B5EF4-FFF2-40B4-BE49-F238E27FC236}">
              <a16:creationId xmlns:a16="http://schemas.microsoft.com/office/drawing/2014/main" id="{76F74FD0-D1C2-4167-9825-C9B6CD6D17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7" name="Text Box 11">
          <a:extLst>
            <a:ext uri="{FF2B5EF4-FFF2-40B4-BE49-F238E27FC236}">
              <a16:creationId xmlns:a16="http://schemas.microsoft.com/office/drawing/2014/main" id="{C0E272A6-6C44-4448-8B3F-4E6868185F7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8" name="Text Box 10">
          <a:extLst>
            <a:ext uri="{FF2B5EF4-FFF2-40B4-BE49-F238E27FC236}">
              <a16:creationId xmlns:a16="http://schemas.microsoft.com/office/drawing/2014/main" id="{5CEBAEEF-CD1E-478A-AAD2-5A62DD24F5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59" name="Text Box 11">
          <a:extLst>
            <a:ext uri="{FF2B5EF4-FFF2-40B4-BE49-F238E27FC236}">
              <a16:creationId xmlns:a16="http://schemas.microsoft.com/office/drawing/2014/main" id="{3C8A0ED5-B3CC-404A-A722-072E99A033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60" name="Text Box 10">
          <a:extLst>
            <a:ext uri="{FF2B5EF4-FFF2-40B4-BE49-F238E27FC236}">
              <a16:creationId xmlns:a16="http://schemas.microsoft.com/office/drawing/2014/main" id="{0D769632-C3A9-44D4-AAC8-3F81C61236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61" name="Text Box 11">
          <a:extLst>
            <a:ext uri="{FF2B5EF4-FFF2-40B4-BE49-F238E27FC236}">
              <a16:creationId xmlns:a16="http://schemas.microsoft.com/office/drawing/2014/main" id="{167C1BFE-0F71-4826-A2B3-AAD85F60B40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234</xdr:row>
      <xdr:rowOff>0</xdr:rowOff>
    </xdr:from>
    <xdr:ext cx="0" cy="171450"/>
    <xdr:sp macro="" textlink="">
      <xdr:nvSpPr>
        <xdr:cNvPr id="7462" name="Text Box 10">
          <a:extLst>
            <a:ext uri="{FF2B5EF4-FFF2-40B4-BE49-F238E27FC236}">
              <a16:creationId xmlns:a16="http://schemas.microsoft.com/office/drawing/2014/main" id="{0680DBA2-E54C-4C19-B78B-0AD5D9AC2D9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D96F7996-4362-460B-BD31-F88EDD373BB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F8EB2017-3016-4109-B153-6643DC60DBD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5" name="Text Box 10">
          <a:extLst>
            <a:ext uri="{FF2B5EF4-FFF2-40B4-BE49-F238E27FC236}">
              <a16:creationId xmlns:a16="http://schemas.microsoft.com/office/drawing/2014/main" id="{6FB7B36D-D656-4C3B-A949-03EFFA68D6C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6" name="Text Box 11">
          <a:extLst>
            <a:ext uri="{FF2B5EF4-FFF2-40B4-BE49-F238E27FC236}">
              <a16:creationId xmlns:a16="http://schemas.microsoft.com/office/drawing/2014/main" id="{C998CC22-8FF9-4D08-ABA6-DEA29D70361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7" name="Text Box 10">
          <a:extLst>
            <a:ext uri="{FF2B5EF4-FFF2-40B4-BE49-F238E27FC236}">
              <a16:creationId xmlns:a16="http://schemas.microsoft.com/office/drawing/2014/main" id="{923A4857-3601-4DE1-9F16-9A9C188BC26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8" name="Text Box 11">
          <a:extLst>
            <a:ext uri="{FF2B5EF4-FFF2-40B4-BE49-F238E27FC236}">
              <a16:creationId xmlns:a16="http://schemas.microsoft.com/office/drawing/2014/main" id="{5D8AB487-9FDF-42E5-A4D9-12B722561A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69" name="Text Box 10">
          <a:extLst>
            <a:ext uri="{FF2B5EF4-FFF2-40B4-BE49-F238E27FC236}">
              <a16:creationId xmlns:a16="http://schemas.microsoft.com/office/drawing/2014/main" id="{21353BA1-6122-4E35-9D7B-77FA92F756C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0" name="Text Box 11">
          <a:extLst>
            <a:ext uri="{FF2B5EF4-FFF2-40B4-BE49-F238E27FC236}">
              <a16:creationId xmlns:a16="http://schemas.microsoft.com/office/drawing/2014/main" id="{8E198466-2D9C-4938-8D16-48E163B6903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1" name="Text Box 10">
          <a:extLst>
            <a:ext uri="{FF2B5EF4-FFF2-40B4-BE49-F238E27FC236}">
              <a16:creationId xmlns:a16="http://schemas.microsoft.com/office/drawing/2014/main" id="{36081199-E034-48D8-B3DD-918798B2F95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2" name="Text Box 11">
          <a:extLst>
            <a:ext uri="{FF2B5EF4-FFF2-40B4-BE49-F238E27FC236}">
              <a16:creationId xmlns:a16="http://schemas.microsoft.com/office/drawing/2014/main" id="{F0A6B3D7-AEEF-4E0D-9346-055133A399F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3" name="Text Box 10">
          <a:extLst>
            <a:ext uri="{FF2B5EF4-FFF2-40B4-BE49-F238E27FC236}">
              <a16:creationId xmlns:a16="http://schemas.microsoft.com/office/drawing/2014/main" id="{C3062AA4-6596-4E4C-80B1-19CD1F0172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4" name="Text Box 11">
          <a:extLst>
            <a:ext uri="{FF2B5EF4-FFF2-40B4-BE49-F238E27FC236}">
              <a16:creationId xmlns:a16="http://schemas.microsoft.com/office/drawing/2014/main" id="{A2C5CCD8-F0CD-4FFD-B448-E44FDEE471F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5" name="Text Box 10">
          <a:extLst>
            <a:ext uri="{FF2B5EF4-FFF2-40B4-BE49-F238E27FC236}">
              <a16:creationId xmlns:a16="http://schemas.microsoft.com/office/drawing/2014/main" id="{C541C37D-F51F-4C4A-8BD8-DDDACA7401F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6" name="Text Box 11">
          <a:extLst>
            <a:ext uri="{FF2B5EF4-FFF2-40B4-BE49-F238E27FC236}">
              <a16:creationId xmlns:a16="http://schemas.microsoft.com/office/drawing/2014/main" id="{7D706CD0-F142-4B14-93B2-AFC6DBAE132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7" name="Text Box 10">
          <a:extLst>
            <a:ext uri="{FF2B5EF4-FFF2-40B4-BE49-F238E27FC236}">
              <a16:creationId xmlns:a16="http://schemas.microsoft.com/office/drawing/2014/main" id="{B3A51930-8148-43F3-A871-90F2B3BE9F0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8" name="Text Box 11">
          <a:extLst>
            <a:ext uri="{FF2B5EF4-FFF2-40B4-BE49-F238E27FC236}">
              <a16:creationId xmlns:a16="http://schemas.microsoft.com/office/drawing/2014/main" id="{2B581C8D-E710-4906-A222-2FE6E75C91D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238</xdr:row>
      <xdr:rowOff>0</xdr:rowOff>
    </xdr:from>
    <xdr:ext cx="0" cy="171450"/>
    <xdr:sp macro="" textlink="">
      <xdr:nvSpPr>
        <xdr:cNvPr id="7479" name="Text Box 10">
          <a:extLst>
            <a:ext uri="{FF2B5EF4-FFF2-40B4-BE49-F238E27FC236}">
              <a16:creationId xmlns:a16="http://schemas.microsoft.com/office/drawing/2014/main" id="{38E2AE63-97D2-471F-B500-A8AD55BCE61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0" name="Text Box 10">
          <a:extLst>
            <a:ext uri="{FF2B5EF4-FFF2-40B4-BE49-F238E27FC236}">
              <a16:creationId xmlns:a16="http://schemas.microsoft.com/office/drawing/2014/main" id="{7ACE91D5-3019-4B45-A855-E323607854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1" name="Text Box 11">
          <a:extLst>
            <a:ext uri="{FF2B5EF4-FFF2-40B4-BE49-F238E27FC236}">
              <a16:creationId xmlns:a16="http://schemas.microsoft.com/office/drawing/2014/main" id="{25C5645A-BBE0-4186-8422-3AC59AE8D1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2" name="Text Box 10">
          <a:extLst>
            <a:ext uri="{FF2B5EF4-FFF2-40B4-BE49-F238E27FC236}">
              <a16:creationId xmlns:a16="http://schemas.microsoft.com/office/drawing/2014/main" id="{7B3AF00A-7E67-40B3-90D0-387DBB54DE5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3" name="Text Box 11">
          <a:extLst>
            <a:ext uri="{FF2B5EF4-FFF2-40B4-BE49-F238E27FC236}">
              <a16:creationId xmlns:a16="http://schemas.microsoft.com/office/drawing/2014/main" id="{5A721FEC-11EA-4FBF-A6A5-2E729AA21B5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4" name="Text Box 10">
          <a:extLst>
            <a:ext uri="{FF2B5EF4-FFF2-40B4-BE49-F238E27FC236}">
              <a16:creationId xmlns:a16="http://schemas.microsoft.com/office/drawing/2014/main" id="{2CF5F53A-FE05-4DF5-8111-73DE9B758C0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5" name="Text Box 11">
          <a:extLst>
            <a:ext uri="{FF2B5EF4-FFF2-40B4-BE49-F238E27FC236}">
              <a16:creationId xmlns:a16="http://schemas.microsoft.com/office/drawing/2014/main" id="{9397372C-DB96-4893-8C12-9D154B247D8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6" name="Text Box 10">
          <a:extLst>
            <a:ext uri="{FF2B5EF4-FFF2-40B4-BE49-F238E27FC236}">
              <a16:creationId xmlns:a16="http://schemas.microsoft.com/office/drawing/2014/main" id="{B6733A43-F838-4773-825E-9493295DDC2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7" name="Text Box 11">
          <a:extLst>
            <a:ext uri="{FF2B5EF4-FFF2-40B4-BE49-F238E27FC236}">
              <a16:creationId xmlns:a16="http://schemas.microsoft.com/office/drawing/2014/main" id="{C3C4B2D0-8B73-4FB0-BA70-F053AAB47B1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8" name="Text Box 10">
          <a:extLst>
            <a:ext uri="{FF2B5EF4-FFF2-40B4-BE49-F238E27FC236}">
              <a16:creationId xmlns:a16="http://schemas.microsoft.com/office/drawing/2014/main" id="{1DCD597B-DFB9-4C7A-AB7C-EC798C585A3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209</xdr:row>
      <xdr:rowOff>0</xdr:rowOff>
    </xdr:from>
    <xdr:ext cx="0" cy="171450"/>
    <xdr:sp macro="" textlink="">
      <xdr:nvSpPr>
        <xdr:cNvPr id="7489" name="Text Box 10">
          <a:extLst>
            <a:ext uri="{FF2B5EF4-FFF2-40B4-BE49-F238E27FC236}">
              <a16:creationId xmlns:a16="http://schemas.microsoft.com/office/drawing/2014/main" id="{49EDD258-44B8-4CA1-9F11-6F8C468E3BE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0" name="Text Box 10">
          <a:extLst>
            <a:ext uri="{FF2B5EF4-FFF2-40B4-BE49-F238E27FC236}">
              <a16:creationId xmlns:a16="http://schemas.microsoft.com/office/drawing/2014/main" id="{A5D0F3BF-50A5-47FE-A402-ED16643860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1" name="Text Box 11">
          <a:extLst>
            <a:ext uri="{FF2B5EF4-FFF2-40B4-BE49-F238E27FC236}">
              <a16:creationId xmlns:a16="http://schemas.microsoft.com/office/drawing/2014/main" id="{089C97C3-5B1D-4E92-8FCB-45B3566099E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2" name="Text Box 10">
          <a:extLst>
            <a:ext uri="{FF2B5EF4-FFF2-40B4-BE49-F238E27FC236}">
              <a16:creationId xmlns:a16="http://schemas.microsoft.com/office/drawing/2014/main" id="{2E16F841-1DC6-40DE-B987-3489B562A6B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3" name="Text Box 11">
          <a:extLst>
            <a:ext uri="{FF2B5EF4-FFF2-40B4-BE49-F238E27FC236}">
              <a16:creationId xmlns:a16="http://schemas.microsoft.com/office/drawing/2014/main" id="{D4F66C28-1050-469F-B5B4-1CEFFB672C9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D0DE37F8-DE76-423E-882E-F5DC32F0547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5" name="Text Box 11">
          <a:extLst>
            <a:ext uri="{FF2B5EF4-FFF2-40B4-BE49-F238E27FC236}">
              <a16:creationId xmlns:a16="http://schemas.microsoft.com/office/drawing/2014/main" id="{0F9F4444-CBE4-4D93-9870-4FFB0E1986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6" name="Text Box 10">
          <a:extLst>
            <a:ext uri="{FF2B5EF4-FFF2-40B4-BE49-F238E27FC236}">
              <a16:creationId xmlns:a16="http://schemas.microsoft.com/office/drawing/2014/main" id="{B06C3C1C-1BEE-482B-A40A-7AF98C443A2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7" name="Text Box 11">
          <a:extLst>
            <a:ext uri="{FF2B5EF4-FFF2-40B4-BE49-F238E27FC236}">
              <a16:creationId xmlns:a16="http://schemas.microsoft.com/office/drawing/2014/main" id="{607CF9B4-AD96-47F8-B486-4DA41A27986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8" name="Text Box 10">
          <a:extLst>
            <a:ext uri="{FF2B5EF4-FFF2-40B4-BE49-F238E27FC236}">
              <a16:creationId xmlns:a16="http://schemas.microsoft.com/office/drawing/2014/main" id="{2EE6F422-5A24-40A1-9E83-4A29208AD38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499" name="Text Box 11">
          <a:extLst>
            <a:ext uri="{FF2B5EF4-FFF2-40B4-BE49-F238E27FC236}">
              <a16:creationId xmlns:a16="http://schemas.microsoft.com/office/drawing/2014/main" id="{B0028D62-C3A1-4C53-935D-853BB6EFF4E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0" name="Text Box 10">
          <a:extLst>
            <a:ext uri="{FF2B5EF4-FFF2-40B4-BE49-F238E27FC236}">
              <a16:creationId xmlns:a16="http://schemas.microsoft.com/office/drawing/2014/main" id="{97A05C3D-4943-4D4E-BE9F-801543661E7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1" name="Text Box 11">
          <a:extLst>
            <a:ext uri="{FF2B5EF4-FFF2-40B4-BE49-F238E27FC236}">
              <a16:creationId xmlns:a16="http://schemas.microsoft.com/office/drawing/2014/main" id="{9CB71B55-A2F9-48A2-A1B1-AF3838BB46A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2" name="Text Box 10">
          <a:extLst>
            <a:ext uri="{FF2B5EF4-FFF2-40B4-BE49-F238E27FC236}">
              <a16:creationId xmlns:a16="http://schemas.microsoft.com/office/drawing/2014/main" id="{61303966-FE24-4D92-8E12-DBB51CDEA41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3" name="Text Box 11">
          <a:extLst>
            <a:ext uri="{FF2B5EF4-FFF2-40B4-BE49-F238E27FC236}">
              <a16:creationId xmlns:a16="http://schemas.microsoft.com/office/drawing/2014/main" id="{EA8B9492-E144-4668-9F3D-1A5EE49172E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4" name="Text Box 10">
          <a:extLst>
            <a:ext uri="{FF2B5EF4-FFF2-40B4-BE49-F238E27FC236}">
              <a16:creationId xmlns:a16="http://schemas.microsoft.com/office/drawing/2014/main" id="{441DD602-E6AA-4D36-9B66-C56772303A1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5" name="Text Box 11">
          <a:extLst>
            <a:ext uri="{FF2B5EF4-FFF2-40B4-BE49-F238E27FC236}">
              <a16:creationId xmlns:a16="http://schemas.microsoft.com/office/drawing/2014/main" id="{B7F59175-77E8-46FC-A1E6-D2AB5B290F4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06" name="Text Box 10">
          <a:extLst>
            <a:ext uri="{FF2B5EF4-FFF2-40B4-BE49-F238E27FC236}">
              <a16:creationId xmlns:a16="http://schemas.microsoft.com/office/drawing/2014/main" id="{42B93862-D893-4489-8904-94F0FF9731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07" name="Text Box 10">
          <a:extLst>
            <a:ext uri="{FF2B5EF4-FFF2-40B4-BE49-F238E27FC236}">
              <a16:creationId xmlns:a16="http://schemas.microsoft.com/office/drawing/2014/main" id="{85C6D76F-FCE8-44E5-81B8-AC59BA4A33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08" name="Text Box 11">
          <a:extLst>
            <a:ext uri="{FF2B5EF4-FFF2-40B4-BE49-F238E27FC236}">
              <a16:creationId xmlns:a16="http://schemas.microsoft.com/office/drawing/2014/main" id="{2E02588D-8B35-4465-9ED4-040FC83708D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09" name="Text Box 10">
          <a:extLst>
            <a:ext uri="{FF2B5EF4-FFF2-40B4-BE49-F238E27FC236}">
              <a16:creationId xmlns:a16="http://schemas.microsoft.com/office/drawing/2014/main" id="{0DB0CE4E-8E55-47E8-B1D0-CD779167095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10" name="Text Box 11">
          <a:extLst>
            <a:ext uri="{FF2B5EF4-FFF2-40B4-BE49-F238E27FC236}">
              <a16:creationId xmlns:a16="http://schemas.microsoft.com/office/drawing/2014/main" id="{68E553A9-0A97-496C-B6AC-50BD146B2F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11" name="Text Box 10">
          <a:extLst>
            <a:ext uri="{FF2B5EF4-FFF2-40B4-BE49-F238E27FC236}">
              <a16:creationId xmlns:a16="http://schemas.microsoft.com/office/drawing/2014/main" id="{26C918BD-0F66-4C71-B305-D4AEC35607B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12" name="Text Box 11">
          <a:extLst>
            <a:ext uri="{FF2B5EF4-FFF2-40B4-BE49-F238E27FC236}">
              <a16:creationId xmlns:a16="http://schemas.microsoft.com/office/drawing/2014/main" id="{3FA5BB17-B7D8-4B8B-B8A8-2C58024020A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13" name="Text Box 10">
          <a:extLst>
            <a:ext uri="{FF2B5EF4-FFF2-40B4-BE49-F238E27FC236}">
              <a16:creationId xmlns:a16="http://schemas.microsoft.com/office/drawing/2014/main" id="{3E388519-3291-4E1C-B80B-2F8B87F67D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14" name="Text Box 11">
          <a:extLst>
            <a:ext uri="{FF2B5EF4-FFF2-40B4-BE49-F238E27FC236}">
              <a16:creationId xmlns:a16="http://schemas.microsoft.com/office/drawing/2014/main" id="{26BC81C5-82E8-4B7E-A8ED-4AB8381BED0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15" name="Text Box 10">
          <a:extLst>
            <a:ext uri="{FF2B5EF4-FFF2-40B4-BE49-F238E27FC236}">
              <a16:creationId xmlns:a16="http://schemas.microsoft.com/office/drawing/2014/main" id="{A1EAE5AA-FB15-4C12-BB67-944952AC89A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16" name="Text Box 11">
          <a:extLst>
            <a:ext uri="{FF2B5EF4-FFF2-40B4-BE49-F238E27FC236}">
              <a16:creationId xmlns:a16="http://schemas.microsoft.com/office/drawing/2014/main" id="{76CAB3D6-2A70-4EB7-B377-9BDB6B6F71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17" name="Text Box 10">
          <a:extLst>
            <a:ext uri="{FF2B5EF4-FFF2-40B4-BE49-F238E27FC236}">
              <a16:creationId xmlns:a16="http://schemas.microsoft.com/office/drawing/2014/main" id="{8C66063F-77CB-4228-8470-46323DF9288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18" name="Text Box 11">
          <a:extLst>
            <a:ext uri="{FF2B5EF4-FFF2-40B4-BE49-F238E27FC236}">
              <a16:creationId xmlns:a16="http://schemas.microsoft.com/office/drawing/2014/main" id="{CD9302F3-D3DD-48BB-BA31-7524EDFA92D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19" name="Text Box 10">
          <a:extLst>
            <a:ext uri="{FF2B5EF4-FFF2-40B4-BE49-F238E27FC236}">
              <a16:creationId xmlns:a16="http://schemas.microsoft.com/office/drawing/2014/main" id="{3B9A3E65-F042-4EC1-AA89-89B801B621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0" name="Text Box 11">
          <a:extLst>
            <a:ext uri="{FF2B5EF4-FFF2-40B4-BE49-F238E27FC236}">
              <a16:creationId xmlns:a16="http://schemas.microsoft.com/office/drawing/2014/main" id="{2831BB90-45A1-4B63-AD79-9C21B8DAE36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B346C0F9-0D7B-44AB-8081-4FD55ACF1C6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2" name="Text Box 11">
          <a:extLst>
            <a:ext uri="{FF2B5EF4-FFF2-40B4-BE49-F238E27FC236}">
              <a16:creationId xmlns:a16="http://schemas.microsoft.com/office/drawing/2014/main" id="{3A2DD21C-1638-4A69-ABB1-8B2F6BFB17C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3" name="Text Box 10">
          <a:extLst>
            <a:ext uri="{FF2B5EF4-FFF2-40B4-BE49-F238E27FC236}">
              <a16:creationId xmlns:a16="http://schemas.microsoft.com/office/drawing/2014/main" id="{05A0249F-5E0E-4F4B-AC51-47C138E3710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4" name="Text Box 11">
          <a:extLst>
            <a:ext uri="{FF2B5EF4-FFF2-40B4-BE49-F238E27FC236}">
              <a16:creationId xmlns:a16="http://schemas.microsoft.com/office/drawing/2014/main" id="{1677880A-BFC8-4D2F-A0B3-D873ECE66D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5" name="Text Box 10">
          <a:extLst>
            <a:ext uri="{FF2B5EF4-FFF2-40B4-BE49-F238E27FC236}">
              <a16:creationId xmlns:a16="http://schemas.microsoft.com/office/drawing/2014/main" id="{00C30143-F192-44B7-A9A2-CA3AC6D0D9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6" name="Text Box 11">
          <a:extLst>
            <a:ext uri="{FF2B5EF4-FFF2-40B4-BE49-F238E27FC236}">
              <a16:creationId xmlns:a16="http://schemas.microsoft.com/office/drawing/2014/main" id="{F5C9B5CB-5A81-4F82-B9F7-C128D57AB9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7" name="Text Box 10">
          <a:extLst>
            <a:ext uri="{FF2B5EF4-FFF2-40B4-BE49-F238E27FC236}">
              <a16:creationId xmlns:a16="http://schemas.microsoft.com/office/drawing/2014/main" id="{AA00EC81-C8C8-4FBC-858F-62A9BD478EF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8" name="Text Box 11">
          <a:extLst>
            <a:ext uri="{FF2B5EF4-FFF2-40B4-BE49-F238E27FC236}">
              <a16:creationId xmlns:a16="http://schemas.microsoft.com/office/drawing/2014/main" id="{79B49619-21A6-40A6-B403-4D5B7A4419F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29" name="Text Box 10">
          <a:extLst>
            <a:ext uri="{FF2B5EF4-FFF2-40B4-BE49-F238E27FC236}">
              <a16:creationId xmlns:a16="http://schemas.microsoft.com/office/drawing/2014/main" id="{2EEC29FD-8BF9-430B-87A1-4E6892B2846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30" name="Text Box 11">
          <a:extLst>
            <a:ext uri="{FF2B5EF4-FFF2-40B4-BE49-F238E27FC236}">
              <a16:creationId xmlns:a16="http://schemas.microsoft.com/office/drawing/2014/main" id="{95C2CFFE-E6DA-4FEC-AEC1-6D88CE9B1BD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31" name="Text Box 10">
          <a:extLst>
            <a:ext uri="{FF2B5EF4-FFF2-40B4-BE49-F238E27FC236}">
              <a16:creationId xmlns:a16="http://schemas.microsoft.com/office/drawing/2014/main" id="{A847C27C-3618-4F9D-815F-FD4618E385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2" name="Text Box 10">
          <a:extLst>
            <a:ext uri="{FF2B5EF4-FFF2-40B4-BE49-F238E27FC236}">
              <a16:creationId xmlns:a16="http://schemas.microsoft.com/office/drawing/2014/main" id="{BEBF9842-D05F-4DE4-B0D1-F8142466F3A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3" name="Text Box 11">
          <a:extLst>
            <a:ext uri="{FF2B5EF4-FFF2-40B4-BE49-F238E27FC236}">
              <a16:creationId xmlns:a16="http://schemas.microsoft.com/office/drawing/2014/main" id="{5609E0B9-ED39-43CF-8CF4-85D3F0104E3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4" name="Text Box 10">
          <a:extLst>
            <a:ext uri="{FF2B5EF4-FFF2-40B4-BE49-F238E27FC236}">
              <a16:creationId xmlns:a16="http://schemas.microsoft.com/office/drawing/2014/main" id="{CF5C0802-7C1E-40B3-94F1-04ED272C194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5" name="Text Box 11">
          <a:extLst>
            <a:ext uri="{FF2B5EF4-FFF2-40B4-BE49-F238E27FC236}">
              <a16:creationId xmlns:a16="http://schemas.microsoft.com/office/drawing/2014/main" id="{2973537A-BAC6-45C0-A815-C339F378700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6" name="Text Box 10">
          <a:extLst>
            <a:ext uri="{FF2B5EF4-FFF2-40B4-BE49-F238E27FC236}">
              <a16:creationId xmlns:a16="http://schemas.microsoft.com/office/drawing/2014/main" id="{D7B8101A-75D1-4D8D-98CE-EA00692F283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7" name="Text Box 11">
          <a:extLst>
            <a:ext uri="{FF2B5EF4-FFF2-40B4-BE49-F238E27FC236}">
              <a16:creationId xmlns:a16="http://schemas.microsoft.com/office/drawing/2014/main" id="{8AEDA79D-F2F6-4608-BFD8-9BB7C0CBEC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8" name="Text Box 10">
          <a:extLst>
            <a:ext uri="{FF2B5EF4-FFF2-40B4-BE49-F238E27FC236}">
              <a16:creationId xmlns:a16="http://schemas.microsoft.com/office/drawing/2014/main" id="{E31EFF47-A2C6-4A6D-887C-3EE34ED6EB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39" name="Text Box 11">
          <a:extLst>
            <a:ext uri="{FF2B5EF4-FFF2-40B4-BE49-F238E27FC236}">
              <a16:creationId xmlns:a16="http://schemas.microsoft.com/office/drawing/2014/main" id="{4D52AFA0-A9AF-41DD-9EFE-E3EBB2B26CE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40" name="Text Box 10">
          <a:extLst>
            <a:ext uri="{FF2B5EF4-FFF2-40B4-BE49-F238E27FC236}">
              <a16:creationId xmlns:a16="http://schemas.microsoft.com/office/drawing/2014/main" id="{B83D4353-BDBF-4A43-9DD9-605EBCB0F60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1" name="Text Box 10">
          <a:extLst>
            <a:ext uri="{FF2B5EF4-FFF2-40B4-BE49-F238E27FC236}">
              <a16:creationId xmlns:a16="http://schemas.microsoft.com/office/drawing/2014/main" id="{83CE5ADD-205B-4C0A-A042-52B3D2F78D5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2" name="Text Box 11">
          <a:extLst>
            <a:ext uri="{FF2B5EF4-FFF2-40B4-BE49-F238E27FC236}">
              <a16:creationId xmlns:a16="http://schemas.microsoft.com/office/drawing/2014/main" id="{789DDE15-C178-4457-8BD0-A9C8DD7890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3" name="Text Box 10">
          <a:extLst>
            <a:ext uri="{FF2B5EF4-FFF2-40B4-BE49-F238E27FC236}">
              <a16:creationId xmlns:a16="http://schemas.microsoft.com/office/drawing/2014/main" id="{B2EBA18F-BDBF-4D26-B928-CDC37A122C5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4" name="Text Box 11">
          <a:extLst>
            <a:ext uri="{FF2B5EF4-FFF2-40B4-BE49-F238E27FC236}">
              <a16:creationId xmlns:a16="http://schemas.microsoft.com/office/drawing/2014/main" id="{674DB56B-E80B-4EBB-9BB1-C0600F6F91A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5" name="Text Box 10">
          <a:extLst>
            <a:ext uri="{FF2B5EF4-FFF2-40B4-BE49-F238E27FC236}">
              <a16:creationId xmlns:a16="http://schemas.microsoft.com/office/drawing/2014/main" id="{0EA245F4-EBB7-4E08-B761-2E199816BB7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6" name="Text Box 11">
          <a:extLst>
            <a:ext uri="{FF2B5EF4-FFF2-40B4-BE49-F238E27FC236}">
              <a16:creationId xmlns:a16="http://schemas.microsoft.com/office/drawing/2014/main" id="{30BBBF2B-8526-4101-80DE-962EAC1B7E7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7" name="Text Box 10">
          <a:extLst>
            <a:ext uri="{FF2B5EF4-FFF2-40B4-BE49-F238E27FC236}">
              <a16:creationId xmlns:a16="http://schemas.microsoft.com/office/drawing/2014/main" id="{4A4716FA-9C04-4856-A37D-048B0BE158C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8" name="Text Box 11">
          <a:extLst>
            <a:ext uri="{FF2B5EF4-FFF2-40B4-BE49-F238E27FC236}">
              <a16:creationId xmlns:a16="http://schemas.microsoft.com/office/drawing/2014/main" id="{D01E8D9A-7F09-4273-93A0-692F8E8BD29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49" name="Text Box 10">
          <a:extLst>
            <a:ext uri="{FF2B5EF4-FFF2-40B4-BE49-F238E27FC236}">
              <a16:creationId xmlns:a16="http://schemas.microsoft.com/office/drawing/2014/main" id="{315B53DA-8696-4C9F-82F2-4A9A1C8791C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0" name="Text Box 11">
          <a:extLst>
            <a:ext uri="{FF2B5EF4-FFF2-40B4-BE49-F238E27FC236}">
              <a16:creationId xmlns:a16="http://schemas.microsoft.com/office/drawing/2014/main" id="{944C72C9-531A-493D-A24E-43706CCADD4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1" name="Text Box 10">
          <a:extLst>
            <a:ext uri="{FF2B5EF4-FFF2-40B4-BE49-F238E27FC236}">
              <a16:creationId xmlns:a16="http://schemas.microsoft.com/office/drawing/2014/main" id="{AF1D0D14-1403-42BB-BF63-85996F8CCF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2" name="Text Box 11">
          <a:extLst>
            <a:ext uri="{FF2B5EF4-FFF2-40B4-BE49-F238E27FC236}">
              <a16:creationId xmlns:a16="http://schemas.microsoft.com/office/drawing/2014/main" id="{E266CEC9-8C45-4500-99AF-A5D7F0BFA4C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3" name="Text Box 10">
          <a:extLst>
            <a:ext uri="{FF2B5EF4-FFF2-40B4-BE49-F238E27FC236}">
              <a16:creationId xmlns:a16="http://schemas.microsoft.com/office/drawing/2014/main" id="{ACEAA65C-F2AC-4CAF-8B2D-8DD743434C1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4" name="Text Box 11">
          <a:extLst>
            <a:ext uri="{FF2B5EF4-FFF2-40B4-BE49-F238E27FC236}">
              <a16:creationId xmlns:a16="http://schemas.microsoft.com/office/drawing/2014/main" id="{0058EC84-AA65-4A47-81FA-C6CA2DE5935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5" name="Text Box 10">
          <a:extLst>
            <a:ext uri="{FF2B5EF4-FFF2-40B4-BE49-F238E27FC236}">
              <a16:creationId xmlns:a16="http://schemas.microsoft.com/office/drawing/2014/main" id="{820F0FE8-C80D-4B16-908B-9D7B5FD5247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6" name="Text Box 11">
          <a:extLst>
            <a:ext uri="{FF2B5EF4-FFF2-40B4-BE49-F238E27FC236}">
              <a16:creationId xmlns:a16="http://schemas.microsoft.com/office/drawing/2014/main" id="{16DA145A-A5FD-4A0C-BDD0-459336E47C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57" name="Text Box 10">
          <a:extLst>
            <a:ext uri="{FF2B5EF4-FFF2-40B4-BE49-F238E27FC236}">
              <a16:creationId xmlns:a16="http://schemas.microsoft.com/office/drawing/2014/main" id="{5437809D-3C76-44E0-A46B-A0FB6CA3392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58" name="Text Box 10">
          <a:extLst>
            <a:ext uri="{FF2B5EF4-FFF2-40B4-BE49-F238E27FC236}">
              <a16:creationId xmlns:a16="http://schemas.microsoft.com/office/drawing/2014/main" id="{2D11677E-9961-48B4-9660-0CD8509044F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59" name="Text Box 11">
          <a:extLst>
            <a:ext uri="{FF2B5EF4-FFF2-40B4-BE49-F238E27FC236}">
              <a16:creationId xmlns:a16="http://schemas.microsoft.com/office/drawing/2014/main" id="{79447269-BC7D-4784-AB5E-B0672FD7BB1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0" name="Text Box 10">
          <a:extLst>
            <a:ext uri="{FF2B5EF4-FFF2-40B4-BE49-F238E27FC236}">
              <a16:creationId xmlns:a16="http://schemas.microsoft.com/office/drawing/2014/main" id="{F09E8D44-3345-4EF5-B2F5-6B1A2545255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1" name="Text Box 11">
          <a:extLst>
            <a:ext uri="{FF2B5EF4-FFF2-40B4-BE49-F238E27FC236}">
              <a16:creationId xmlns:a16="http://schemas.microsoft.com/office/drawing/2014/main" id="{455264C1-E095-4918-89CC-88B8FE69263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2" name="Text Box 10">
          <a:extLst>
            <a:ext uri="{FF2B5EF4-FFF2-40B4-BE49-F238E27FC236}">
              <a16:creationId xmlns:a16="http://schemas.microsoft.com/office/drawing/2014/main" id="{6B5DF97D-324F-409B-AE27-80DF889D81C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3" name="Text Box 11">
          <a:extLst>
            <a:ext uri="{FF2B5EF4-FFF2-40B4-BE49-F238E27FC236}">
              <a16:creationId xmlns:a16="http://schemas.microsoft.com/office/drawing/2014/main" id="{06CFDBDA-A991-40D2-A56B-CB264D019CF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4" name="Text Box 10">
          <a:extLst>
            <a:ext uri="{FF2B5EF4-FFF2-40B4-BE49-F238E27FC236}">
              <a16:creationId xmlns:a16="http://schemas.microsoft.com/office/drawing/2014/main" id="{490C9C5C-2FBD-4489-852E-CA0247C2129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565" name="Text Box 11">
          <a:extLst>
            <a:ext uri="{FF2B5EF4-FFF2-40B4-BE49-F238E27FC236}">
              <a16:creationId xmlns:a16="http://schemas.microsoft.com/office/drawing/2014/main" id="{8F4A2080-A761-4308-BA9E-C3EE94869F6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7F2B7089-D954-49DF-B734-0DD548F1F59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67" name="Text Box 11">
          <a:extLst>
            <a:ext uri="{FF2B5EF4-FFF2-40B4-BE49-F238E27FC236}">
              <a16:creationId xmlns:a16="http://schemas.microsoft.com/office/drawing/2014/main" id="{AD24D6B8-1C14-46CC-8176-FB513FF0974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68" name="Text Box 10">
          <a:extLst>
            <a:ext uri="{FF2B5EF4-FFF2-40B4-BE49-F238E27FC236}">
              <a16:creationId xmlns:a16="http://schemas.microsoft.com/office/drawing/2014/main" id="{EE5F89CF-6E9D-4D51-A3D9-D6AB7FE5070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69" name="Text Box 11">
          <a:extLst>
            <a:ext uri="{FF2B5EF4-FFF2-40B4-BE49-F238E27FC236}">
              <a16:creationId xmlns:a16="http://schemas.microsoft.com/office/drawing/2014/main" id="{54E4FBF3-D24F-4DB6-B2FC-17E8E63B6D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0" name="Text Box 10">
          <a:extLst>
            <a:ext uri="{FF2B5EF4-FFF2-40B4-BE49-F238E27FC236}">
              <a16:creationId xmlns:a16="http://schemas.microsoft.com/office/drawing/2014/main" id="{1487E23F-321B-4415-8584-AB726995B5A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1" name="Text Box 11">
          <a:extLst>
            <a:ext uri="{FF2B5EF4-FFF2-40B4-BE49-F238E27FC236}">
              <a16:creationId xmlns:a16="http://schemas.microsoft.com/office/drawing/2014/main" id="{01CA7226-C208-427A-BD36-0E5A71F710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2" name="Text Box 10">
          <a:extLst>
            <a:ext uri="{FF2B5EF4-FFF2-40B4-BE49-F238E27FC236}">
              <a16:creationId xmlns:a16="http://schemas.microsoft.com/office/drawing/2014/main" id="{6F389AAA-3EA7-4591-9C37-6CEC71278E5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3" name="Text Box 11">
          <a:extLst>
            <a:ext uri="{FF2B5EF4-FFF2-40B4-BE49-F238E27FC236}">
              <a16:creationId xmlns:a16="http://schemas.microsoft.com/office/drawing/2014/main" id="{6AA4CAD3-CDB3-4E3C-ABA1-D26C8AE3B5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4" name="Text Box 10">
          <a:extLst>
            <a:ext uri="{FF2B5EF4-FFF2-40B4-BE49-F238E27FC236}">
              <a16:creationId xmlns:a16="http://schemas.microsoft.com/office/drawing/2014/main" id="{DC97CE64-1F9C-4ABD-A18B-019F5D03EF4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5" name="Text Box 11">
          <a:extLst>
            <a:ext uri="{FF2B5EF4-FFF2-40B4-BE49-F238E27FC236}">
              <a16:creationId xmlns:a16="http://schemas.microsoft.com/office/drawing/2014/main" id="{F7F741B7-87D4-4BCA-9477-1EE5E048228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6" name="Text Box 10">
          <a:extLst>
            <a:ext uri="{FF2B5EF4-FFF2-40B4-BE49-F238E27FC236}">
              <a16:creationId xmlns:a16="http://schemas.microsoft.com/office/drawing/2014/main" id="{018C9201-36A0-4D47-817A-D29B999E029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7" name="Text Box 11">
          <a:extLst>
            <a:ext uri="{FF2B5EF4-FFF2-40B4-BE49-F238E27FC236}">
              <a16:creationId xmlns:a16="http://schemas.microsoft.com/office/drawing/2014/main" id="{C0AB271E-C7DB-46F3-8C13-DEAC3B99E26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8" name="Text Box 10">
          <a:extLst>
            <a:ext uri="{FF2B5EF4-FFF2-40B4-BE49-F238E27FC236}">
              <a16:creationId xmlns:a16="http://schemas.microsoft.com/office/drawing/2014/main" id="{E6A51531-8651-41D7-AD12-9BF38554012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79" name="Text Box 11">
          <a:extLst>
            <a:ext uri="{FF2B5EF4-FFF2-40B4-BE49-F238E27FC236}">
              <a16:creationId xmlns:a16="http://schemas.microsoft.com/office/drawing/2014/main" id="{D0301B9C-602B-42FE-8010-E70C4517558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80" name="Text Box 10">
          <a:extLst>
            <a:ext uri="{FF2B5EF4-FFF2-40B4-BE49-F238E27FC236}">
              <a16:creationId xmlns:a16="http://schemas.microsoft.com/office/drawing/2014/main" id="{D431A03D-1054-4EC3-BBEB-090E68618A4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81" name="Text Box 11">
          <a:extLst>
            <a:ext uri="{FF2B5EF4-FFF2-40B4-BE49-F238E27FC236}">
              <a16:creationId xmlns:a16="http://schemas.microsoft.com/office/drawing/2014/main" id="{C45795ED-1027-449E-80F4-A44539A73A1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582" name="Text Box 10">
          <a:extLst>
            <a:ext uri="{FF2B5EF4-FFF2-40B4-BE49-F238E27FC236}">
              <a16:creationId xmlns:a16="http://schemas.microsoft.com/office/drawing/2014/main" id="{11B60269-4C8C-4FC3-A038-D0D0E67A19C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3" name="Text Box 10">
          <a:extLst>
            <a:ext uri="{FF2B5EF4-FFF2-40B4-BE49-F238E27FC236}">
              <a16:creationId xmlns:a16="http://schemas.microsoft.com/office/drawing/2014/main" id="{45792D7B-A3CF-4571-B72A-E0ABA281D86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4" name="Text Box 11">
          <a:extLst>
            <a:ext uri="{FF2B5EF4-FFF2-40B4-BE49-F238E27FC236}">
              <a16:creationId xmlns:a16="http://schemas.microsoft.com/office/drawing/2014/main" id="{2CE36D0E-4D80-4E57-8D44-392DB4120CD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5" name="Text Box 10">
          <a:extLst>
            <a:ext uri="{FF2B5EF4-FFF2-40B4-BE49-F238E27FC236}">
              <a16:creationId xmlns:a16="http://schemas.microsoft.com/office/drawing/2014/main" id="{1F41622B-E5BE-44A1-BAE2-0FA40450F2C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6" name="Text Box 11">
          <a:extLst>
            <a:ext uri="{FF2B5EF4-FFF2-40B4-BE49-F238E27FC236}">
              <a16:creationId xmlns:a16="http://schemas.microsoft.com/office/drawing/2014/main" id="{1159265E-B633-4E8C-8A6D-32F629BD6E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7" name="Text Box 10">
          <a:extLst>
            <a:ext uri="{FF2B5EF4-FFF2-40B4-BE49-F238E27FC236}">
              <a16:creationId xmlns:a16="http://schemas.microsoft.com/office/drawing/2014/main" id="{BEA655F2-E4CC-449C-A05C-E3367B41CB4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8" name="Text Box 11">
          <a:extLst>
            <a:ext uri="{FF2B5EF4-FFF2-40B4-BE49-F238E27FC236}">
              <a16:creationId xmlns:a16="http://schemas.microsoft.com/office/drawing/2014/main" id="{ECD55EB5-59CC-4DF5-8447-3DF5AA731ED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89" name="Text Box 10">
          <a:extLst>
            <a:ext uri="{FF2B5EF4-FFF2-40B4-BE49-F238E27FC236}">
              <a16:creationId xmlns:a16="http://schemas.microsoft.com/office/drawing/2014/main" id="{9F0CC294-0AA1-494B-9D33-FDA83187686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90" name="Text Box 11">
          <a:extLst>
            <a:ext uri="{FF2B5EF4-FFF2-40B4-BE49-F238E27FC236}">
              <a16:creationId xmlns:a16="http://schemas.microsoft.com/office/drawing/2014/main" id="{9D812F1D-A2DD-463A-9FFE-CD82BB913DC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591" name="Text Box 10">
          <a:extLst>
            <a:ext uri="{FF2B5EF4-FFF2-40B4-BE49-F238E27FC236}">
              <a16:creationId xmlns:a16="http://schemas.microsoft.com/office/drawing/2014/main" id="{D75D80BC-DC11-41BB-9F8C-C5B004F51FE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2" name="Text Box 10">
          <a:extLst>
            <a:ext uri="{FF2B5EF4-FFF2-40B4-BE49-F238E27FC236}">
              <a16:creationId xmlns:a16="http://schemas.microsoft.com/office/drawing/2014/main" id="{C64FD839-C1B7-405C-A738-595AD64FC38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3" name="Text Box 11">
          <a:extLst>
            <a:ext uri="{FF2B5EF4-FFF2-40B4-BE49-F238E27FC236}">
              <a16:creationId xmlns:a16="http://schemas.microsoft.com/office/drawing/2014/main" id="{076C8995-E83D-43D8-B3C5-A60314C7919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4" name="Text Box 10">
          <a:extLst>
            <a:ext uri="{FF2B5EF4-FFF2-40B4-BE49-F238E27FC236}">
              <a16:creationId xmlns:a16="http://schemas.microsoft.com/office/drawing/2014/main" id="{56BC5126-1ED8-401C-9B5F-00D09278FC2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5" name="Text Box 11">
          <a:extLst>
            <a:ext uri="{FF2B5EF4-FFF2-40B4-BE49-F238E27FC236}">
              <a16:creationId xmlns:a16="http://schemas.microsoft.com/office/drawing/2014/main" id="{C0FFDBC9-BC22-42E3-9A4E-D3BFDDED4D0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6" name="Text Box 10">
          <a:extLst>
            <a:ext uri="{FF2B5EF4-FFF2-40B4-BE49-F238E27FC236}">
              <a16:creationId xmlns:a16="http://schemas.microsoft.com/office/drawing/2014/main" id="{7A8DB82F-3E06-4047-90FE-7E532E144B2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7" name="Text Box 11">
          <a:extLst>
            <a:ext uri="{FF2B5EF4-FFF2-40B4-BE49-F238E27FC236}">
              <a16:creationId xmlns:a16="http://schemas.microsoft.com/office/drawing/2014/main" id="{613E7543-33A2-4258-AD57-16B028F941E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8" name="Text Box 10">
          <a:extLst>
            <a:ext uri="{FF2B5EF4-FFF2-40B4-BE49-F238E27FC236}">
              <a16:creationId xmlns:a16="http://schemas.microsoft.com/office/drawing/2014/main" id="{454A9959-88B2-4C6C-B805-0EC03331CC6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599" name="Text Box 11">
          <a:extLst>
            <a:ext uri="{FF2B5EF4-FFF2-40B4-BE49-F238E27FC236}">
              <a16:creationId xmlns:a16="http://schemas.microsoft.com/office/drawing/2014/main" id="{23ECD041-925F-45E2-937B-BF4F4C9715F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0" name="Text Box 10">
          <a:extLst>
            <a:ext uri="{FF2B5EF4-FFF2-40B4-BE49-F238E27FC236}">
              <a16:creationId xmlns:a16="http://schemas.microsoft.com/office/drawing/2014/main" id="{CFD897EA-DE32-43DF-B147-924741461CB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1" name="Text Box 11">
          <a:extLst>
            <a:ext uri="{FF2B5EF4-FFF2-40B4-BE49-F238E27FC236}">
              <a16:creationId xmlns:a16="http://schemas.microsoft.com/office/drawing/2014/main" id="{A3E43F73-C1B5-4892-BF53-BE5D4B9ED04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2" name="Text Box 10">
          <a:extLst>
            <a:ext uri="{FF2B5EF4-FFF2-40B4-BE49-F238E27FC236}">
              <a16:creationId xmlns:a16="http://schemas.microsoft.com/office/drawing/2014/main" id="{73A76E35-420E-4D48-88C5-33682B30C5E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3" name="Text Box 11">
          <a:extLst>
            <a:ext uri="{FF2B5EF4-FFF2-40B4-BE49-F238E27FC236}">
              <a16:creationId xmlns:a16="http://schemas.microsoft.com/office/drawing/2014/main" id="{A09BF939-F1A5-4A6C-9E4C-A83AA9A1CBB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4" name="Text Box 10">
          <a:extLst>
            <a:ext uri="{FF2B5EF4-FFF2-40B4-BE49-F238E27FC236}">
              <a16:creationId xmlns:a16="http://schemas.microsoft.com/office/drawing/2014/main" id="{DFE27D75-64AD-4FB5-A779-31D0892F859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5" name="Text Box 11">
          <a:extLst>
            <a:ext uri="{FF2B5EF4-FFF2-40B4-BE49-F238E27FC236}">
              <a16:creationId xmlns:a16="http://schemas.microsoft.com/office/drawing/2014/main" id="{0243694C-E38B-4886-AC8E-E2310443986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6" name="Text Box 10">
          <a:extLst>
            <a:ext uri="{FF2B5EF4-FFF2-40B4-BE49-F238E27FC236}">
              <a16:creationId xmlns:a16="http://schemas.microsoft.com/office/drawing/2014/main" id="{F01B0F88-06D5-4151-A51F-53151F95FC8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7" name="Text Box 11">
          <a:extLst>
            <a:ext uri="{FF2B5EF4-FFF2-40B4-BE49-F238E27FC236}">
              <a16:creationId xmlns:a16="http://schemas.microsoft.com/office/drawing/2014/main" id="{55A1A261-BDD5-4F31-83C0-F612360C26E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212</xdr:row>
      <xdr:rowOff>0</xdr:rowOff>
    </xdr:from>
    <xdr:ext cx="0" cy="171450"/>
    <xdr:sp macro="" textlink="">
      <xdr:nvSpPr>
        <xdr:cNvPr id="7608" name="Text Box 10">
          <a:extLst>
            <a:ext uri="{FF2B5EF4-FFF2-40B4-BE49-F238E27FC236}">
              <a16:creationId xmlns:a16="http://schemas.microsoft.com/office/drawing/2014/main" id="{D39023B1-1A05-450F-86F8-FEF382ACCCF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09" name="Text Box 10">
          <a:extLst>
            <a:ext uri="{FF2B5EF4-FFF2-40B4-BE49-F238E27FC236}">
              <a16:creationId xmlns:a16="http://schemas.microsoft.com/office/drawing/2014/main" id="{3FCE2DAF-D2A4-4A55-ACB2-A8EE733CA53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0" name="Text Box 11">
          <a:extLst>
            <a:ext uri="{FF2B5EF4-FFF2-40B4-BE49-F238E27FC236}">
              <a16:creationId xmlns:a16="http://schemas.microsoft.com/office/drawing/2014/main" id="{461A4749-22A8-44D0-A9B2-644A161BF7B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29D33892-63AE-4A60-A1E9-4C391679FD2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2" name="Text Box 11">
          <a:extLst>
            <a:ext uri="{FF2B5EF4-FFF2-40B4-BE49-F238E27FC236}">
              <a16:creationId xmlns:a16="http://schemas.microsoft.com/office/drawing/2014/main" id="{09E775C6-2248-4112-AD67-8CF05C6163E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3" name="Text Box 10">
          <a:extLst>
            <a:ext uri="{FF2B5EF4-FFF2-40B4-BE49-F238E27FC236}">
              <a16:creationId xmlns:a16="http://schemas.microsoft.com/office/drawing/2014/main" id="{976573D8-E892-44F0-A731-D41F704D78A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4" name="Text Box 11">
          <a:extLst>
            <a:ext uri="{FF2B5EF4-FFF2-40B4-BE49-F238E27FC236}">
              <a16:creationId xmlns:a16="http://schemas.microsoft.com/office/drawing/2014/main" id="{D134C2DD-6107-4C71-BEFC-1EE8911091B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5" name="Text Box 10">
          <a:extLst>
            <a:ext uri="{FF2B5EF4-FFF2-40B4-BE49-F238E27FC236}">
              <a16:creationId xmlns:a16="http://schemas.microsoft.com/office/drawing/2014/main" id="{9719A59C-B8BA-465B-A086-D9E30347E756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210</xdr:row>
      <xdr:rowOff>0</xdr:rowOff>
    </xdr:from>
    <xdr:ext cx="0" cy="171450"/>
    <xdr:sp macro="" textlink="">
      <xdr:nvSpPr>
        <xdr:cNvPr id="7616" name="Text Box 11">
          <a:extLst>
            <a:ext uri="{FF2B5EF4-FFF2-40B4-BE49-F238E27FC236}">
              <a16:creationId xmlns:a16="http://schemas.microsoft.com/office/drawing/2014/main" id="{57607CC4-DFC6-4C82-8B01-6F3014B5008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17" name="Text Box 10">
          <a:extLst>
            <a:ext uri="{FF2B5EF4-FFF2-40B4-BE49-F238E27FC236}">
              <a16:creationId xmlns:a16="http://schemas.microsoft.com/office/drawing/2014/main" id="{19553FEA-4267-4C62-80DF-8EF4A98953CD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18" name="Text Box 11">
          <a:extLst>
            <a:ext uri="{FF2B5EF4-FFF2-40B4-BE49-F238E27FC236}">
              <a16:creationId xmlns:a16="http://schemas.microsoft.com/office/drawing/2014/main" id="{FA230F33-F7F0-4A6E-9CD4-EB3C54D5845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19" name="Text Box 10">
          <a:extLst>
            <a:ext uri="{FF2B5EF4-FFF2-40B4-BE49-F238E27FC236}">
              <a16:creationId xmlns:a16="http://schemas.microsoft.com/office/drawing/2014/main" id="{3A487CA7-F9D9-4D90-966F-3C3DF8FD387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0" name="Text Box 11">
          <a:extLst>
            <a:ext uri="{FF2B5EF4-FFF2-40B4-BE49-F238E27FC236}">
              <a16:creationId xmlns:a16="http://schemas.microsoft.com/office/drawing/2014/main" id="{7EA3C683-903A-42DE-A85A-5E6CEF953B5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1" name="Text Box 10">
          <a:extLst>
            <a:ext uri="{FF2B5EF4-FFF2-40B4-BE49-F238E27FC236}">
              <a16:creationId xmlns:a16="http://schemas.microsoft.com/office/drawing/2014/main" id="{F061EAAA-01F8-4585-B98E-76D9CA33874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2" name="Text Box 11">
          <a:extLst>
            <a:ext uri="{FF2B5EF4-FFF2-40B4-BE49-F238E27FC236}">
              <a16:creationId xmlns:a16="http://schemas.microsoft.com/office/drawing/2014/main" id="{6514261E-6362-4216-AB24-567B1D7D541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3" name="Text Box 10">
          <a:extLst>
            <a:ext uri="{FF2B5EF4-FFF2-40B4-BE49-F238E27FC236}">
              <a16:creationId xmlns:a16="http://schemas.microsoft.com/office/drawing/2014/main" id="{C214A1A0-4EBD-4EBE-9EA0-0431BD913C1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4" name="Text Box 11">
          <a:extLst>
            <a:ext uri="{FF2B5EF4-FFF2-40B4-BE49-F238E27FC236}">
              <a16:creationId xmlns:a16="http://schemas.microsoft.com/office/drawing/2014/main" id="{4D6A9709-5576-4841-B742-E6BCAE66419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5" name="Text Box 10">
          <a:extLst>
            <a:ext uri="{FF2B5EF4-FFF2-40B4-BE49-F238E27FC236}">
              <a16:creationId xmlns:a16="http://schemas.microsoft.com/office/drawing/2014/main" id="{DB8AA396-467A-4D04-9038-500ADFFFDFB9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6" name="Text Box 11">
          <a:extLst>
            <a:ext uri="{FF2B5EF4-FFF2-40B4-BE49-F238E27FC236}">
              <a16:creationId xmlns:a16="http://schemas.microsoft.com/office/drawing/2014/main" id="{C04E044D-6CCC-4BB8-A3D0-90F7F1F319A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7" name="Text Box 10">
          <a:extLst>
            <a:ext uri="{FF2B5EF4-FFF2-40B4-BE49-F238E27FC236}">
              <a16:creationId xmlns:a16="http://schemas.microsoft.com/office/drawing/2014/main" id="{7FAE2FA4-C265-439D-9879-EFE38E04A9C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8" name="Text Box 11">
          <a:extLst>
            <a:ext uri="{FF2B5EF4-FFF2-40B4-BE49-F238E27FC236}">
              <a16:creationId xmlns:a16="http://schemas.microsoft.com/office/drawing/2014/main" id="{A7EB7917-7D70-4ECC-B73F-B3BE1E337B3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29" name="Text Box 10">
          <a:extLst>
            <a:ext uri="{FF2B5EF4-FFF2-40B4-BE49-F238E27FC236}">
              <a16:creationId xmlns:a16="http://schemas.microsoft.com/office/drawing/2014/main" id="{1DFF1E3B-16D1-42A5-A1E5-E27816D15CD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30" name="Text Box 11">
          <a:extLst>
            <a:ext uri="{FF2B5EF4-FFF2-40B4-BE49-F238E27FC236}">
              <a16:creationId xmlns:a16="http://schemas.microsoft.com/office/drawing/2014/main" id="{DCF7000C-DE37-4B54-96F7-7B42F6D087C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31" name="Text Box 10">
          <a:extLst>
            <a:ext uri="{FF2B5EF4-FFF2-40B4-BE49-F238E27FC236}">
              <a16:creationId xmlns:a16="http://schemas.microsoft.com/office/drawing/2014/main" id="{7C20996A-D688-48C5-A2EB-E95D006A5E8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32" name="Text Box 11">
          <a:extLst>
            <a:ext uri="{FF2B5EF4-FFF2-40B4-BE49-F238E27FC236}">
              <a16:creationId xmlns:a16="http://schemas.microsoft.com/office/drawing/2014/main" id="{B229E411-AC15-41AD-85BA-9EE0C0388F2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217</xdr:row>
      <xdr:rowOff>0</xdr:rowOff>
    </xdr:from>
    <xdr:ext cx="0" cy="171450"/>
    <xdr:sp macro="" textlink="">
      <xdr:nvSpPr>
        <xdr:cNvPr id="7633" name="Text Box 10">
          <a:extLst>
            <a:ext uri="{FF2B5EF4-FFF2-40B4-BE49-F238E27FC236}">
              <a16:creationId xmlns:a16="http://schemas.microsoft.com/office/drawing/2014/main" id="{3F3DC073-E3BF-4489-9F3D-C426AC9B68D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4" name="Text Box 10">
          <a:extLst>
            <a:ext uri="{FF2B5EF4-FFF2-40B4-BE49-F238E27FC236}">
              <a16:creationId xmlns:a16="http://schemas.microsoft.com/office/drawing/2014/main" id="{DDE5A6B2-BFA5-4A3E-9BBA-030920BB0F1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5" name="Text Box 11">
          <a:extLst>
            <a:ext uri="{FF2B5EF4-FFF2-40B4-BE49-F238E27FC236}">
              <a16:creationId xmlns:a16="http://schemas.microsoft.com/office/drawing/2014/main" id="{8E307A5E-6034-47EE-A7E0-452CA33A5CD2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6" name="Text Box 10">
          <a:extLst>
            <a:ext uri="{FF2B5EF4-FFF2-40B4-BE49-F238E27FC236}">
              <a16:creationId xmlns:a16="http://schemas.microsoft.com/office/drawing/2014/main" id="{9111D870-11FC-4B4F-80A1-58110C993A6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7" name="Text Box 11">
          <a:extLst>
            <a:ext uri="{FF2B5EF4-FFF2-40B4-BE49-F238E27FC236}">
              <a16:creationId xmlns:a16="http://schemas.microsoft.com/office/drawing/2014/main" id="{537B8C39-E82A-4954-AAE5-2202727FF16F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38820853-EDFD-44DD-BB2C-53D22222116C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39" name="Text Box 11">
          <a:extLst>
            <a:ext uri="{FF2B5EF4-FFF2-40B4-BE49-F238E27FC236}">
              <a16:creationId xmlns:a16="http://schemas.microsoft.com/office/drawing/2014/main" id="{F4DAC469-43A4-48CD-9232-8B2A786FDFB5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40" name="Text Box 10">
          <a:extLst>
            <a:ext uri="{FF2B5EF4-FFF2-40B4-BE49-F238E27FC236}">
              <a16:creationId xmlns:a16="http://schemas.microsoft.com/office/drawing/2014/main" id="{F45B4051-0D03-4432-BB40-1B1143B8400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41" name="Text Box 11">
          <a:extLst>
            <a:ext uri="{FF2B5EF4-FFF2-40B4-BE49-F238E27FC236}">
              <a16:creationId xmlns:a16="http://schemas.microsoft.com/office/drawing/2014/main" id="{CF9A8CE5-82D9-426B-8005-0C4B239F452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215</xdr:row>
      <xdr:rowOff>0</xdr:rowOff>
    </xdr:from>
    <xdr:ext cx="0" cy="171450"/>
    <xdr:sp macro="" textlink="">
      <xdr:nvSpPr>
        <xdr:cNvPr id="7642" name="Text Box 10">
          <a:extLst>
            <a:ext uri="{FF2B5EF4-FFF2-40B4-BE49-F238E27FC236}">
              <a16:creationId xmlns:a16="http://schemas.microsoft.com/office/drawing/2014/main" id="{39574F26-283B-4808-A66B-F3C8EF92518A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3" name="Text Box 10">
          <a:extLst>
            <a:ext uri="{FF2B5EF4-FFF2-40B4-BE49-F238E27FC236}">
              <a16:creationId xmlns:a16="http://schemas.microsoft.com/office/drawing/2014/main" id="{DEA2ADAE-E75A-4649-A4E2-AE85CF1F760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4" name="Text Box 11">
          <a:extLst>
            <a:ext uri="{FF2B5EF4-FFF2-40B4-BE49-F238E27FC236}">
              <a16:creationId xmlns:a16="http://schemas.microsoft.com/office/drawing/2014/main" id="{79B66DDA-C8E2-4835-9E13-14A66A6F9BF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5" name="Text Box 10">
          <a:extLst>
            <a:ext uri="{FF2B5EF4-FFF2-40B4-BE49-F238E27FC236}">
              <a16:creationId xmlns:a16="http://schemas.microsoft.com/office/drawing/2014/main" id="{5AFD7871-1E59-421E-97CB-576FFD9A3CB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6" name="Text Box 11">
          <a:extLst>
            <a:ext uri="{FF2B5EF4-FFF2-40B4-BE49-F238E27FC236}">
              <a16:creationId xmlns:a16="http://schemas.microsoft.com/office/drawing/2014/main" id="{15D29CC9-8115-4545-AE87-4696B1952E3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894F7BA0-4C57-425C-8DDA-DE5013CEAD9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8" name="Text Box 11">
          <a:extLst>
            <a:ext uri="{FF2B5EF4-FFF2-40B4-BE49-F238E27FC236}">
              <a16:creationId xmlns:a16="http://schemas.microsoft.com/office/drawing/2014/main" id="{1448597D-78E0-426D-9D40-E182DE52004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49" name="Text Box 10">
          <a:extLst>
            <a:ext uri="{FF2B5EF4-FFF2-40B4-BE49-F238E27FC236}">
              <a16:creationId xmlns:a16="http://schemas.microsoft.com/office/drawing/2014/main" id="{8AD3CE35-FC5E-4805-A456-57839744AAE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50" name="Text Box 11">
          <a:extLst>
            <a:ext uri="{FF2B5EF4-FFF2-40B4-BE49-F238E27FC236}">
              <a16:creationId xmlns:a16="http://schemas.microsoft.com/office/drawing/2014/main" id="{1F57946D-74BF-440E-B086-30D5277D840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51" name="Text Box 10">
          <a:extLst>
            <a:ext uri="{FF2B5EF4-FFF2-40B4-BE49-F238E27FC236}">
              <a16:creationId xmlns:a16="http://schemas.microsoft.com/office/drawing/2014/main" id="{112A50E7-317D-41FC-9726-5FF2CC3FEBC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7652" name="Text Box 10">
          <a:extLst>
            <a:ext uri="{FF2B5EF4-FFF2-40B4-BE49-F238E27FC236}">
              <a16:creationId xmlns:a16="http://schemas.microsoft.com/office/drawing/2014/main" id="{73A8B688-9EF1-4FC1-8858-4A768F7CFDD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3" name="Text Box 10">
          <a:extLst>
            <a:ext uri="{FF2B5EF4-FFF2-40B4-BE49-F238E27FC236}">
              <a16:creationId xmlns:a16="http://schemas.microsoft.com/office/drawing/2014/main" id="{49AE46D7-655F-4494-9F05-40DA0D1CA92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4" name="Text Box 11">
          <a:extLst>
            <a:ext uri="{FF2B5EF4-FFF2-40B4-BE49-F238E27FC236}">
              <a16:creationId xmlns:a16="http://schemas.microsoft.com/office/drawing/2014/main" id="{EF2EAC85-B386-4FD8-9CBE-23184557F31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5" name="Text Box 10">
          <a:extLst>
            <a:ext uri="{FF2B5EF4-FFF2-40B4-BE49-F238E27FC236}">
              <a16:creationId xmlns:a16="http://schemas.microsoft.com/office/drawing/2014/main" id="{A303AA41-DB18-4AC9-B760-0C4B5CC7729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6" name="Text Box 11">
          <a:extLst>
            <a:ext uri="{FF2B5EF4-FFF2-40B4-BE49-F238E27FC236}">
              <a16:creationId xmlns:a16="http://schemas.microsoft.com/office/drawing/2014/main" id="{5C7E8AAC-6E42-49E0-968B-1EC2EDBCD2E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7" name="Text Box 10">
          <a:extLst>
            <a:ext uri="{FF2B5EF4-FFF2-40B4-BE49-F238E27FC236}">
              <a16:creationId xmlns:a16="http://schemas.microsoft.com/office/drawing/2014/main" id="{D11BF7EF-1E5A-4D99-BDD0-D2908C8E06F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8" name="Text Box 11">
          <a:extLst>
            <a:ext uri="{FF2B5EF4-FFF2-40B4-BE49-F238E27FC236}">
              <a16:creationId xmlns:a16="http://schemas.microsoft.com/office/drawing/2014/main" id="{EE339DCD-AB55-4721-A677-D11CD90066E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59" name="Text Box 10">
          <a:extLst>
            <a:ext uri="{FF2B5EF4-FFF2-40B4-BE49-F238E27FC236}">
              <a16:creationId xmlns:a16="http://schemas.microsoft.com/office/drawing/2014/main" id="{07869D67-2461-47B0-B537-BD4F6A59A71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0" name="Text Box 11">
          <a:extLst>
            <a:ext uri="{FF2B5EF4-FFF2-40B4-BE49-F238E27FC236}">
              <a16:creationId xmlns:a16="http://schemas.microsoft.com/office/drawing/2014/main" id="{CF38F5F5-62B4-400F-9054-9A3C9DCD23A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1" name="Text Box 10">
          <a:extLst>
            <a:ext uri="{FF2B5EF4-FFF2-40B4-BE49-F238E27FC236}">
              <a16:creationId xmlns:a16="http://schemas.microsoft.com/office/drawing/2014/main" id="{7E4946B6-7FF1-43DF-86AF-ADE4CC8CE33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2" name="Text Box 11">
          <a:extLst>
            <a:ext uri="{FF2B5EF4-FFF2-40B4-BE49-F238E27FC236}">
              <a16:creationId xmlns:a16="http://schemas.microsoft.com/office/drawing/2014/main" id="{85CDEB37-DFEC-44E0-82DE-C623429F76D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3" name="Text Box 10">
          <a:extLst>
            <a:ext uri="{FF2B5EF4-FFF2-40B4-BE49-F238E27FC236}">
              <a16:creationId xmlns:a16="http://schemas.microsoft.com/office/drawing/2014/main" id="{51747E7B-34EE-413B-AC7B-42B10FAE554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4" name="Text Box 11">
          <a:extLst>
            <a:ext uri="{FF2B5EF4-FFF2-40B4-BE49-F238E27FC236}">
              <a16:creationId xmlns:a16="http://schemas.microsoft.com/office/drawing/2014/main" id="{D5736EF6-5323-4124-854F-EA10F8C9C07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CFF8E931-EAAA-41AF-BC87-792BA6128F8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6" name="Text Box 11">
          <a:extLst>
            <a:ext uri="{FF2B5EF4-FFF2-40B4-BE49-F238E27FC236}">
              <a16:creationId xmlns:a16="http://schemas.microsoft.com/office/drawing/2014/main" id="{6FC8C3E0-B754-46E2-A22A-A034299F687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7" name="Text Box 10">
          <a:extLst>
            <a:ext uri="{FF2B5EF4-FFF2-40B4-BE49-F238E27FC236}">
              <a16:creationId xmlns:a16="http://schemas.microsoft.com/office/drawing/2014/main" id="{D7D95F0D-508A-4EBE-90D2-4C1CCB685AC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8" name="Text Box 11">
          <a:extLst>
            <a:ext uri="{FF2B5EF4-FFF2-40B4-BE49-F238E27FC236}">
              <a16:creationId xmlns:a16="http://schemas.microsoft.com/office/drawing/2014/main" id="{07ACBFF5-3E36-4063-9D51-E3CC017222F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669" name="Text Box 10">
          <a:extLst>
            <a:ext uri="{FF2B5EF4-FFF2-40B4-BE49-F238E27FC236}">
              <a16:creationId xmlns:a16="http://schemas.microsoft.com/office/drawing/2014/main" id="{76ACCFC1-F522-4280-898E-6A3242B394A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0" name="Text Box 10">
          <a:extLst>
            <a:ext uri="{FF2B5EF4-FFF2-40B4-BE49-F238E27FC236}">
              <a16:creationId xmlns:a16="http://schemas.microsoft.com/office/drawing/2014/main" id="{8EE37C3C-576E-4E5E-85B2-32C31364078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1" name="Text Box 11">
          <a:extLst>
            <a:ext uri="{FF2B5EF4-FFF2-40B4-BE49-F238E27FC236}">
              <a16:creationId xmlns:a16="http://schemas.microsoft.com/office/drawing/2014/main" id="{501F10C7-F8CE-4283-AE27-14C35C05930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2" name="Text Box 10">
          <a:extLst>
            <a:ext uri="{FF2B5EF4-FFF2-40B4-BE49-F238E27FC236}">
              <a16:creationId xmlns:a16="http://schemas.microsoft.com/office/drawing/2014/main" id="{D762DC31-076B-4E6F-B683-5F20E8288F1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3" name="Text Box 11">
          <a:extLst>
            <a:ext uri="{FF2B5EF4-FFF2-40B4-BE49-F238E27FC236}">
              <a16:creationId xmlns:a16="http://schemas.microsoft.com/office/drawing/2014/main" id="{28F7CB09-8A10-4BCD-914B-0030A902A9A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4" name="Text Box 10">
          <a:extLst>
            <a:ext uri="{FF2B5EF4-FFF2-40B4-BE49-F238E27FC236}">
              <a16:creationId xmlns:a16="http://schemas.microsoft.com/office/drawing/2014/main" id="{C6BC7407-FF48-45CF-961D-C79EA8594F6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5" name="Text Box 11">
          <a:extLst>
            <a:ext uri="{FF2B5EF4-FFF2-40B4-BE49-F238E27FC236}">
              <a16:creationId xmlns:a16="http://schemas.microsoft.com/office/drawing/2014/main" id="{B3E43F54-8FB2-4F33-B36F-D295C76B37C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6" name="Text Box 10">
          <a:extLst>
            <a:ext uri="{FF2B5EF4-FFF2-40B4-BE49-F238E27FC236}">
              <a16:creationId xmlns:a16="http://schemas.microsoft.com/office/drawing/2014/main" id="{778DB0AF-24C1-46B3-B982-A8E92B3390B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677" name="Text Box 11">
          <a:extLst>
            <a:ext uri="{FF2B5EF4-FFF2-40B4-BE49-F238E27FC236}">
              <a16:creationId xmlns:a16="http://schemas.microsoft.com/office/drawing/2014/main" id="{FEAF6F48-5BAE-4F1F-A215-A52832C6C9A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78" name="Text Box 10">
          <a:extLst>
            <a:ext uri="{FF2B5EF4-FFF2-40B4-BE49-F238E27FC236}">
              <a16:creationId xmlns:a16="http://schemas.microsoft.com/office/drawing/2014/main" id="{AC297801-6908-4C34-B05A-E97588A37F4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79" name="Text Box 11">
          <a:extLst>
            <a:ext uri="{FF2B5EF4-FFF2-40B4-BE49-F238E27FC236}">
              <a16:creationId xmlns:a16="http://schemas.microsoft.com/office/drawing/2014/main" id="{E429CA8A-F74A-4DF1-A80C-B27994BCDCF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0" name="Text Box 10">
          <a:extLst>
            <a:ext uri="{FF2B5EF4-FFF2-40B4-BE49-F238E27FC236}">
              <a16:creationId xmlns:a16="http://schemas.microsoft.com/office/drawing/2014/main" id="{45652BF5-ADC0-4DBE-AF0D-273FEF89106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1" name="Text Box 11">
          <a:extLst>
            <a:ext uri="{FF2B5EF4-FFF2-40B4-BE49-F238E27FC236}">
              <a16:creationId xmlns:a16="http://schemas.microsoft.com/office/drawing/2014/main" id="{BEFA0CD8-344F-4AEC-A5B9-4E3F3664F0B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2" name="Text Box 10">
          <a:extLst>
            <a:ext uri="{FF2B5EF4-FFF2-40B4-BE49-F238E27FC236}">
              <a16:creationId xmlns:a16="http://schemas.microsoft.com/office/drawing/2014/main" id="{84F96028-063A-429C-8773-28BCF78D47B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3" name="Text Box 11">
          <a:extLst>
            <a:ext uri="{FF2B5EF4-FFF2-40B4-BE49-F238E27FC236}">
              <a16:creationId xmlns:a16="http://schemas.microsoft.com/office/drawing/2014/main" id="{78E5E513-8A08-40CD-BF86-CF48728EC5C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4" name="Text Box 10">
          <a:extLst>
            <a:ext uri="{FF2B5EF4-FFF2-40B4-BE49-F238E27FC236}">
              <a16:creationId xmlns:a16="http://schemas.microsoft.com/office/drawing/2014/main" id="{C2A925E9-BC4E-490F-8996-B7FDB8416A5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5" name="Text Box 11">
          <a:extLst>
            <a:ext uri="{FF2B5EF4-FFF2-40B4-BE49-F238E27FC236}">
              <a16:creationId xmlns:a16="http://schemas.microsoft.com/office/drawing/2014/main" id="{3FB0D7E2-735A-4BFB-93AC-0E30677B826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6" name="Text Box 10">
          <a:extLst>
            <a:ext uri="{FF2B5EF4-FFF2-40B4-BE49-F238E27FC236}">
              <a16:creationId xmlns:a16="http://schemas.microsoft.com/office/drawing/2014/main" id="{805344EE-36E3-49C7-AFD1-80C2A0476F8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7" name="Text Box 11">
          <a:extLst>
            <a:ext uri="{FF2B5EF4-FFF2-40B4-BE49-F238E27FC236}">
              <a16:creationId xmlns:a16="http://schemas.microsoft.com/office/drawing/2014/main" id="{5AF18902-F52A-47AF-A416-E67C0D9D42C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8" name="Text Box 10">
          <a:extLst>
            <a:ext uri="{FF2B5EF4-FFF2-40B4-BE49-F238E27FC236}">
              <a16:creationId xmlns:a16="http://schemas.microsoft.com/office/drawing/2014/main" id="{9182C3B0-825E-45A2-AFCB-1820ABAA7B8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89" name="Text Box 11">
          <a:extLst>
            <a:ext uri="{FF2B5EF4-FFF2-40B4-BE49-F238E27FC236}">
              <a16:creationId xmlns:a16="http://schemas.microsoft.com/office/drawing/2014/main" id="{5D1B6006-A1BB-4DB0-A555-8E3E5936691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90" name="Text Box 10">
          <a:extLst>
            <a:ext uri="{FF2B5EF4-FFF2-40B4-BE49-F238E27FC236}">
              <a16:creationId xmlns:a16="http://schemas.microsoft.com/office/drawing/2014/main" id="{AC053481-5FA3-409E-8064-767187B0AB1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91" name="Text Box 11">
          <a:extLst>
            <a:ext uri="{FF2B5EF4-FFF2-40B4-BE49-F238E27FC236}">
              <a16:creationId xmlns:a16="http://schemas.microsoft.com/office/drawing/2014/main" id="{B769074D-51FA-4E32-B827-BF3F7103114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92" name="Text Box 10">
          <a:extLst>
            <a:ext uri="{FF2B5EF4-FFF2-40B4-BE49-F238E27FC236}">
              <a16:creationId xmlns:a16="http://schemas.microsoft.com/office/drawing/2014/main" id="{AC9DB071-FBA7-4212-8481-0B2A7E3B8E5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93" name="Text Box 11">
          <a:extLst>
            <a:ext uri="{FF2B5EF4-FFF2-40B4-BE49-F238E27FC236}">
              <a16:creationId xmlns:a16="http://schemas.microsoft.com/office/drawing/2014/main" id="{CC4570D2-F731-42B6-920A-F7D02749E7C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694" name="Text Box 10">
          <a:extLst>
            <a:ext uri="{FF2B5EF4-FFF2-40B4-BE49-F238E27FC236}">
              <a16:creationId xmlns:a16="http://schemas.microsoft.com/office/drawing/2014/main" id="{EA8A47DF-94B5-487C-BA23-CC410CA90E6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695" name="Text Box 10">
          <a:extLst>
            <a:ext uri="{FF2B5EF4-FFF2-40B4-BE49-F238E27FC236}">
              <a16:creationId xmlns:a16="http://schemas.microsoft.com/office/drawing/2014/main" id="{49D9408E-6294-4592-AA58-F9ACD46C679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696" name="Text Box 11">
          <a:extLst>
            <a:ext uri="{FF2B5EF4-FFF2-40B4-BE49-F238E27FC236}">
              <a16:creationId xmlns:a16="http://schemas.microsoft.com/office/drawing/2014/main" id="{DE87975F-7B87-4992-AF51-CFE981F2790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F241D07F-516C-4443-8120-E38DCD22C8A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35B898AF-479B-4D13-BF1E-0DAC56A80F0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699" name="Text Box 10">
          <a:extLst>
            <a:ext uri="{FF2B5EF4-FFF2-40B4-BE49-F238E27FC236}">
              <a16:creationId xmlns:a16="http://schemas.microsoft.com/office/drawing/2014/main" id="{965DF7BE-C48F-4AE4-8047-9D8E7887128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00" name="Text Box 11">
          <a:extLst>
            <a:ext uri="{FF2B5EF4-FFF2-40B4-BE49-F238E27FC236}">
              <a16:creationId xmlns:a16="http://schemas.microsoft.com/office/drawing/2014/main" id="{5C28DAED-63E9-4B72-9388-94D69ABE4D2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01" name="Text Box 10">
          <a:extLst>
            <a:ext uri="{FF2B5EF4-FFF2-40B4-BE49-F238E27FC236}">
              <a16:creationId xmlns:a16="http://schemas.microsoft.com/office/drawing/2014/main" id="{13D50284-92FB-4A26-B0DF-298E6C3CDCB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02" name="Text Box 11">
          <a:extLst>
            <a:ext uri="{FF2B5EF4-FFF2-40B4-BE49-F238E27FC236}">
              <a16:creationId xmlns:a16="http://schemas.microsoft.com/office/drawing/2014/main" id="{29425CED-56DF-4803-B68D-EB98D305071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03" name="Text Box 10">
          <a:extLst>
            <a:ext uri="{FF2B5EF4-FFF2-40B4-BE49-F238E27FC236}">
              <a16:creationId xmlns:a16="http://schemas.microsoft.com/office/drawing/2014/main" id="{F759D78F-245C-4B73-896E-0A1FC89C12E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4" name="Text Box 10">
          <a:extLst>
            <a:ext uri="{FF2B5EF4-FFF2-40B4-BE49-F238E27FC236}">
              <a16:creationId xmlns:a16="http://schemas.microsoft.com/office/drawing/2014/main" id="{76924B44-0095-41F3-ADA2-CBE98759DD1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5" name="Text Box 11">
          <a:extLst>
            <a:ext uri="{FF2B5EF4-FFF2-40B4-BE49-F238E27FC236}">
              <a16:creationId xmlns:a16="http://schemas.microsoft.com/office/drawing/2014/main" id="{B26A4D43-11D6-4A43-A75A-CFC5AAB70D2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6" name="Text Box 10">
          <a:extLst>
            <a:ext uri="{FF2B5EF4-FFF2-40B4-BE49-F238E27FC236}">
              <a16:creationId xmlns:a16="http://schemas.microsoft.com/office/drawing/2014/main" id="{99B87CF9-2723-42E7-996A-3579DB108A8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7" name="Text Box 11">
          <a:extLst>
            <a:ext uri="{FF2B5EF4-FFF2-40B4-BE49-F238E27FC236}">
              <a16:creationId xmlns:a16="http://schemas.microsoft.com/office/drawing/2014/main" id="{2FA7E6B3-8EC2-4DD0-9D4A-CE66AFB3C5B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8" name="Text Box 10">
          <a:extLst>
            <a:ext uri="{FF2B5EF4-FFF2-40B4-BE49-F238E27FC236}">
              <a16:creationId xmlns:a16="http://schemas.microsoft.com/office/drawing/2014/main" id="{BCDD62F2-857B-44F7-9565-90A4B11054A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09" name="Text Box 11">
          <a:extLst>
            <a:ext uri="{FF2B5EF4-FFF2-40B4-BE49-F238E27FC236}">
              <a16:creationId xmlns:a16="http://schemas.microsoft.com/office/drawing/2014/main" id="{312EC407-50C4-4C53-99B3-B2F2473830A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0" name="Text Box 10">
          <a:extLst>
            <a:ext uri="{FF2B5EF4-FFF2-40B4-BE49-F238E27FC236}">
              <a16:creationId xmlns:a16="http://schemas.microsoft.com/office/drawing/2014/main" id="{9D7A76F5-8E44-4319-9139-6508D70EBF5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1" name="Text Box 11">
          <a:extLst>
            <a:ext uri="{FF2B5EF4-FFF2-40B4-BE49-F238E27FC236}">
              <a16:creationId xmlns:a16="http://schemas.microsoft.com/office/drawing/2014/main" id="{6BC30036-963E-4398-AB9D-1BF28467D80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2" name="Text Box 10">
          <a:extLst>
            <a:ext uri="{FF2B5EF4-FFF2-40B4-BE49-F238E27FC236}">
              <a16:creationId xmlns:a16="http://schemas.microsoft.com/office/drawing/2014/main" id="{EBB84640-2A67-41C2-B561-5B24A9E21B3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3" name="Text Box 11">
          <a:extLst>
            <a:ext uri="{FF2B5EF4-FFF2-40B4-BE49-F238E27FC236}">
              <a16:creationId xmlns:a16="http://schemas.microsoft.com/office/drawing/2014/main" id="{41F7FE38-FC7A-4567-A4B9-DEB5995F845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4" name="Text Box 10">
          <a:extLst>
            <a:ext uri="{FF2B5EF4-FFF2-40B4-BE49-F238E27FC236}">
              <a16:creationId xmlns:a16="http://schemas.microsoft.com/office/drawing/2014/main" id="{BCF1C10B-A3C1-41DF-B658-222B1F3673F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5" name="Text Box 11">
          <a:extLst>
            <a:ext uri="{FF2B5EF4-FFF2-40B4-BE49-F238E27FC236}">
              <a16:creationId xmlns:a16="http://schemas.microsoft.com/office/drawing/2014/main" id="{B63CEFF0-C641-469D-A96E-E7650E0B1B4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6" name="Text Box 10">
          <a:extLst>
            <a:ext uri="{FF2B5EF4-FFF2-40B4-BE49-F238E27FC236}">
              <a16:creationId xmlns:a16="http://schemas.microsoft.com/office/drawing/2014/main" id="{D0DA7981-1D84-49FD-9900-13123EB764A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7" name="Text Box 11">
          <a:extLst>
            <a:ext uri="{FF2B5EF4-FFF2-40B4-BE49-F238E27FC236}">
              <a16:creationId xmlns:a16="http://schemas.microsoft.com/office/drawing/2014/main" id="{373E5197-1BA3-4985-93A7-B255947F108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8" name="Text Box 10">
          <a:extLst>
            <a:ext uri="{FF2B5EF4-FFF2-40B4-BE49-F238E27FC236}">
              <a16:creationId xmlns:a16="http://schemas.microsoft.com/office/drawing/2014/main" id="{A4914E3E-0A61-4D01-AC75-21AF878AB1A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19" name="Text Box 11">
          <a:extLst>
            <a:ext uri="{FF2B5EF4-FFF2-40B4-BE49-F238E27FC236}">
              <a16:creationId xmlns:a16="http://schemas.microsoft.com/office/drawing/2014/main" id="{C274279D-13F6-4962-9098-AAB51B0C546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20" name="Text Box 10">
          <a:extLst>
            <a:ext uri="{FF2B5EF4-FFF2-40B4-BE49-F238E27FC236}">
              <a16:creationId xmlns:a16="http://schemas.microsoft.com/office/drawing/2014/main" id="{42DA5D68-C270-4C1D-B121-74B3C913FBD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1" name="Text Box 10">
          <a:extLst>
            <a:ext uri="{FF2B5EF4-FFF2-40B4-BE49-F238E27FC236}">
              <a16:creationId xmlns:a16="http://schemas.microsoft.com/office/drawing/2014/main" id="{C98D61DF-265E-4069-AA44-617F8829F5D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2" name="Text Box 11">
          <a:extLst>
            <a:ext uri="{FF2B5EF4-FFF2-40B4-BE49-F238E27FC236}">
              <a16:creationId xmlns:a16="http://schemas.microsoft.com/office/drawing/2014/main" id="{72BCF9C0-A369-454C-9805-945A0079ECE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3" name="Text Box 10">
          <a:extLst>
            <a:ext uri="{FF2B5EF4-FFF2-40B4-BE49-F238E27FC236}">
              <a16:creationId xmlns:a16="http://schemas.microsoft.com/office/drawing/2014/main" id="{F05D1597-A0CA-4699-BEB0-0DA6FD83370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4" name="Text Box 11">
          <a:extLst>
            <a:ext uri="{FF2B5EF4-FFF2-40B4-BE49-F238E27FC236}">
              <a16:creationId xmlns:a16="http://schemas.microsoft.com/office/drawing/2014/main" id="{BE1F6022-DDC5-4FD7-A7DF-5DE0A9D5A6B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5" name="Text Box 10">
          <a:extLst>
            <a:ext uri="{FF2B5EF4-FFF2-40B4-BE49-F238E27FC236}">
              <a16:creationId xmlns:a16="http://schemas.microsoft.com/office/drawing/2014/main" id="{8E6A3C17-D8AE-4A93-911B-D93C6969627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6" name="Text Box 11">
          <a:extLst>
            <a:ext uri="{FF2B5EF4-FFF2-40B4-BE49-F238E27FC236}">
              <a16:creationId xmlns:a16="http://schemas.microsoft.com/office/drawing/2014/main" id="{814AC222-CB4B-4C3D-B634-11EDEBE1D93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7" name="Text Box 10">
          <a:extLst>
            <a:ext uri="{FF2B5EF4-FFF2-40B4-BE49-F238E27FC236}">
              <a16:creationId xmlns:a16="http://schemas.microsoft.com/office/drawing/2014/main" id="{E3D00003-3256-4E8B-9E0D-B3E98ED6A91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28" name="Text Box 11">
          <a:extLst>
            <a:ext uri="{FF2B5EF4-FFF2-40B4-BE49-F238E27FC236}">
              <a16:creationId xmlns:a16="http://schemas.microsoft.com/office/drawing/2014/main" id="{0EBA3C15-550C-4E32-9B7F-CBC26E88023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29" name="Text Box 10">
          <a:extLst>
            <a:ext uri="{FF2B5EF4-FFF2-40B4-BE49-F238E27FC236}">
              <a16:creationId xmlns:a16="http://schemas.microsoft.com/office/drawing/2014/main" id="{C6C5207F-883D-4CE8-A746-B99F36C84C7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0" name="Text Box 11">
          <a:extLst>
            <a:ext uri="{FF2B5EF4-FFF2-40B4-BE49-F238E27FC236}">
              <a16:creationId xmlns:a16="http://schemas.microsoft.com/office/drawing/2014/main" id="{890E9FEB-27BA-4522-BA8D-A977DE73BE3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1" name="Text Box 10">
          <a:extLst>
            <a:ext uri="{FF2B5EF4-FFF2-40B4-BE49-F238E27FC236}">
              <a16:creationId xmlns:a16="http://schemas.microsoft.com/office/drawing/2014/main" id="{9104C9F5-7F00-4F5E-89FE-5159ADDB983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2" name="Text Box 11">
          <a:extLst>
            <a:ext uri="{FF2B5EF4-FFF2-40B4-BE49-F238E27FC236}">
              <a16:creationId xmlns:a16="http://schemas.microsoft.com/office/drawing/2014/main" id="{1B6281CB-83E0-4861-8186-AE46B650DF5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3" name="Text Box 10">
          <a:extLst>
            <a:ext uri="{FF2B5EF4-FFF2-40B4-BE49-F238E27FC236}">
              <a16:creationId xmlns:a16="http://schemas.microsoft.com/office/drawing/2014/main" id="{ACCD9A70-37AA-48F2-84DD-4CC08C72AA10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4" name="Text Box 11">
          <a:extLst>
            <a:ext uri="{FF2B5EF4-FFF2-40B4-BE49-F238E27FC236}">
              <a16:creationId xmlns:a16="http://schemas.microsoft.com/office/drawing/2014/main" id="{306BA3CE-20DD-4382-8DA9-78452C33FAE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5" name="Text Box 10">
          <a:extLst>
            <a:ext uri="{FF2B5EF4-FFF2-40B4-BE49-F238E27FC236}">
              <a16:creationId xmlns:a16="http://schemas.microsoft.com/office/drawing/2014/main" id="{74D8E063-E892-4B08-A135-AB03B737921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6" name="Text Box 11">
          <a:extLst>
            <a:ext uri="{FF2B5EF4-FFF2-40B4-BE49-F238E27FC236}">
              <a16:creationId xmlns:a16="http://schemas.microsoft.com/office/drawing/2014/main" id="{10893FAC-B170-4239-BBCC-DA0CE5ED169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7" name="Text Box 10">
          <a:extLst>
            <a:ext uri="{FF2B5EF4-FFF2-40B4-BE49-F238E27FC236}">
              <a16:creationId xmlns:a16="http://schemas.microsoft.com/office/drawing/2014/main" id="{E7D224ED-6DA5-427E-A509-FD110AA492F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8" name="Text Box 11">
          <a:extLst>
            <a:ext uri="{FF2B5EF4-FFF2-40B4-BE49-F238E27FC236}">
              <a16:creationId xmlns:a16="http://schemas.microsoft.com/office/drawing/2014/main" id="{4AC591D8-9A65-4EB8-B0AD-F55706A75D0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39" name="Text Box 10">
          <a:extLst>
            <a:ext uri="{FF2B5EF4-FFF2-40B4-BE49-F238E27FC236}">
              <a16:creationId xmlns:a16="http://schemas.microsoft.com/office/drawing/2014/main" id="{2792869D-A303-4BBF-B4BB-13D2731F84A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0" name="Text Box 11">
          <a:extLst>
            <a:ext uri="{FF2B5EF4-FFF2-40B4-BE49-F238E27FC236}">
              <a16:creationId xmlns:a16="http://schemas.microsoft.com/office/drawing/2014/main" id="{5B7AE2AE-7001-433D-B15F-7AAFB856E0E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1" name="Text Box 10">
          <a:extLst>
            <a:ext uri="{FF2B5EF4-FFF2-40B4-BE49-F238E27FC236}">
              <a16:creationId xmlns:a16="http://schemas.microsoft.com/office/drawing/2014/main" id="{CA56A537-9F97-4D82-922A-2A66E5C07F2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2" name="Text Box 11">
          <a:extLst>
            <a:ext uri="{FF2B5EF4-FFF2-40B4-BE49-F238E27FC236}">
              <a16:creationId xmlns:a16="http://schemas.microsoft.com/office/drawing/2014/main" id="{BE205ED7-75BA-497F-97E3-C655D4CA5BC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3" name="Text Box 10">
          <a:extLst>
            <a:ext uri="{FF2B5EF4-FFF2-40B4-BE49-F238E27FC236}">
              <a16:creationId xmlns:a16="http://schemas.microsoft.com/office/drawing/2014/main" id="{4F5327D2-FFA5-404C-8095-D4160FCD458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4" name="Text Box 11">
          <a:extLst>
            <a:ext uri="{FF2B5EF4-FFF2-40B4-BE49-F238E27FC236}">
              <a16:creationId xmlns:a16="http://schemas.microsoft.com/office/drawing/2014/main" id="{174C344F-D289-4775-A6B1-5BE920A0659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45" name="Text Box 10">
          <a:extLst>
            <a:ext uri="{FF2B5EF4-FFF2-40B4-BE49-F238E27FC236}">
              <a16:creationId xmlns:a16="http://schemas.microsoft.com/office/drawing/2014/main" id="{A4B9DEA5-4A7D-4790-8B5E-033F3EFD048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98A179B7-CC0F-43A3-8E99-FA956A03EC3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47" name="Text Box 11">
          <a:extLst>
            <a:ext uri="{FF2B5EF4-FFF2-40B4-BE49-F238E27FC236}">
              <a16:creationId xmlns:a16="http://schemas.microsoft.com/office/drawing/2014/main" id="{4E6EB16E-3220-42A2-98D3-6706C5273DB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48" name="Text Box 10">
          <a:extLst>
            <a:ext uri="{FF2B5EF4-FFF2-40B4-BE49-F238E27FC236}">
              <a16:creationId xmlns:a16="http://schemas.microsoft.com/office/drawing/2014/main" id="{0B2A6BF9-B15B-4FBD-BD51-8A818C23BB3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49" name="Text Box 11">
          <a:extLst>
            <a:ext uri="{FF2B5EF4-FFF2-40B4-BE49-F238E27FC236}">
              <a16:creationId xmlns:a16="http://schemas.microsoft.com/office/drawing/2014/main" id="{7D46F4F5-D2F2-417A-AC5E-5965ABA3869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50" name="Text Box 10">
          <a:extLst>
            <a:ext uri="{FF2B5EF4-FFF2-40B4-BE49-F238E27FC236}">
              <a16:creationId xmlns:a16="http://schemas.microsoft.com/office/drawing/2014/main" id="{390447A3-29CF-44DD-9F62-171857EF32C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51" name="Text Box 11">
          <a:extLst>
            <a:ext uri="{FF2B5EF4-FFF2-40B4-BE49-F238E27FC236}">
              <a16:creationId xmlns:a16="http://schemas.microsoft.com/office/drawing/2014/main" id="{EDF74EB5-D0DC-4D44-B3D1-93D403B5010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52" name="Text Box 10">
          <a:extLst>
            <a:ext uri="{FF2B5EF4-FFF2-40B4-BE49-F238E27FC236}">
              <a16:creationId xmlns:a16="http://schemas.microsoft.com/office/drawing/2014/main" id="{8992361D-2C75-40A5-B89C-9BA4CD6E1FA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53" name="Text Box 11">
          <a:extLst>
            <a:ext uri="{FF2B5EF4-FFF2-40B4-BE49-F238E27FC236}">
              <a16:creationId xmlns:a16="http://schemas.microsoft.com/office/drawing/2014/main" id="{0661ECF8-D8D6-4279-80F7-E9F3964DED2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54" name="Text Box 10">
          <a:extLst>
            <a:ext uri="{FF2B5EF4-FFF2-40B4-BE49-F238E27FC236}">
              <a16:creationId xmlns:a16="http://schemas.microsoft.com/office/drawing/2014/main" id="{3C1015AD-9A83-4582-8673-828EDF49A8F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F15E2233-64E0-414D-BB00-5AEEFDA11F3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56" name="Text Box 11">
          <a:extLst>
            <a:ext uri="{FF2B5EF4-FFF2-40B4-BE49-F238E27FC236}">
              <a16:creationId xmlns:a16="http://schemas.microsoft.com/office/drawing/2014/main" id="{B9916781-DD5D-405E-9C8B-1DEB023CCD9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57" name="Text Box 10">
          <a:extLst>
            <a:ext uri="{FF2B5EF4-FFF2-40B4-BE49-F238E27FC236}">
              <a16:creationId xmlns:a16="http://schemas.microsoft.com/office/drawing/2014/main" id="{BA983658-494B-4E37-BAB0-7647EB93D00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58" name="Text Box 11">
          <a:extLst>
            <a:ext uri="{FF2B5EF4-FFF2-40B4-BE49-F238E27FC236}">
              <a16:creationId xmlns:a16="http://schemas.microsoft.com/office/drawing/2014/main" id="{31627E22-ABB9-4418-9A4F-D9EA89B7315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59" name="Text Box 10">
          <a:extLst>
            <a:ext uri="{FF2B5EF4-FFF2-40B4-BE49-F238E27FC236}">
              <a16:creationId xmlns:a16="http://schemas.microsoft.com/office/drawing/2014/main" id="{FE45AE53-2FE5-4313-990F-2612ACA024A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0" name="Text Box 11">
          <a:extLst>
            <a:ext uri="{FF2B5EF4-FFF2-40B4-BE49-F238E27FC236}">
              <a16:creationId xmlns:a16="http://schemas.microsoft.com/office/drawing/2014/main" id="{780C60C8-3C44-4E8F-B53E-C39C173E595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1" name="Text Box 10">
          <a:extLst>
            <a:ext uri="{FF2B5EF4-FFF2-40B4-BE49-F238E27FC236}">
              <a16:creationId xmlns:a16="http://schemas.microsoft.com/office/drawing/2014/main" id="{4D509FA2-448B-4643-A7D9-F2EC64B2B43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2" name="Text Box 11">
          <a:extLst>
            <a:ext uri="{FF2B5EF4-FFF2-40B4-BE49-F238E27FC236}">
              <a16:creationId xmlns:a16="http://schemas.microsoft.com/office/drawing/2014/main" id="{47BB0336-A296-4BB1-8881-74A0F9E81F1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3" name="Text Box 10">
          <a:extLst>
            <a:ext uri="{FF2B5EF4-FFF2-40B4-BE49-F238E27FC236}">
              <a16:creationId xmlns:a16="http://schemas.microsoft.com/office/drawing/2014/main" id="{84C90C4A-EB7B-4687-B036-0D5DB4EF43D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4" name="Text Box 11">
          <a:extLst>
            <a:ext uri="{FF2B5EF4-FFF2-40B4-BE49-F238E27FC236}">
              <a16:creationId xmlns:a16="http://schemas.microsoft.com/office/drawing/2014/main" id="{9EF24007-0DA2-4A77-9B16-C6B6A302A1A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5" name="Text Box 10">
          <a:extLst>
            <a:ext uri="{FF2B5EF4-FFF2-40B4-BE49-F238E27FC236}">
              <a16:creationId xmlns:a16="http://schemas.microsoft.com/office/drawing/2014/main" id="{42074960-3EE4-4383-BAA1-6C136620DC4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6" name="Text Box 11">
          <a:extLst>
            <a:ext uri="{FF2B5EF4-FFF2-40B4-BE49-F238E27FC236}">
              <a16:creationId xmlns:a16="http://schemas.microsoft.com/office/drawing/2014/main" id="{0C5C6E67-23E7-4ACA-99D2-315EC2253AD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7" name="Text Box 10">
          <a:extLst>
            <a:ext uri="{FF2B5EF4-FFF2-40B4-BE49-F238E27FC236}">
              <a16:creationId xmlns:a16="http://schemas.microsoft.com/office/drawing/2014/main" id="{B7907217-79B5-471C-AB07-7C8BE127D44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8" name="Text Box 11">
          <a:extLst>
            <a:ext uri="{FF2B5EF4-FFF2-40B4-BE49-F238E27FC236}">
              <a16:creationId xmlns:a16="http://schemas.microsoft.com/office/drawing/2014/main" id="{33DDD8DD-5C3E-41F9-BB8E-C813342D4F0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69" name="Text Box 10">
          <a:extLst>
            <a:ext uri="{FF2B5EF4-FFF2-40B4-BE49-F238E27FC236}">
              <a16:creationId xmlns:a16="http://schemas.microsoft.com/office/drawing/2014/main" id="{A94F4CB9-16F7-4ADE-8963-482390FE9F9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70" name="Text Box 11">
          <a:extLst>
            <a:ext uri="{FF2B5EF4-FFF2-40B4-BE49-F238E27FC236}">
              <a16:creationId xmlns:a16="http://schemas.microsoft.com/office/drawing/2014/main" id="{4007F5A6-9196-461F-8BA7-B312BD71234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252</xdr:row>
      <xdr:rowOff>0</xdr:rowOff>
    </xdr:from>
    <xdr:ext cx="0" cy="171450"/>
    <xdr:sp macro="" textlink="">
      <xdr:nvSpPr>
        <xdr:cNvPr id="7771" name="Text Box 10">
          <a:extLst>
            <a:ext uri="{FF2B5EF4-FFF2-40B4-BE49-F238E27FC236}">
              <a16:creationId xmlns:a16="http://schemas.microsoft.com/office/drawing/2014/main" id="{DA221CB1-C6CF-4DB0-A96F-223E9136712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2" name="Text Box 10">
          <a:extLst>
            <a:ext uri="{FF2B5EF4-FFF2-40B4-BE49-F238E27FC236}">
              <a16:creationId xmlns:a16="http://schemas.microsoft.com/office/drawing/2014/main" id="{45085418-86E8-458A-9E44-CB7092D2574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3" name="Text Box 11">
          <a:extLst>
            <a:ext uri="{FF2B5EF4-FFF2-40B4-BE49-F238E27FC236}">
              <a16:creationId xmlns:a16="http://schemas.microsoft.com/office/drawing/2014/main" id="{1287FC20-B4EE-4A49-A4DE-29BE4C61AD9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4" name="Text Box 10">
          <a:extLst>
            <a:ext uri="{FF2B5EF4-FFF2-40B4-BE49-F238E27FC236}">
              <a16:creationId xmlns:a16="http://schemas.microsoft.com/office/drawing/2014/main" id="{9BF309CF-B97C-439C-87BE-BFD941D6BC5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5" name="Text Box 11">
          <a:extLst>
            <a:ext uri="{FF2B5EF4-FFF2-40B4-BE49-F238E27FC236}">
              <a16:creationId xmlns:a16="http://schemas.microsoft.com/office/drawing/2014/main" id="{1E2A6EEB-165D-4AC1-B2F4-935D95B9635A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6" name="Text Box 10">
          <a:extLst>
            <a:ext uri="{FF2B5EF4-FFF2-40B4-BE49-F238E27FC236}">
              <a16:creationId xmlns:a16="http://schemas.microsoft.com/office/drawing/2014/main" id="{ACC25BC1-0E27-4796-873C-D667AB0645D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7" name="Text Box 11">
          <a:extLst>
            <a:ext uri="{FF2B5EF4-FFF2-40B4-BE49-F238E27FC236}">
              <a16:creationId xmlns:a16="http://schemas.microsoft.com/office/drawing/2014/main" id="{CFE0EAC6-E464-42DA-87AF-609147C9C54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8" name="Text Box 10">
          <a:extLst>
            <a:ext uri="{FF2B5EF4-FFF2-40B4-BE49-F238E27FC236}">
              <a16:creationId xmlns:a16="http://schemas.microsoft.com/office/drawing/2014/main" id="{F87E13C7-8F6A-470F-BF09-49F5257441C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247</xdr:row>
      <xdr:rowOff>0</xdr:rowOff>
    </xdr:from>
    <xdr:ext cx="0" cy="171450"/>
    <xdr:sp macro="" textlink="">
      <xdr:nvSpPr>
        <xdr:cNvPr id="7779" name="Text Box 11">
          <a:extLst>
            <a:ext uri="{FF2B5EF4-FFF2-40B4-BE49-F238E27FC236}">
              <a16:creationId xmlns:a16="http://schemas.microsoft.com/office/drawing/2014/main" id="{E09B05FD-7B9A-4BBE-9BD0-EB51681468E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0" name="Text Box 10">
          <a:extLst>
            <a:ext uri="{FF2B5EF4-FFF2-40B4-BE49-F238E27FC236}">
              <a16:creationId xmlns:a16="http://schemas.microsoft.com/office/drawing/2014/main" id="{A853D181-5FAB-4E17-958B-CACA139E0CB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1" name="Text Box 11">
          <a:extLst>
            <a:ext uri="{FF2B5EF4-FFF2-40B4-BE49-F238E27FC236}">
              <a16:creationId xmlns:a16="http://schemas.microsoft.com/office/drawing/2014/main" id="{753BFEC8-56F2-4EA3-AA6E-94CD04F7E06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2B318E90-D749-4547-B8DE-B301193D5AFE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3" name="Text Box 11">
          <a:extLst>
            <a:ext uri="{FF2B5EF4-FFF2-40B4-BE49-F238E27FC236}">
              <a16:creationId xmlns:a16="http://schemas.microsoft.com/office/drawing/2014/main" id="{3614A593-5B99-4974-9FA1-F1B695A27DD6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4" name="Text Box 10">
          <a:extLst>
            <a:ext uri="{FF2B5EF4-FFF2-40B4-BE49-F238E27FC236}">
              <a16:creationId xmlns:a16="http://schemas.microsoft.com/office/drawing/2014/main" id="{3EF83FA1-4370-483F-86CF-8898972000E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5" name="Text Box 11">
          <a:extLst>
            <a:ext uri="{FF2B5EF4-FFF2-40B4-BE49-F238E27FC236}">
              <a16:creationId xmlns:a16="http://schemas.microsoft.com/office/drawing/2014/main" id="{DEDB982B-2AFB-4AA7-B9EA-19AB444013E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6" name="Text Box 10">
          <a:extLst>
            <a:ext uri="{FF2B5EF4-FFF2-40B4-BE49-F238E27FC236}">
              <a16:creationId xmlns:a16="http://schemas.microsoft.com/office/drawing/2014/main" id="{4FA50907-1C2C-44D3-A8B5-522170147D2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7" name="Text Box 11">
          <a:extLst>
            <a:ext uri="{FF2B5EF4-FFF2-40B4-BE49-F238E27FC236}">
              <a16:creationId xmlns:a16="http://schemas.microsoft.com/office/drawing/2014/main" id="{26AF7FF0-A85E-4B7F-842D-6888B3E0D6B4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8" name="Text Box 10">
          <a:extLst>
            <a:ext uri="{FF2B5EF4-FFF2-40B4-BE49-F238E27FC236}">
              <a16:creationId xmlns:a16="http://schemas.microsoft.com/office/drawing/2014/main" id="{E716A561-8B38-4927-9AF7-CF234C0FDC98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89" name="Text Box 11">
          <a:extLst>
            <a:ext uri="{FF2B5EF4-FFF2-40B4-BE49-F238E27FC236}">
              <a16:creationId xmlns:a16="http://schemas.microsoft.com/office/drawing/2014/main" id="{1C25D990-731F-4AB4-AE53-F21E5752D75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0" name="Text Box 10">
          <a:extLst>
            <a:ext uri="{FF2B5EF4-FFF2-40B4-BE49-F238E27FC236}">
              <a16:creationId xmlns:a16="http://schemas.microsoft.com/office/drawing/2014/main" id="{91FD69F0-8EE6-47D9-8D71-250F9104E27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1" name="Text Box 11">
          <a:extLst>
            <a:ext uri="{FF2B5EF4-FFF2-40B4-BE49-F238E27FC236}">
              <a16:creationId xmlns:a16="http://schemas.microsoft.com/office/drawing/2014/main" id="{DCF0DF7E-06A4-4428-BCBA-15C8D1FE5ACC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2" name="Text Box 10">
          <a:extLst>
            <a:ext uri="{FF2B5EF4-FFF2-40B4-BE49-F238E27FC236}">
              <a16:creationId xmlns:a16="http://schemas.microsoft.com/office/drawing/2014/main" id="{C3E36CDA-3FEE-4160-AC0A-17E6E40D2DD2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3" name="Text Box 11">
          <a:extLst>
            <a:ext uri="{FF2B5EF4-FFF2-40B4-BE49-F238E27FC236}">
              <a16:creationId xmlns:a16="http://schemas.microsoft.com/office/drawing/2014/main" id="{329D5A70-78D8-4910-8308-53999D91771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4" name="Text Box 10">
          <a:extLst>
            <a:ext uri="{FF2B5EF4-FFF2-40B4-BE49-F238E27FC236}">
              <a16:creationId xmlns:a16="http://schemas.microsoft.com/office/drawing/2014/main" id="{84C5BF91-C157-41F2-99EB-BAC4E2E4B181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5" name="Text Box 11">
          <a:extLst>
            <a:ext uri="{FF2B5EF4-FFF2-40B4-BE49-F238E27FC236}">
              <a16:creationId xmlns:a16="http://schemas.microsoft.com/office/drawing/2014/main" id="{EB7EF476-84C2-47C4-BB42-581D27C99A7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257</xdr:row>
      <xdr:rowOff>0</xdr:rowOff>
    </xdr:from>
    <xdr:ext cx="0" cy="171450"/>
    <xdr:sp macro="" textlink="">
      <xdr:nvSpPr>
        <xdr:cNvPr id="7796" name="Text Box 10">
          <a:extLst>
            <a:ext uri="{FF2B5EF4-FFF2-40B4-BE49-F238E27FC236}">
              <a16:creationId xmlns:a16="http://schemas.microsoft.com/office/drawing/2014/main" id="{74635A89-9276-49A8-8F6A-8B0764AAD507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97" name="Text Box 10">
          <a:extLst>
            <a:ext uri="{FF2B5EF4-FFF2-40B4-BE49-F238E27FC236}">
              <a16:creationId xmlns:a16="http://schemas.microsoft.com/office/drawing/2014/main" id="{CD1962BF-731B-4C6D-8A66-57167120CE2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98" name="Text Box 11">
          <a:extLst>
            <a:ext uri="{FF2B5EF4-FFF2-40B4-BE49-F238E27FC236}">
              <a16:creationId xmlns:a16="http://schemas.microsoft.com/office/drawing/2014/main" id="{D4FB76DB-E61D-4CEC-83DE-FCA2F296AB03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799" name="Text Box 10">
          <a:extLst>
            <a:ext uri="{FF2B5EF4-FFF2-40B4-BE49-F238E27FC236}">
              <a16:creationId xmlns:a16="http://schemas.microsoft.com/office/drawing/2014/main" id="{FD1FD7C6-7E6F-479F-82B0-D02F48469FB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0" name="Text Box 11">
          <a:extLst>
            <a:ext uri="{FF2B5EF4-FFF2-40B4-BE49-F238E27FC236}">
              <a16:creationId xmlns:a16="http://schemas.microsoft.com/office/drawing/2014/main" id="{AEC06D50-F0F2-4ABE-8FB9-A071858C6B2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1" name="Text Box 10">
          <a:extLst>
            <a:ext uri="{FF2B5EF4-FFF2-40B4-BE49-F238E27FC236}">
              <a16:creationId xmlns:a16="http://schemas.microsoft.com/office/drawing/2014/main" id="{12FE17E5-8EAA-4717-8DF6-41A804EEC275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2" name="Text Box 11">
          <a:extLst>
            <a:ext uri="{FF2B5EF4-FFF2-40B4-BE49-F238E27FC236}">
              <a16:creationId xmlns:a16="http://schemas.microsoft.com/office/drawing/2014/main" id="{8300D2F1-49D3-4D43-958B-A1D290F48E7D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3" name="Text Box 10">
          <a:extLst>
            <a:ext uri="{FF2B5EF4-FFF2-40B4-BE49-F238E27FC236}">
              <a16:creationId xmlns:a16="http://schemas.microsoft.com/office/drawing/2014/main" id="{8A8C2F62-C9A5-4AFE-85EF-7DC62DEBBAFB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4" name="Text Box 11">
          <a:extLst>
            <a:ext uri="{FF2B5EF4-FFF2-40B4-BE49-F238E27FC236}">
              <a16:creationId xmlns:a16="http://schemas.microsoft.com/office/drawing/2014/main" id="{E1286C86-00EA-49DE-8C5E-3DB5F5E862E9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255</xdr:row>
      <xdr:rowOff>0</xdr:rowOff>
    </xdr:from>
    <xdr:ext cx="0" cy="171450"/>
    <xdr:sp macro="" textlink="">
      <xdr:nvSpPr>
        <xdr:cNvPr id="7805" name="Text Box 10">
          <a:extLst>
            <a:ext uri="{FF2B5EF4-FFF2-40B4-BE49-F238E27FC236}">
              <a16:creationId xmlns:a16="http://schemas.microsoft.com/office/drawing/2014/main" id="{56B83054-BB89-40BD-B8B5-0ED4CCCD123F}"/>
            </a:ext>
          </a:extLst>
        </xdr:cNvPr>
        <xdr:cNvSpPr txBox="1">
          <a:spLocks noChangeArrowheads="1"/>
        </xdr:cNvSpPr>
      </xdr:nvSpPr>
      <xdr:spPr bwMode="auto">
        <a:xfrm>
          <a:off x="1057275" y="222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06" name="Text Box 10">
          <a:extLst>
            <a:ext uri="{FF2B5EF4-FFF2-40B4-BE49-F238E27FC236}">
              <a16:creationId xmlns:a16="http://schemas.microsoft.com/office/drawing/2014/main" id="{5AE8FFFB-F1EC-4098-A3C0-762FAA08D028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07" name="Text Box 11">
          <a:extLst>
            <a:ext uri="{FF2B5EF4-FFF2-40B4-BE49-F238E27FC236}">
              <a16:creationId xmlns:a16="http://schemas.microsoft.com/office/drawing/2014/main" id="{DEB6C7ED-4617-498E-8402-DB7BA9B3C60C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08" name="Text Box 10">
          <a:extLst>
            <a:ext uri="{FF2B5EF4-FFF2-40B4-BE49-F238E27FC236}">
              <a16:creationId xmlns:a16="http://schemas.microsoft.com/office/drawing/2014/main" id="{FF97A67C-5A63-427C-A237-2AFF97FFD365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09" name="Text Box 11">
          <a:extLst>
            <a:ext uri="{FF2B5EF4-FFF2-40B4-BE49-F238E27FC236}">
              <a16:creationId xmlns:a16="http://schemas.microsoft.com/office/drawing/2014/main" id="{B6BA256D-605B-4A74-BB60-264D37C2C220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0" name="Text Box 10">
          <a:extLst>
            <a:ext uri="{FF2B5EF4-FFF2-40B4-BE49-F238E27FC236}">
              <a16:creationId xmlns:a16="http://schemas.microsoft.com/office/drawing/2014/main" id="{14676C49-81CD-4903-A7AB-472EAFCB24E7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1" name="Text Box 11">
          <a:extLst>
            <a:ext uri="{FF2B5EF4-FFF2-40B4-BE49-F238E27FC236}">
              <a16:creationId xmlns:a16="http://schemas.microsoft.com/office/drawing/2014/main" id="{22A0352E-BBCD-4E50-BC10-16C6CB85D0C0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2" name="Text Box 10">
          <a:extLst>
            <a:ext uri="{FF2B5EF4-FFF2-40B4-BE49-F238E27FC236}">
              <a16:creationId xmlns:a16="http://schemas.microsoft.com/office/drawing/2014/main" id="{5BC4CF21-7CEF-4863-AAD5-544724387BBA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3" name="Text Box 11">
          <a:extLst>
            <a:ext uri="{FF2B5EF4-FFF2-40B4-BE49-F238E27FC236}">
              <a16:creationId xmlns:a16="http://schemas.microsoft.com/office/drawing/2014/main" id="{A349CE29-0A0E-4575-80FE-C1C51E807CE2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4" name="Text Box 10">
          <a:extLst>
            <a:ext uri="{FF2B5EF4-FFF2-40B4-BE49-F238E27FC236}">
              <a16:creationId xmlns:a16="http://schemas.microsoft.com/office/drawing/2014/main" id="{139EA5CA-9BEF-4622-983E-8657AA2509CA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179</xdr:row>
      <xdr:rowOff>0</xdr:rowOff>
    </xdr:from>
    <xdr:ext cx="0" cy="171450"/>
    <xdr:sp macro="" textlink="">
      <xdr:nvSpPr>
        <xdr:cNvPr id="7815" name="Text Box 10">
          <a:extLst>
            <a:ext uri="{FF2B5EF4-FFF2-40B4-BE49-F238E27FC236}">
              <a16:creationId xmlns:a16="http://schemas.microsoft.com/office/drawing/2014/main" id="{DC9CEA88-BBBB-4A7D-A746-5624A542A178}"/>
            </a:ext>
          </a:extLst>
        </xdr:cNvPr>
        <xdr:cNvSpPr txBox="1">
          <a:spLocks noChangeArrowheads="1"/>
        </xdr:cNvSpPr>
      </xdr:nvSpPr>
      <xdr:spPr bwMode="auto">
        <a:xfrm>
          <a:off x="1057275" y="3245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16" name="Text Box 10">
          <a:extLst>
            <a:ext uri="{FF2B5EF4-FFF2-40B4-BE49-F238E27FC236}">
              <a16:creationId xmlns:a16="http://schemas.microsoft.com/office/drawing/2014/main" id="{2C3F59BA-9ABB-4D78-BB7C-EF4C587F565D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17" name="Text Box 11">
          <a:extLst>
            <a:ext uri="{FF2B5EF4-FFF2-40B4-BE49-F238E27FC236}">
              <a16:creationId xmlns:a16="http://schemas.microsoft.com/office/drawing/2014/main" id="{60C23D42-889F-4242-8925-823FD9713711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855FBEE6-BFA4-4AE6-B4F6-DF9E3085F9F0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19" name="Text Box 11">
          <a:extLst>
            <a:ext uri="{FF2B5EF4-FFF2-40B4-BE49-F238E27FC236}">
              <a16:creationId xmlns:a16="http://schemas.microsoft.com/office/drawing/2014/main" id="{F1CFF91F-475C-4EDC-A3B4-B7A2110D9941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0" name="Text Box 10">
          <a:extLst>
            <a:ext uri="{FF2B5EF4-FFF2-40B4-BE49-F238E27FC236}">
              <a16:creationId xmlns:a16="http://schemas.microsoft.com/office/drawing/2014/main" id="{AB06D13C-7D0B-4744-9ABF-C18C5DFA029F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1" name="Text Box 11">
          <a:extLst>
            <a:ext uri="{FF2B5EF4-FFF2-40B4-BE49-F238E27FC236}">
              <a16:creationId xmlns:a16="http://schemas.microsoft.com/office/drawing/2014/main" id="{FB0FB71F-BBBC-48CC-8394-9CCBBA59FA94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2" name="Text Box 10">
          <a:extLst>
            <a:ext uri="{FF2B5EF4-FFF2-40B4-BE49-F238E27FC236}">
              <a16:creationId xmlns:a16="http://schemas.microsoft.com/office/drawing/2014/main" id="{70827DF8-A166-4149-A3F0-46B114FC8525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3" name="Text Box 11">
          <a:extLst>
            <a:ext uri="{FF2B5EF4-FFF2-40B4-BE49-F238E27FC236}">
              <a16:creationId xmlns:a16="http://schemas.microsoft.com/office/drawing/2014/main" id="{6283CF9D-4462-47FE-8442-8A5C7C2388AD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4" name="Text Box 10">
          <a:extLst>
            <a:ext uri="{FF2B5EF4-FFF2-40B4-BE49-F238E27FC236}">
              <a16:creationId xmlns:a16="http://schemas.microsoft.com/office/drawing/2014/main" id="{97A2C565-B443-4C48-8352-7C9785047CD8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152</xdr:row>
      <xdr:rowOff>0</xdr:rowOff>
    </xdr:from>
    <xdr:ext cx="0" cy="171450"/>
    <xdr:sp macro="" textlink="">
      <xdr:nvSpPr>
        <xdr:cNvPr id="7825" name="Text Box 10">
          <a:extLst>
            <a:ext uri="{FF2B5EF4-FFF2-40B4-BE49-F238E27FC236}">
              <a16:creationId xmlns:a16="http://schemas.microsoft.com/office/drawing/2014/main" id="{067EEF08-88C7-41F3-BC27-78F417D3FFC4}"/>
            </a:ext>
          </a:extLst>
        </xdr:cNvPr>
        <xdr:cNvSpPr txBox="1">
          <a:spLocks noChangeArrowheads="1"/>
        </xdr:cNvSpPr>
      </xdr:nvSpPr>
      <xdr:spPr bwMode="auto">
        <a:xfrm>
          <a:off x="1057275" y="3569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26" name="Text Box 10">
          <a:extLst>
            <a:ext uri="{FF2B5EF4-FFF2-40B4-BE49-F238E27FC236}">
              <a16:creationId xmlns:a16="http://schemas.microsoft.com/office/drawing/2014/main" id="{B1E21159-739E-443C-ADCC-03A455106B5D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27" name="Text Box 11">
          <a:extLst>
            <a:ext uri="{FF2B5EF4-FFF2-40B4-BE49-F238E27FC236}">
              <a16:creationId xmlns:a16="http://schemas.microsoft.com/office/drawing/2014/main" id="{244A94C8-524D-4175-9E33-6A4FDB0ABCF1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28" name="Text Box 10">
          <a:extLst>
            <a:ext uri="{FF2B5EF4-FFF2-40B4-BE49-F238E27FC236}">
              <a16:creationId xmlns:a16="http://schemas.microsoft.com/office/drawing/2014/main" id="{22FB2AEB-2595-47F6-9807-293A1DB15B3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29" name="Text Box 11">
          <a:extLst>
            <a:ext uri="{FF2B5EF4-FFF2-40B4-BE49-F238E27FC236}">
              <a16:creationId xmlns:a16="http://schemas.microsoft.com/office/drawing/2014/main" id="{90FFE149-C5A0-4BBC-A07D-4B642C20CE88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0" name="Text Box 10">
          <a:extLst>
            <a:ext uri="{FF2B5EF4-FFF2-40B4-BE49-F238E27FC236}">
              <a16:creationId xmlns:a16="http://schemas.microsoft.com/office/drawing/2014/main" id="{C9905420-BACC-46A0-A5FC-25FE12BC3786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1" name="Text Box 11">
          <a:extLst>
            <a:ext uri="{FF2B5EF4-FFF2-40B4-BE49-F238E27FC236}">
              <a16:creationId xmlns:a16="http://schemas.microsoft.com/office/drawing/2014/main" id="{2743C73D-2093-4526-863E-2DACCC1702D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2" name="Text Box 10">
          <a:extLst>
            <a:ext uri="{FF2B5EF4-FFF2-40B4-BE49-F238E27FC236}">
              <a16:creationId xmlns:a16="http://schemas.microsoft.com/office/drawing/2014/main" id="{0A882960-C195-449A-AB30-3F9A72E7ACF6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3" name="Text Box 11">
          <a:extLst>
            <a:ext uri="{FF2B5EF4-FFF2-40B4-BE49-F238E27FC236}">
              <a16:creationId xmlns:a16="http://schemas.microsoft.com/office/drawing/2014/main" id="{8D6718B5-BBDF-4547-8B7D-36A2DAECE704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4" name="Text Box 10">
          <a:extLst>
            <a:ext uri="{FF2B5EF4-FFF2-40B4-BE49-F238E27FC236}">
              <a16:creationId xmlns:a16="http://schemas.microsoft.com/office/drawing/2014/main" id="{2B1F739F-5A85-4ED1-8CC6-1EFEB2D473B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5" name="Text Box 11">
          <a:extLst>
            <a:ext uri="{FF2B5EF4-FFF2-40B4-BE49-F238E27FC236}">
              <a16:creationId xmlns:a16="http://schemas.microsoft.com/office/drawing/2014/main" id="{0683BE80-6407-4258-8640-AD0FADB808D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6" name="Text Box 10">
          <a:extLst>
            <a:ext uri="{FF2B5EF4-FFF2-40B4-BE49-F238E27FC236}">
              <a16:creationId xmlns:a16="http://schemas.microsoft.com/office/drawing/2014/main" id="{890C646B-65C3-445B-AA12-D71C85155ACB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7" name="Text Box 11">
          <a:extLst>
            <a:ext uri="{FF2B5EF4-FFF2-40B4-BE49-F238E27FC236}">
              <a16:creationId xmlns:a16="http://schemas.microsoft.com/office/drawing/2014/main" id="{DF423B64-E1B6-4A81-B644-5B5A5C1AFC1D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8" name="Text Box 10">
          <a:extLst>
            <a:ext uri="{FF2B5EF4-FFF2-40B4-BE49-F238E27FC236}">
              <a16:creationId xmlns:a16="http://schemas.microsoft.com/office/drawing/2014/main" id="{C059D984-5F21-4497-AC27-8DCA3F5BE685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39" name="Text Box 11">
          <a:extLst>
            <a:ext uri="{FF2B5EF4-FFF2-40B4-BE49-F238E27FC236}">
              <a16:creationId xmlns:a16="http://schemas.microsoft.com/office/drawing/2014/main" id="{4B376A4C-4D25-4376-8041-2666C79E5A83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40" name="Text Box 10">
          <a:extLst>
            <a:ext uri="{FF2B5EF4-FFF2-40B4-BE49-F238E27FC236}">
              <a16:creationId xmlns:a16="http://schemas.microsoft.com/office/drawing/2014/main" id="{8373CD8D-CF0D-4A3C-8CE4-88A14D2C4DC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41" name="Text Box 11">
          <a:extLst>
            <a:ext uri="{FF2B5EF4-FFF2-40B4-BE49-F238E27FC236}">
              <a16:creationId xmlns:a16="http://schemas.microsoft.com/office/drawing/2014/main" id="{DD1929AD-28F4-47B6-A720-1DC5E6B0914A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42" name="Text Box 10">
          <a:extLst>
            <a:ext uri="{FF2B5EF4-FFF2-40B4-BE49-F238E27FC236}">
              <a16:creationId xmlns:a16="http://schemas.microsoft.com/office/drawing/2014/main" id="{21420B00-0C3C-4B54-A7D5-E8DBF758F48B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3" name="Text Box 10">
          <a:extLst>
            <a:ext uri="{FF2B5EF4-FFF2-40B4-BE49-F238E27FC236}">
              <a16:creationId xmlns:a16="http://schemas.microsoft.com/office/drawing/2014/main" id="{F30DA4B2-8BA3-4E4C-99F1-4CCA843C7FA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4" name="Text Box 11">
          <a:extLst>
            <a:ext uri="{FF2B5EF4-FFF2-40B4-BE49-F238E27FC236}">
              <a16:creationId xmlns:a16="http://schemas.microsoft.com/office/drawing/2014/main" id="{C5869483-6F85-49D7-97BA-6299ADB1541B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CC59433E-F260-4858-98A1-D9BE62AE879B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6" name="Text Box 11">
          <a:extLst>
            <a:ext uri="{FF2B5EF4-FFF2-40B4-BE49-F238E27FC236}">
              <a16:creationId xmlns:a16="http://schemas.microsoft.com/office/drawing/2014/main" id="{EB658832-91C7-4888-AE10-A58FDDAF04F9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7" name="Text Box 10">
          <a:extLst>
            <a:ext uri="{FF2B5EF4-FFF2-40B4-BE49-F238E27FC236}">
              <a16:creationId xmlns:a16="http://schemas.microsoft.com/office/drawing/2014/main" id="{1C99D12D-B9A5-46E5-926C-FE9F766A9956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8" name="Text Box 11">
          <a:extLst>
            <a:ext uri="{FF2B5EF4-FFF2-40B4-BE49-F238E27FC236}">
              <a16:creationId xmlns:a16="http://schemas.microsoft.com/office/drawing/2014/main" id="{D4E8864C-1855-4D3B-8D40-47B6BDE63F2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49" name="Text Box 10">
          <a:extLst>
            <a:ext uri="{FF2B5EF4-FFF2-40B4-BE49-F238E27FC236}">
              <a16:creationId xmlns:a16="http://schemas.microsoft.com/office/drawing/2014/main" id="{69815CD5-78BC-4887-844F-361316ABF630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50" name="Text Box 11">
          <a:extLst>
            <a:ext uri="{FF2B5EF4-FFF2-40B4-BE49-F238E27FC236}">
              <a16:creationId xmlns:a16="http://schemas.microsoft.com/office/drawing/2014/main" id="{8641B99C-61EA-4600-90C8-5FD9F520B8CF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51" name="Text Box 10">
          <a:extLst>
            <a:ext uri="{FF2B5EF4-FFF2-40B4-BE49-F238E27FC236}">
              <a16:creationId xmlns:a16="http://schemas.microsoft.com/office/drawing/2014/main" id="{F84D80BF-0729-47A1-886B-20C1556C886D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2" name="Text Box 10">
          <a:extLst>
            <a:ext uri="{FF2B5EF4-FFF2-40B4-BE49-F238E27FC236}">
              <a16:creationId xmlns:a16="http://schemas.microsoft.com/office/drawing/2014/main" id="{5CD60376-907D-486B-8CAB-C4169C3E3EF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3" name="Text Box 11">
          <a:extLst>
            <a:ext uri="{FF2B5EF4-FFF2-40B4-BE49-F238E27FC236}">
              <a16:creationId xmlns:a16="http://schemas.microsoft.com/office/drawing/2014/main" id="{AA003872-C906-462C-96A1-D18300102728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B2C0785F-6299-4984-BF85-F0DAFCAF8308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5" name="Text Box 11">
          <a:extLst>
            <a:ext uri="{FF2B5EF4-FFF2-40B4-BE49-F238E27FC236}">
              <a16:creationId xmlns:a16="http://schemas.microsoft.com/office/drawing/2014/main" id="{FD8A0ACC-7832-49E2-BCE8-803E1E415034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6" name="Text Box 10">
          <a:extLst>
            <a:ext uri="{FF2B5EF4-FFF2-40B4-BE49-F238E27FC236}">
              <a16:creationId xmlns:a16="http://schemas.microsoft.com/office/drawing/2014/main" id="{08DE7F6D-6979-42E3-9AC4-20513191896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7" name="Text Box 11">
          <a:extLst>
            <a:ext uri="{FF2B5EF4-FFF2-40B4-BE49-F238E27FC236}">
              <a16:creationId xmlns:a16="http://schemas.microsoft.com/office/drawing/2014/main" id="{2B6BA8AC-7F77-426B-BFFA-546761C69DB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8" name="Text Box 10">
          <a:extLst>
            <a:ext uri="{FF2B5EF4-FFF2-40B4-BE49-F238E27FC236}">
              <a16:creationId xmlns:a16="http://schemas.microsoft.com/office/drawing/2014/main" id="{D291D5F5-F4FA-4D5F-BA2D-DD72998C366B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59" name="Text Box 11">
          <a:extLst>
            <a:ext uri="{FF2B5EF4-FFF2-40B4-BE49-F238E27FC236}">
              <a16:creationId xmlns:a16="http://schemas.microsoft.com/office/drawing/2014/main" id="{4A9A85E4-9506-4C11-A4DB-A910D4E930DE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0" name="Text Box 10">
          <a:extLst>
            <a:ext uri="{FF2B5EF4-FFF2-40B4-BE49-F238E27FC236}">
              <a16:creationId xmlns:a16="http://schemas.microsoft.com/office/drawing/2014/main" id="{01A40548-71A1-4160-A62A-5B6E3BF6494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1" name="Text Box 11">
          <a:extLst>
            <a:ext uri="{FF2B5EF4-FFF2-40B4-BE49-F238E27FC236}">
              <a16:creationId xmlns:a16="http://schemas.microsoft.com/office/drawing/2014/main" id="{476C9802-A1CC-438F-A935-7F21706C94A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2" name="Text Box 10">
          <a:extLst>
            <a:ext uri="{FF2B5EF4-FFF2-40B4-BE49-F238E27FC236}">
              <a16:creationId xmlns:a16="http://schemas.microsoft.com/office/drawing/2014/main" id="{F779D0B0-91C8-42C0-8808-B7D7DCECC821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3" name="Text Box 11">
          <a:extLst>
            <a:ext uri="{FF2B5EF4-FFF2-40B4-BE49-F238E27FC236}">
              <a16:creationId xmlns:a16="http://schemas.microsoft.com/office/drawing/2014/main" id="{CEE3224B-FB71-46E8-8799-5F9CF494AC2D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4" name="Text Box 10">
          <a:extLst>
            <a:ext uri="{FF2B5EF4-FFF2-40B4-BE49-F238E27FC236}">
              <a16:creationId xmlns:a16="http://schemas.microsoft.com/office/drawing/2014/main" id="{DCBA443D-8E35-4A55-A7F2-E25B23C62EC4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5" name="Text Box 11">
          <a:extLst>
            <a:ext uri="{FF2B5EF4-FFF2-40B4-BE49-F238E27FC236}">
              <a16:creationId xmlns:a16="http://schemas.microsoft.com/office/drawing/2014/main" id="{BC76CB76-1A64-4692-82B4-80623745D772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6" name="Text Box 10">
          <a:extLst>
            <a:ext uri="{FF2B5EF4-FFF2-40B4-BE49-F238E27FC236}">
              <a16:creationId xmlns:a16="http://schemas.microsoft.com/office/drawing/2014/main" id="{868446C5-DBA1-4903-A079-88137A0A8338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7" name="Text Box 11">
          <a:extLst>
            <a:ext uri="{FF2B5EF4-FFF2-40B4-BE49-F238E27FC236}">
              <a16:creationId xmlns:a16="http://schemas.microsoft.com/office/drawing/2014/main" id="{4FD85069-E732-48CB-BE61-23B6B1B7DC84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68" name="Text Box 10">
          <a:extLst>
            <a:ext uri="{FF2B5EF4-FFF2-40B4-BE49-F238E27FC236}">
              <a16:creationId xmlns:a16="http://schemas.microsoft.com/office/drawing/2014/main" id="{57F378AC-141C-433B-A561-38C21118819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69" name="Text Box 10">
          <a:extLst>
            <a:ext uri="{FF2B5EF4-FFF2-40B4-BE49-F238E27FC236}">
              <a16:creationId xmlns:a16="http://schemas.microsoft.com/office/drawing/2014/main" id="{792E403B-DA67-404F-BADB-66474DBF4A7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0" name="Text Box 11">
          <a:extLst>
            <a:ext uri="{FF2B5EF4-FFF2-40B4-BE49-F238E27FC236}">
              <a16:creationId xmlns:a16="http://schemas.microsoft.com/office/drawing/2014/main" id="{74D7C75A-0004-4034-9B1B-0E55F3B5BE0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1" name="Text Box 10">
          <a:extLst>
            <a:ext uri="{FF2B5EF4-FFF2-40B4-BE49-F238E27FC236}">
              <a16:creationId xmlns:a16="http://schemas.microsoft.com/office/drawing/2014/main" id="{7245FB09-C9F5-4A89-94DD-73CD77C59056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2" name="Text Box 11">
          <a:extLst>
            <a:ext uri="{FF2B5EF4-FFF2-40B4-BE49-F238E27FC236}">
              <a16:creationId xmlns:a16="http://schemas.microsoft.com/office/drawing/2014/main" id="{9F432C59-CD37-4AE2-B637-25D84242A6EE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3" name="Text Box 10">
          <a:extLst>
            <a:ext uri="{FF2B5EF4-FFF2-40B4-BE49-F238E27FC236}">
              <a16:creationId xmlns:a16="http://schemas.microsoft.com/office/drawing/2014/main" id="{B369FEF2-3BF7-421B-8E36-5F2999909D52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4" name="Text Box 11">
          <a:extLst>
            <a:ext uri="{FF2B5EF4-FFF2-40B4-BE49-F238E27FC236}">
              <a16:creationId xmlns:a16="http://schemas.microsoft.com/office/drawing/2014/main" id="{61FED411-26DA-4D30-A73A-D7EAF487F551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5" name="Text Box 10">
          <a:extLst>
            <a:ext uri="{FF2B5EF4-FFF2-40B4-BE49-F238E27FC236}">
              <a16:creationId xmlns:a16="http://schemas.microsoft.com/office/drawing/2014/main" id="{50BDD209-BEB1-46CB-A1BD-193BB7CCBADD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6" name="Text Box 11">
          <a:extLst>
            <a:ext uri="{FF2B5EF4-FFF2-40B4-BE49-F238E27FC236}">
              <a16:creationId xmlns:a16="http://schemas.microsoft.com/office/drawing/2014/main" id="{D5BEC543-83CC-419E-BBD0-ED8176F6AA3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77" name="Text Box 10">
          <a:extLst>
            <a:ext uri="{FF2B5EF4-FFF2-40B4-BE49-F238E27FC236}">
              <a16:creationId xmlns:a16="http://schemas.microsoft.com/office/drawing/2014/main" id="{82064D85-6FD7-44DA-9246-0ABE82D90377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78" name="Text Box 10">
          <a:extLst>
            <a:ext uri="{FF2B5EF4-FFF2-40B4-BE49-F238E27FC236}">
              <a16:creationId xmlns:a16="http://schemas.microsoft.com/office/drawing/2014/main" id="{3D37A6FA-53C3-4827-872A-730C058C40C9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79" name="Text Box 11">
          <a:extLst>
            <a:ext uri="{FF2B5EF4-FFF2-40B4-BE49-F238E27FC236}">
              <a16:creationId xmlns:a16="http://schemas.microsoft.com/office/drawing/2014/main" id="{CD1221A9-2134-48D8-9F19-FA5CBE480C43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0" name="Text Box 10">
          <a:extLst>
            <a:ext uri="{FF2B5EF4-FFF2-40B4-BE49-F238E27FC236}">
              <a16:creationId xmlns:a16="http://schemas.microsoft.com/office/drawing/2014/main" id="{63F589E4-850E-4447-8674-7F8AD257FA8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1" name="Text Box 11">
          <a:extLst>
            <a:ext uri="{FF2B5EF4-FFF2-40B4-BE49-F238E27FC236}">
              <a16:creationId xmlns:a16="http://schemas.microsoft.com/office/drawing/2014/main" id="{07D8D8BA-4216-4408-A16F-376E3678B4BA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2" name="Text Box 10">
          <a:extLst>
            <a:ext uri="{FF2B5EF4-FFF2-40B4-BE49-F238E27FC236}">
              <a16:creationId xmlns:a16="http://schemas.microsoft.com/office/drawing/2014/main" id="{A6CAEE74-A4AF-442E-BEF7-C3FEA73FC7BD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3" name="Text Box 11">
          <a:extLst>
            <a:ext uri="{FF2B5EF4-FFF2-40B4-BE49-F238E27FC236}">
              <a16:creationId xmlns:a16="http://schemas.microsoft.com/office/drawing/2014/main" id="{C5B4F3C9-C7F0-45A1-84D5-C74EE4293C8C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4" name="Text Box 10">
          <a:extLst>
            <a:ext uri="{FF2B5EF4-FFF2-40B4-BE49-F238E27FC236}">
              <a16:creationId xmlns:a16="http://schemas.microsoft.com/office/drawing/2014/main" id="{6ADD88F8-00B7-46F5-A1DB-C7215BD5FD1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5" name="Text Box 11">
          <a:extLst>
            <a:ext uri="{FF2B5EF4-FFF2-40B4-BE49-F238E27FC236}">
              <a16:creationId xmlns:a16="http://schemas.microsoft.com/office/drawing/2014/main" id="{5F0ABE0E-89FF-4E3C-BAD3-A640134C2CD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6" name="Text Box 10">
          <a:extLst>
            <a:ext uri="{FF2B5EF4-FFF2-40B4-BE49-F238E27FC236}">
              <a16:creationId xmlns:a16="http://schemas.microsoft.com/office/drawing/2014/main" id="{FACB4193-6EB5-4D37-9039-F5748DFA865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7" name="Text Box 11">
          <a:extLst>
            <a:ext uri="{FF2B5EF4-FFF2-40B4-BE49-F238E27FC236}">
              <a16:creationId xmlns:a16="http://schemas.microsoft.com/office/drawing/2014/main" id="{A377A4C8-5674-40AC-87EA-82EF6A0E7421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8" name="Text Box 10">
          <a:extLst>
            <a:ext uri="{FF2B5EF4-FFF2-40B4-BE49-F238E27FC236}">
              <a16:creationId xmlns:a16="http://schemas.microsoft.com/office/drawing/2014/main" id="{B5ADDF6C-8401-46B8-BC1E-0303A97334AB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89" name="Text Box 11">
          <a:extLst>
            <a:ext uri="{FF2B5EF4-FFF2-40B4-BE49-F238E27FC236}">
              <a16:creationId xmlns:a16="http://schemas.microsoft.com/office/drawing/2014/main" id="{93617448-84A0-4B9A-AEEA-A43D09D45227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90" name="Text Box 10">
          <a:extLst>
            <a:ext uri="{FF2B5EF4-FFF2-40B4-BE49-F238E27FC236}">
              <a16:creationId xmlns:a16="http://schemas.microsoft.com/office/drawing/2014/main" id="{895D3105-3FF4-4542-9DAD-A29CABDFECF6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91" name="Text Box 11">
          <a:extLst>
            <a:ext uri="{FF2B5EF4-FFF2-40B4-BE49-F238E27FC236}">
              <a16:creationId xmlns:a16="http://schemas.microsoft.com/office/drawing/2014/main" id="{A72B3189-EC0D-4200-837A-D5C45B249AAA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92" name="Text Box 10">
          <a:extLst>
            <a:ext uri="{FF2B5EF4-FFF2-40B4-BE49-F238E27FC236}">
              <a16:creationId xmlns:a16="http://schemas.microsoft.com/office/drawing/2014/main" id="{AA31C20E-AD63-48B9-94A0-10FAE4CCA9F0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93" name="Text Box 11">
          <a:extLst>
            <a:ext uri="{FF2B5EF4-FFF2-40B4-BE49-F238E27FC236}">
              <a16:creationId xmlns:a16="http://schemas.microsoft.com/office/drawing/2014/main" id="{E03CE4D4-65EB-477A-A436-4B43436CE508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7894" name="Text Box 10">
          <a:extLst>
            <a:ext uri="{FF2B5EF4-FFF2-40B4-BE49-F238E27FC236}">
              <a16:creationId xmlns:a16="http://schemas.microsoft.com/office/drawing/2014/main" id="{0BBF30EE-164F-4881-8E29-2B5F62BCC272}"/>
            </a:ext>
          </a:extLst>
        </xdr:cNvPr>
        <xdr:cNvSpPr txBox="1">
          <a:spLocks noChangeArrowheads="1"/>
        </xdr:cNvSpPr>
      </xdr:nvSpPr>
      <xdr:spPr bwMode="auto">
        <a:xfrm>
          <a:off x="1057275" y="3351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95" name="Text Box 10">
          <a:extLst>
            <a:ext uri="{FF2B5EF4-FFF2-40B4-BE49-F238E27FC236}">
              <a16:creationId xmlns:a16="http://schemas.microsoft.com/office/drawing/2014/main" id="{27E86659-D897-449C-9EF2-7C4344778F58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96" name="Text Box 11">
          <a:extLst>
            <a:ext uri="{FF2B5EF4-FFF2-40B4-BE49-F238E27FC236}">
              <a16:creationId xmlns:a16="http://schemas.microsoft.com/office/drawing/2014/main" id="{EF002F8E-4AB5-4A1E-8C11-83BD93B0E28F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97" name="Text Box 10">
          <a:extLst>
            <a:ext uri="{FF2B5EF4-FFF2-40B4-BE49-F238E27FC236}">
              <a16:creationId xmlns:a16="http://schemas.microsoft.com/office/drawing/2014/main" id="{31D13DF2-891F-4550-8F21-77B43FA721F9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98" name="Text Box 11">
          <a:extLst>
            <a:ext uri="{FF2B5EF4-FFF2-40B4-BE49-F238E27FC236}">
              <a16:creationId xmlns:a16="http://schemas.microsoft.com/office/drawing/2014/main" id="{F522B1AB-E55E-4F5D-8AED-6F9D1F52DFAD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2B8AEAD0-84B5-4A68-AD57-0672B07F304A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900" name="Text Box 11">
          <a:extLst>
            <a:ext uri="{FF2B5EF4-FFF2-40B4-BE49-F238E27FC236}">
              <a16:creationId xmlns:a16="http://schemas.microsoft.com/office/drawing/2014/main" id="{5E33D26D-D24F-48B6-88C4-0118D0561A93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901" name="Text Box 10">
          <a:extLst>
            <a:ext uri="{FF2B5EF4-FFF2-40B4-BE49-F238E27FC236}">
              <a16:creationId xmlns:a16="http://schemas.microsoft.com/office/drawing/2014/main" id="{28F1DAEC-31FF-436F-9755-E9D48753DBE5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902" name="Text Box 11">
          <a:extLst>
            <a:ext uri="{FF2B5EF4-FFF2-40B4-BE49-F238E27FC236}">
              <a16:creationId xmlns:a16="http://schemas.microsoft.com/office/drawing/2014/main" id="{3C8C059B-1343-44AB-BC94-DCB7C4350F8E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112</xdr:row>
      <xdr:rowOff>0</xdr:rowOff>
    </xdr:from>
    <xdr:ext cx="0" cy="171450"/>
    <xdr:sp macro="" textlink="">
      <xdr:nvSpPr>
        <xdr:cNvPr id="7903" name="Text Box 10">
          <a:extLst>
            <a:ext uri="{FF2B5EF4-FFF2-40B4-BE49-F238E27FC236}">
              <a16:creationId xmlns:a16="http://schemas.microsoft.com/office/drawing/2014/main" id="{EE655A25-27EF-4B5C-A153-064351DF7D49}"/>
            </a:ext>
          </a:extLst>
        </xdr:cNvPr>
        <xdr:cNvSpPr txBox="1">
          <a:spLocks noChangeArrowheads="1"/>
        </xdr:cNvSpPr>
      </xdr:nvSpPr>
      <xdr:spPr bwMode="auto">
        <a:xfrm>
          <a:off x="1057275" y="33137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4" name="Text Box 68">
          <a:extLst>
            <a:ext uri="{FF2B5EF4-FFF2-40B4-BE49-F238E27FC236}">
              <a16:creationId xmlns:a16="http://schemas.microsoft.com/office/drawing/2014/main" id="{C5F3A968-ADE4-4277-9CB3-247018F7F81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5" name="Text Box 69">
          <a:extLst>
            <a:ext uri="{FF2B5EF4-FFF2-40B4-BE49-F238E27FC236}">
              <a16:creationId xmlns:a16="http://schemas.microsoft.com/office/drawing/2014/main" id="{2D8F2D72-0C2D-45AB-8C6A-4C0DFC88AB8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6" name="Text Box 70">
          <a:extLst>
            <a:ext uri="{FF2B5EF4-FFF2-40B4-BE49-F238E27FC236}">
              <a16:creationId xmlns:a16="http://schemas.microsoft.com/office/drawing/2014/main" id="{F02BD519-3F4B-4554-9AEB-B80A7AEBA20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7" name="Text Box 71">
          <a:extLst>
            <a:ext uri="{FF2B5EF4-FFF2-40B4-BE49-F238E27FC236}">
              <a16:creationId xmlns:a16="http://schemas.microsoft.com/office/drawing/2014/main" id="{950D7B89-856F-4640-B1D6-2D32A5C3FC1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8" name="Text Box 72">
          <a:extLst>
            <a:ext uri="{FF2B5EF4-FFF2-40B4-BE49-F238E27FC236}">
              <a16:creationId xmlns:a16="http://schemas.microsoft.com/office/drawing/2014/main" id="{770E3FC4-456E-4DAC-B0FA-D687423C68E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09" name="Text Box 73">
          <a:extLst>
            <a:ext uri="{FF2B5EF4-FFF2-40B4-BE49-F238E27FC236}">
              <a16:creationId xmlns:a16="http://schemas.microsoft.com/office/drawing/2014/main" id="{5EE168AE-C858-469F-8E54-3819CD586C0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10" name="Text Box 46">
          <a:extLst>
            <a:ext uri="{FF2B5EF4-FFF2-40B4-BE49-F238E27FC236}">
              <a16:creationId xmlns:a16="http://schemas.microsoft.com/office/drawing/2014/main" id="{AE32EB97-D381-4FE5-ACB2-C65E0F48313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11" name="Text Box 43">
          <a:extLst>
            <a:ext uri="{FF2B5EF4-FFF2-40B4-BE49-F238E27FC236}">
              <a16:creationId xmlns:a16="http://schemas.microsoft.com/office/drawing/2014/main" id="{47016A7C-D96D-43F4-8615-B920EA743DD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12" name="Text Box 46">
          <a:extLst>
            <a:ext uri="{FF2B5EF4-FFF2-40B4-BE49-F238E27FC236}">
              <a16:creationId xmlns:a16="http://schemas.microsoft.com/office/drawing/2014/main" id="{5B9FD5F3-3847-46D9-8950-E104154388B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13" name="Text Box 43">
          <a:extLst>
            <a:ext uri="{FF2B5EF4-FFF2-40B4-BE49-F238E27FC236}">
              <a16:creationId xmlns:a16="http://schemas.microsoft.com/office/drawing/2014/main" id="{EEC8480C-3020-44CC-8F86-A97B9DDEFD8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14" name="Text Box 10">
          <a:extLst>
            <a:ext uri="{FF2B5EF4-FFF2-40B4-BE49-F238E27FC236}">
              <a16:creationId xmlns:a16="http://schemas.microsoft.com/office/drawing/2014/main" id="{E6E404CF-3B29-4550-8683-FEFDEAA5F4FE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15" name="Text Box 11">
          <a:extLst>
            <a:ext uri="{FF2B5EF4-FFF2-40B4-BE49-F238E27FC236}">
              <a16:creationId xmlns:a16="http://schemas.microsoft.com/office/drawing/2014/main" id="{0B224782-8BC8-47B6-9DF8-B9C775252E3B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16" name="Text Box 65">
          <a:extLst>
            <a:ext uri="{FF2B5EF4-FFF2-40B4-BE49-F238E27FC236}">
              <a16:creationId xmlns:a16="http://schemas.microsoft.com/office/drawing/2014/main" id="{1844F8A6-D07A-4CD1-B975-64DFE1E343D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17" name="Text Box 91">
          <a:extLst>
            <a:ext uri="{FF2B5EF4-FFF2-40B4-BE49-F238E27FC236}">
              <a16:creationId xmlns:a16="http://schemas.microsoft.com/office/drawing/2014/main" id="{1589E3ED-C3BE-4DF7-9E05-E00B4B17F99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18" name="Text Box 65">
          <a:extLst>
            <a:ext uri="{FF2B5EF4-FFF2-40B4-BE49-F238E27FC236}">
              <a16:creationId xmlns:a16="http://schemas.microsoft.com/office/drawing/2014/main" id="{DA7DEC0A-BB43-4F20-BDF5-E32429A16C3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19" name="Text Box 91">
          <a:extLst>
            <a:ext uri="{FF2B5EF4-FFF2-40B4-BE49-F238E27FC236}">
              <a16:creationId xmlns:a16="http://schemas.microsoft.com/office/drawing/2014/main" id="{ECFCA1F7-93BE-416D-B25C-31E3CD8AA62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20" name="Text Box 46">
          <a:extLst>
            <a:ext uri="{FF2B5EF4-FFF2-40B4-BE49-F238E27FC236}">
              <a16:creationId xmlns:a16="http://schemas.microsoft.com/office/drawing/2014/main" id="{61C618E3-BD6D-4404-AFE4-1117CF44A5F7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21" name="Text Box 43">
          <a:extLst>
            <a:ext uri="{FF2B5EF4-FFF2-40B4-BE49-F238E27FC236}">
              <a16:creationId xmlns:a16="http://schemas.microsoft.com/office/drawing/2014/main" id="{B87A4143-9713-4E1E-A082-5FD3A2B81A9E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2" name="Text Box 68">
          <a:extLst>
            <a:ext uri="{FF2B5EF4-FFF2-40B4-BE49-F238E27FC236}">
              <a16:creationId xmlns:a16="http://schemas.microsoft.com/office/drawing/2014/main" id="{48C5E44C-6474-4D96-92D5-96D7AE9DB96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3" name="Text Box 69">
          <a:extLst>
            <a:ext uri="{FF2B5EF4-FFF2-40B4-BE49-F238E27FC236}">
              <a16:creationId xmlns:a16="http://schemas.microsoft.com/office/drawing/2014/main" id="{3C72B622-93DA-48E1-9C36-8E8A37F3359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4" name="Text Box 70">
          <a:extLst>
            <a:ext uri="{FF2B5EF4-FFF2-40B4-BE49-F238E27FC236}">
              <a16:creationId xmlns:a16="http://schemas.microsoft.com/office/drawing/2014/main" id="{B3EF09EA-5A53-4D84-9E4C-C4F0737458A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5" name="Text Box 71">
          <a:extLst>
            <a:ext uri="{FF2B5EF4-FFF2-40B4-BE49-F238E27FC236}">
              <a16:creationId xmlns:a16="http://schemas.microsoft.com/office/drawing/2014/main" id="{AA08530F-C9D5-4056-A6E1-C60E1B86B1F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6" name="Text Box 72">
          <a:extLst>
            <a:ext uri="{FF2B5EF4-FFF2-40B4-BE49-F238E27FC236}">
              <a16:creationId xmlns:a16="http://schemas.microsoft.com/office/drawing/2014/main" id="{013058A6-DE1E-48FC-B24C-A427D18D067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27" name="Text Box 73">
          <a:extLst>
            <a:ext uri="{FF2B5EF4-FFF2-40B4-BE49-F238E27FC236}">
              <a16:creationId xmlns:a16="http://schemas.microsoft.com/office/drawing/2014/main" id="{512099A4-DC73-42B1-AAFE-847E37CA8CD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28" name="Text Box 46">
          <a:extLst>
            <a:ext uri="{FF2B5EF4-FFF2-40B4-BE49-F238E27FC236}">
              <a16:creationId xmlns:a16="http://schemas.microsoft.com/office/drawing/2014/main" id="{19A422F3-6E48-4C9C-8546-90E8125802F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29" name="Text Box 43">
          <a:extLst>
            <a:ext uri="{FF2B5EF4-FFF2-40B4-BE49-F238E27FC236}">
              <a16:creationId xmlns:a16="http://schemas.microsoft.com/office/drawing/2014/main" id="{FE10CF6D-A214-4C76-BC39-54F0A87EFF7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30" name="Text Box 46">
          <a:extLst>
            <a:ext uri="{FF2B5EF4-FFF2-40B4-BE49-F238E27FC236}">
              <a16:creationId xmlns:a16="http://schemas.microsoft.com/office/drawing/2014/main" id="{79D90AAC-6CCF-4FC9-B519-6618A8A4B1F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31" name="Text Box 43">
          <a:extLst>
            <a:ext uri="{FF2B5EF4-FFF2-40B4-BE49-F238E27FC236}">
              <a16:creationId xmlns:a16="http://schemas.microsoft.com/office/drawing/2014/main" id="{C15DE7EE-DED5-45DB-9A0F-67851D55A6A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2" name="Text Box 68">
          <a:extLst>
            <a:ext uri="{FF2B5EF4-FFF2-40B4-BE49-F238E27FC236}">
              <a16:creationId xmlns:a16="http://schemas.microsoft.com/office/drawing/2014/main" id="{126A1947-7BA2-4F61-9252-38EA9EE145F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3" name="Text Box 69">
          <a:extLst>
            <a:ext uri="{FF2B5EF4-FFF2-40B4-BE49-F238E27FC236}">
              <a16:creationId xmlns:a16="http://schemas.microsoft.com/office/drawing/2014/main" id="{93C691A5-7C91-47B9-9E38-CE8B00B01EE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4" name="Text Box 70">
          <a:extLst>
            <a:ext uri="{FF2B5EF4-FFF2-40B4-BE49-F238E27FC236}">
              <a16:creationId xmlns:a16="http://schemas.microsoft.com/office/drawing/2014/main" id="{492BB5B3-3656-4340-92D6-1C4073E8B1F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5" name="Text Box 71">
          <a:extLst>
            <a:ext uri="{FF2B5EF4-FFF2-40B4-BE49-F238E27FC236}">
              <a16:creationId xmlns:a16="http://schemas.microsoft.com/office/drawing/2014/main" id="{0AFE2211-49D2-43E8-9E70-6685A48ADEF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6" name="Text Box 72">
          <a:extLst>
            <a:ext uri="{FF2B5EF4-FFF2-40B4-BE49-F238E27FC236}">
              <a16:creationId xmlns:a16="http://schemas.microsoft.com/office/drawing/2014/main" id="{0A01CA77-6E71-4469-8FDB-3773FF42401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37" name="Text Box 73">
          <a:extLst>
            <a:ext uri="{FF2B5EF4-FFF2-40B4-BE49-F238E27FC236}">
              <a16:creationId xmlns:a16="http://schemas.microsoft.com/office/drawing/2014/main" id="{891E3C6B-96BE-4ABD-BC27-04084465E20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F5931374-F009-453B-BD67-34FD27BE1AA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39" name="Text Box 43">
          <a:extLst>
            <a:ext uri="{FF2B5EF4-FFF2-40B4-BE49-F238E27FC236}">
              <a16:creationId xmlns:a16="http://schemas.microsoft.com/office/drawing/2014/main" id="{010678B6-9F80-40C5-9695-BD1C14EFD25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40" name="Text Box 46">
          <a:extLst>
            <a:ext uri="{FF2B5EF4-FFF2-40B4-BE49-F238E27FC236}">
              <a16:creationId xmlns:a16="http://schemas.microsoft.com/office/drawing/2014/main" id="{35A2C37C-9B7D-4744-8040-CB12F1A34D5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41" name="Text Box 43">
          <a:extLst>
            <a:ext uri="{FF2B5EF4-FFF2-40B4-BE49-F238E27FC236}">
              <a16:creationId xmlns:a16="http://schemas.microsoft.com/office/drawing/2014/main" id="{8B8E78E8-04ED-4685-86A4-A8F13C32A58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2" name="Text Box 68">
          <a:extLst>
            <a:ext uri="{FF2B5EF4-FFF2-40B4-BE49-F238E27FC236}">
              <a16:creationId xmlns:a16="http://schemas.microsoft.com/office/drawing/2014/main" id="{159627A1-1334-4487-A437-FB45616F9C2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3" name="Text Box 69">
          <a:extLst>
            <a:ext uri="{FF2B5EF4-FFF2-40B4-BE49-F238E27FC236}">
              <a16:creationId xmlns:a16="http://schemas.microsoft.com/office/drawing/2014/main" id="{F835B41D-5CB1-4274-85C5-83E22609C9A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4" name="Text Box 70">
          <a:extLst>
            <a:ext uri="{FF2B5EF4-FFF2-40B4-BE49-F238E27FC236}">
              <a16:creationId xmlns:a16="http://schemas.microsoft.com/office/drawing/2014/main" id="{AD3ECD77-573E-49DF-B654-8D1E0A44E35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5" name="Text Box 71">
          <a:extLst>
            <a:ext uri="{FF2B5EF4-FFF2-40B4-BE49-F238E27FC236}">
              <a16:creationId xmlns:a16="http://schemas.microsoft.com/office/drawing/2014/main" id="{66D68CF5-CFCC-4475-AA23-56D083837C9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6" name="Text Box 72">
          <a:extLst>
            <a:ext uri="{FF2B5EF4-FFF2-40B4-BE49-F238E27FC236}">
              <a16:creationId xmlns:a16="http://schemas.microsoft.com/office/drawing/2014/main" id="{9835186A-336E-4758-AF5D-76FD7C9BB07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47" name="Text Box 73">
          <a:extLst>
            <a:ext uri="{FF2B5EF4-FFF2-40B4-BE49-F238E27FC236}">
              <a16:creationId xmlns:a16="http://schemas.microsoft.com/office/drawing/2014/main" id="{0A811113-8570-4902-9692-35A635115F1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48" name="Text Box 46">
          <a:extLst>
            <a:ext uri="{FF2B5EF4-FFF2-40B4-BE49-F238E27FC236}">
              <a16:creationId xmlns:a16="http://schemas.microsoft.com/office/drawing/2014/main" id="{819EBBC8-0F7F-4E02-AD05-4A961CF07EA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49" name="Text Box 43">
          <a:extLst>
            <a:ext uri="{FF2B5EF4-FFF2-40B4-BE49-F238E27FC236}">
              <a16:creationId xmlns:a16="http://schemas.microsoft.com/office/drawing/2014/main" id="{09EAFF2A-0270-482E-89A0-123EDC807FA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50" name="Text Box 46">
          <a:extLst>
            <a:ext uri="{FF2B5EF4-FFF2-40B4-BE49-F238E27FC236}">
              <a16:creationId xmlns:a16="http://schemas.microsoft.com/office/drawing/2014/main" id="{B6273EDA-5B32-4164-8D05-B9B772281CC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51" name="Text Box 43">
          <a:extLst>
            <a:ext uri="{FF2B5EF4-FFF2-40B4-BE49-F238E27FC236}">
              <a16:creationId xmlns:a16="http://schemas.microsoft.com/office/drawing/2014/main" id="{EE700247-EF6A-488E-99DC-3902356FB4B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52" name="Text Box 10">
          <a:extLst>
            <a:ext uri="{FF2B5EF4-FFF2-40B4-BE49-F238E27FC236}">
              <a16:creationId xmlns:a16="http://schemas.microsoft.com/office/drawing/2014/main" id="{ED09D5C2-57F8-4D42-A0CC-C51B98B17140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53" name="Text Box 11">
          <a:extLst>
            <a:ext uri="{FF2B5EF4-FFF2-40B4-BE49-F238E27FC236}">
              <a16:creationId xmlns:a16="http://schemas.microsoft.com/office/drawing/2014/main" id="{D8717779-63E9-4101-AFCB-B1B44000127F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54" name="Text Box 65">
          <a:extLst>
            <a:ext uri="{FF2B5EF4-FFF2-40B4-BE49-F238E27FC236}">
              <a16:creationId xmlns:a16="http://schemas.microsoft.com/office/drawing/2014/main" id="{215537CF-B34A-4D0C-AE2A-094585D15E5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55" name="Text Box 91">
          <a:extLst>
            <a:ext uri="{FF2B5EF4-FFF2-40B4-BE49-F238E27FC236}">
              <a16:creationId xmlns:a16="http://schemas.microsoft.com/office/drawing/2014/main" id="{879C8E41-AD34-4E8A-B698-A5277E03537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56" name="Text Box 65">
          <a:extLst>
            <a:ext uri="{FF2B5EF4-FFF2-40B4-BE49-F238E27FC236}">
              <a16:creationId xmlns:a16="http://schemas.microsoft.com/office/drawing/2014/main" id="{1C9FF0AF-3100-4886-8371-9E23CDA3DDB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57" name="Text Box 91">
          <a:extLst>
            <a:ext uri="{FF2B5EF4-FFF2-40B4-BE49-F238E27FC236}">
              <a16:creationId xmlns:a16="http://schemas.microsoft.com/office/drawing/2014/main" id="{DD3E5DF0-55B9-4A4D-B9B5-01D78BAE35A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58" name="Text Box 46">
          <a:extLst>
            <a:ext uri="{FF2B5EF4-FFF2-40B4-BE49-F238E27FC236}">
              <a16:creationId xmlns:a16="http://schemas.microsoft.com/office/drawing/2014/main" id="{4CD112EB-D2EE-4EB0-A7C9-C3796787D9E1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59" name="Text Box 43">
          <a:extLst>
            <a:ext uri="{FF2B5EF4-FFF2-40B4-BE49-F238E27FC236}">
              <a16:creationId xmlns:a16="http://schemas.microsoft.com/office/drawing/2014/main" id="{E1A0E494-C9D3-47F4-8FB3-BB7FFF692913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0" name="Text Box 68">
          <a:extLst>
            <a:ext uri="{FF2B5EF4-FFF2-40B4-BE49-F238E27FC236}">
              <a16:creationId xmlns:a16="http://schemas.microsoft.com/office/drawing/2014/main" id="{DC85716F-BEB4-4BCF-81B4-4327748EC4F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1" name="Text Box 69">
          <a:extLst>
            <a:ext uri="{FF2B5EF4-FFF2-40B4-BE49-F238E27FC236}">
              <a16:creationId xmlns:a16="http://schemas.microsoft.com/office/drawing/2014/main" id="{D107A924-E328-4767-AAB3-64B983B2633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2" name="Text Box 70">
          <a:extLst>
            <a:ext uri="{FF2B5EF4-FFF2-40B4-BE49-F238E27FC236}">
              <a16:creationId xmlns:a16="http://schemas.microsoft.com/office/drawing/2014/main" id="{08254272-F7FD-4EE0-80A5-C997A6E192D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3" name="Text Box 71">
          <a:extLst>
            <a:ext uri="{FF2B5EF4-FFF2-40B4-BE49-F238E27FC236}">
              <a16:creationId xmlns:a16="http://schemas.microsoft.com/office/drawing/2014/main" id="{6E7AB4AC-BD01-405A-96BD-E154D53DF7F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4" name="Text Box 72">
          <a:extLst>
            <a:ext uri="{FF2B5EF4-FFF2-40B4-BE49-F238E27FC236}">
              <a16:creationId xmlns:a16="http://schemas.microsoft.com/office/drawing/2014/main" id="{1B939509-878E-42AB-B0E6-ECC87532505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65" name="Text Box 73">
          <a:extLst>
            <a:ext uri="{FF2B5EF4-FFF2-40B4-BE49-F238E27FC236}">
              <a16:creationId xmlns:a16="http://schemas.microsoft.com/office/drawing/2014/main" id="{FA0EBC5F-39A3-4644-883F-15E5031965D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66" name="Text Box 46">
          <a:extLst>
            <a:ext uri="{FF2B5EF4-FFF2-40B4-BE49-F238E27FC236}">
              <a16:creationId xmlns:a16="http://schemas.microsoft.com/office/drawing/2014/main" id="{0EA46D19-9B57-4892-9D35-6DCC6871903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67" name="Text Box 43">
          <a:extLst>
            <a:ext uri="{FF2B5EF4-FFF2-40B4-BE49-F238E27FC236}">
              <a16:creationId xmlns:a16="http://schemas.microsoft.com/office/drawing/2014/main" id="{97F522F9-A905-4553-B2DD-A1E206C4C14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68" name="Text Box 46">
          <a:extLst>
            <a:ext uri="{FF2B5EF4-FFF2-40B4-BE49-F238E27FC236}">
              <a16:creationId xmlns:a16="http://schemas.microsoft.com/office/drawing/2014/main" id="{1E343EED-40E0-459F-B5D4-4A80CB9EE1F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69" name="Text Box 43">
          <a:extLst>
            <a:ext uri="{FF2B5EF4-FFF2-40B4-BE49-F238E27FC236}">
              <a16:creationId xmlns:a16="http://schemas.microsoft.com/office/drawing/2014/main" id="{BC9A05B7-E101-47D8-AE8B-5BBFFEE00E1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0" name="Text Box 68">
          <a:extLst>
            <a:ext uri="{FF2B5EF4-FFF2-40B4-BE49-F238E27FC236}">
              <a16:creationId xmlns:a16="http://schemas.microsoft.com/office/drawing/2014/main" id="{92DC554B-CF0D-4F93-9BFD-DF3A359679F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1" name="Text Box 69">
          <a:extLst>
            <a:ext uri="{FF2B5EF4-FFF2-40B4-BE49-F238E27FC236}">
              <a16:creationId xmlns:a16="http://schemas.microsoft.com/office/drawing/2014/main" id="{937AF658-66E4-4F98-B953-BF5E53EB3BA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2" name="Text Box 70">
          <a:extLst>
            <a:ext uri="{FF2B5EF4-FFF2-40B4-BE49-F238E27FC236}">
              <a16:creationId xmlns:a16="http://schemas.microsoft.com/office/drawing/2014/main" id="{FEAD92F7-4488-4A71-B8EB-EF5404408E7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3" name="Text Box 71">
          <a:extLst>
            <a:ext uri="{FF2B5EF4-FFF2-40B4-BE49-F238E27FC236}">
              <a16:creationId xmlns:a16="http://schemas.microsoft.com/office/drawing/2014/main" id="{1D5CB23B-7A67-483E-AA9F-2C373D44D8B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4" name="Text Box 72">
          <a:extLst>
            <a:ext uri="{FF2B5EF4-FFF2-40B4-BE49-F238E27FC236}">
              <a16:creationId xmlns:a16="http://schemas.microsoft.com/office/drawing/2014/main" id="{596C85D9-D9D8-4FEF-9A00-406CFEE2BEC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75" name="Text Box 73">
          <a:extLst>
            <a:ext uri="{FF2B5EF4-FFF2-40B4-BE49-F238E27FC236}">
              <a16:creationId xmlns:a16="http://schemas.microsoft.com/office/drawing/2014/main" id="{364F2CC2-5EA3-4638-BD8C-9F16AFC7C76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76" name="Text Box 46">
          <a:extLst>
            <a:ext uri="{FF2B5EF4-FFF2-40B4-BE49-F238E27FC236}">
              <a16:creationId xmlns:a16="http://schemas.microsoft.com/office/drawing/2014/main" id="{BA38BDA7-3FA8-4910-BD7E-27AD54B757C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77" name="Text Box 43">
          <a:extLst>
            <a:ext uri="{FF2B5EF4-FFF2-40B4-BE49-F238E27FC236}">
              <a16:creationId xmlns:a16="http://schemas.microsoft.com/office/drawing/2014/main" id="{08DF2EFB-0799-4CFC-97AD-5A175150E20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B9036D29-D561-4A12-B5D1-BBD3585EA25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79" name="Text Box 43">
          <a:extLst>
            <a:ext uri="{FF2B5EF4-FFF2-40B4-BE49-F238E27FC236}">
              <a16:creationId xmlns:a16="http://schemas.microsoft.com/office/drawing/2014/main" id="{408E0CB7-2CD7-4087-ACF6-8894A616B0A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0" name="Text Box 68">
          <a:extLst>
            <a:ext uri="{FF2B5EF4-FFF2-40B4-BE49-F238E27FC236}">
              <a16:creationId xmlns:a16="http://schemas.microsoft.com/office/drawing/2014/main" id="{C972F393-D7D8-4A2E-A3C0-0EC7CD30FD1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1" name="Text Box 69">
          <a:extLst>
            <a:ext uri="{FF2B5EF4-FFF2-40B4-BE49-F238E27FC236}">
              <a16:creationId xmlns:a16="http://schemas.microsoft.com/office/drawing/2014/main" id="{FB7524F9-367F-4BF8-BF6F-1567CCAEB2D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2" name="Text Box 70">
          <a:extLst>
            <a:ext uri="{FF2B5EF4-FFF2-40B4-BE49-F238E27FC236}">
              <a16:creationId xmlns:a16="http://schemas.microsoft.com/office/drawing/2014/main" id="{1C8FA11A-0F6D-4564-AC58-ED28F3DE449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3" name="Text Box 71">
          <a:extLst>
            <a:ext uri="{FF2B5EF4-FFF2-40B4-BE49-F238E27FC236}">
              <a16:creationId xmlns:a16="http://schemas.microsoft.com/office/drawing/2014/main" id="{651B3F1E-4AD8-4FE6-A4E8-AD711FF8825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4" name="Text Box 72">
          <a:extLst>
            <a:ext uri="{FF2B5EF4-FFF2-40B4-BE49-F238E27FC236}">
              <a16:creationId xmlns:a16="http://schemas.microsoft.com/office/drawing/2014/main" id="{980DA623-BF4A-459E-8DB9-500356BF63C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7985" name="Text Box 73">
          <a:extLst>
            <a:ext uri="{FF2B5EF4-FFF2-40B4-BE49-F238E27FC236}">
              <a16:creationId xmlns:a16="http://schemas.microsoft.com/office/drawing/2014/main" id="{29D24351-F351-455E-9E57-4CF82DA94D9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86" name="Text Box 46">
          <a:extLst>
            <a:ext uri="{FF2B5EF4-FFF2-40B4-BE49-F238E27FC236}">
              <a16:creationId xmlns:a16="http://schemas.microsoft.com/office/drawing/2014/main" id="{E0FA8F35-8A3C-458A-B150-C56BAD322DB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87" name="Text Box 43">
          <a:extLst>
            <a:ext uri="{FF2B5EF4-FFF2-40B4-BE49-F238E27FC236}">
              <a16:creationId xmlns:a16="http://schemas.microsoft.com/office/drawing/2014/main" id="{7D83A95A-AD01-451B-B8AA-8FBDA1E5C38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88" name="Text Box 46">
          <a:extLst>
            <a:ext uri="{FF2B5EF4-FFF2-40B4-BE49-F238E27FC236}">
              <a16:creationId xmlns:a16="http://schemas.microsoft.com/office/drawing/2014/main" id="{A94A826C-BC20-4FF6-9B95-AC0EC0D316B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7989" name="Text Box 43">
          <a:extLst>
            <a:ext uri="{FF2B5EF4-FFF2-40B4-BE49-F238E27FC236}">
              <a16:creationId xmlns:a16="http://schemas.microsoft.com/office/drawing/2014/main" id="{8EDBB49F-4BB4-42E4-BA06-678BB719B28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90" name="Text Box 10">
          <a:extLst>
            <a:ext uri="{FF2B5EF4-FFF2-40B4-BE49-F238E27FC236}">
              <a16:creationId xmlns:a16="http://schemas.microsoft.com/office/drawing/2014/main" id="{310FFD7B-21B9-4A0C-95E1-4C3C67EB7850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7991" name="Text Box 11">
          <a:extLst>
            <a:ext uri="{FF2B5EF4-FFF2-40B4-BE49-F238E27FC236}">
              <a16:creationId xmlns:a16="http://schemas.microsoft.com/office/drawing/2014/main" id="{9958849A-7EEF-4EC1-8BC5-22E14FA9CBD2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92" name="Text Box 65">
          <a:extLst>
            <a:ext uri="{FF2B5EF4-FFF2-40B4-BE49-F238E27FC236}">
              <a16:creationId xmlns:a16="http://schemas.microsoft.com/office/drawing/2014/main" id="{AA224B04-EF86-47FC-AB9B-FCD245E46DB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93" name="Text Box 91">
          <a:extLst>
            <a:ext uri="{FF2B5EF4-FFF2-40B4-BE49-F238E27FC236}">
              <a16:creationId xmlns:a16="http://schemas.microsoft.com/office/drawing/2014/main" id="{91B0ACD6-9898-4BED-A591-FBA23E81C2D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94" name="Text Box 65">
          <a:extLst>
            <a:ext uri="{FF2B5EF4-FFF2-40B4-BE49-F238E27FC236}">
              <a16:creationId xmlns:a16="http://schemas.microsoft.com/office/drawing/2014/main" id="{AF962763-D5B4-4544-90B4-51F13E0A6AA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7995" name="Text Box 91">
          <a:extLst>
            <a:ext uri="{FF2B5EF4-FFF2-40B4-BE49-F238E27FC236}">
              <a16:creationId xmlns:a16="http://schemas.microsoft.com/office/drawing/2014/main" id="{931FF8E4-6DAB-4D29-A4DC-22C88F8F1AD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96" name="Text Box 46">
          <a:extLst>
            <a:ext uri="{FF2B5EF4-FFF2-40B4-BE49-F238E27FC236}">
              <a16:creationId xmlns:a16="http://schemas.microsoft.com/office/drawing/2014/main" id="{3345F19A-97F2-4454-B186-F516C5B0A82B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7997" name="Text Box 43">
          <a:extLst>
            <a:ext uri="{FF2B5EF4-FFF2-40B4-BE49-F238E27FC236}">
              <a16:creationId xmlns:a16="http://schemas.microsoft.com/office/drawing/2014/main" id="{8B23AFF0-5E32-4677-9FEB-A1E46D45DC9E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98" name="Text Box 68">
          <a:extLst>
            <a:ext uri="{FF2B5EF4-FFF2-40B4-BE49-F238E27FC236}">
              <a16:creationId xmlns:a16="http://schemas.microsoft.com/office/drawing/2014/main" id="{E53A8E10-88B0-4022-896F-F8D0BF51E6F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7999" name="Text Box 69">
          <a:extLst>
            <a:ext uri="{FF2B5EF4-FFF2-40B4-BE49-F238E27FC236}">
              <a16:creationId xmlns:a16="http://schemas.microsoft.com/office/drawing/2014/main" id="{352E4AB1-3060-42ED-A4B1-218D4DB9A21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0" name="Text Box 70">
          <a:extLst>
            <a:ext uri="{FF2B5EF4-FFF2-40B4-BE49-F238E27FC236}">
              <a16:creationId xmlns:a16="http://schemas.microsoft.com/office/drawing/2014/main" id="{95D97233-BE16-4130-BA4A-A84B11C920F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1" name="Text Box 71">
          <a:extLst>
            <a:ext uri="{FF2B5EF4-FFF2-40B4-BE49-F238E27FC236}">
              <a16:creationId xmlns:a16="http://schemas.microsoft.com/office/drawing/2014/main" id="{AD48E168-D4AE-49F6-A2CC-B4E14980597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2" name="Text Box 72">
          <a:extLst>
            <a:ext uri="{FF2B5EF4-FFF2-40B4-BE49-F238E27FC236}">
              <a16:creationId xmlns:a16="http://schemas.microsoft.com/office/drawing/2014/main" id="{265709AC-AB3D-4AA1-B558-3A0F73D4AEB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3" name="Text Box 73">
          <a:extLst>
            <a:ext uri="{FF2B5EF4-FFF2-40B4-BE49-F238E27FC236}">
              <a16:creationId xmlns:a16="http://schemas.microsoft.com/office/drawing/2014/main" id="{A9DAD455-D3AD-4847-9F69-4038F8E4C7F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04" name="Text Box 46">
          <a:extLst>
            <a:ext uri="{FF2B5EF4-FFF2-40B4-BE49-F238E27FC236}">
              <a16:creationId xmlns:a16="http://schemas.microsoft.com/office/drawing/2014/main" id="{6B09D853-5378-41FA-A869-4F1ADA68AB4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05" name="Text Box 43">
          <a:extLst>
            <a:ext uri="{FF2B5EF4-FFF2-40B4-BE49-F238E27FC236}">
              <a16:creationId xmlns:a16="http://schemas.microsoft.com/office/drawing/2014/main" id="{DC7A4E65-2190-49D9-8B44-BB5E9A95588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06" name="Text Box 46">
          <a:extLst>
            <a:ext uri="{FF2B5EF4-FFF2-40B4-BE49-F238E27FC236}">
              <a16:creationId xmlns:a16="http://schemas.microsoft.com/office/drawing/2014/main" id="{FB962F9A-FEBB-4695-A516-EF8CF6BC007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07" name="Text Box 43">
          <a:extLst>
            <a:ext uri="{FF2B5EF4-FFF2-40B4-BE49-F238E27FC236}">
              <a16:creationId xmlns:a16="http://schemas.microsoft.com/office/drawing/2014/main" id="{E48F8A30-500B-443F-8727-890125C2CCD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8" name="Text Box 68">
          <a:extLst>
            <a:ext uri="{FF2B5EF4-FFF2-40B4-BE49-F238E27FC236}">
              <a16:creationId xmlns:a16="http://schemas.microsoft.com/office/drawing/2014/main" id="{4E31962E-9386-4126-AF77-414F8AE84F6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09" name="Text Box 69">
          <a:extLst>
            <a:ext uri="{FF2B5EF4-FFF2-40B4-BE49-F238E27FC236}">
              <a16:creationId xmlns:a16="http://schemas.microsoft.com/office/drawing/2014/main" id="{46843047-6AD4-4CD0-B70E-5C73EDE8510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10" name="Text Box 70">
          <a:extLst>
            <a:ext uri="{FF2B5EF4-FFF2-40B4-BE49-F238E27FC236}">
              <a16:creationId xmlns:a16="http://schemas.microsoft.com/office/drawing/2014/main" id="{0634B366-123D-4385-A788-6BC9DD30996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11" name="Text Box 71">
          <a:extLst>
            <a:ext uri="{FF2B5EF4-FFF2-40B4-BE49-F238E27FC236}">
              <a16:creationId xmlns:a16="http://schemas.microsoft.com/office/drawing/2014/main" id="{5FDFB155-20DA-4F28-AD16-015A8323EE3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12" name="Text Box 72">
          <a:extLst>
            <a:ext uri="{FF2B5EF4-FFF2-40B4-BE49-F238E27FC236}">
              <a16:creationId xmlns:a16="http://schemas.microsoft.com/office/drawing/2014/main" id="{B06459D1-C2AE-403B-8D1D-077F2E8CA0D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13" name="Text Box 73">
          <a:extLst>
            <a:ext uri="{FF2B5EF4-FFF2-40B4-BE49-F238E27FC236}">
              <a16:creationId xmlns:a16="http://schemas.microsoft.com/office/drawing/2014/main" id="{D3424B5F-6263-4AD7-B6EA-68F23FF4B08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3D82CB09-6125-4FB5-9F27-9DAD6961D73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15" name="Text Box 43">
          <a:extLst>
            <a:ext uri="{FF2B5EF4-FFF2-40B4-BE49-F238E27FC236}">
              <a16:creationId xmlns:a16="http://schemas.microsoft.com/office/drawing/2014/main" id="{834C7D02-0035-4070-8F03-4C3DF7E1719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16" name="Text Box 46">
          <a:extLst>
            <a:ext uri="{FF2B5EF4-FFF2-40B4-BE49-F238E27FC236}">
              <a16:creationId xmlns:a16="http://schemas.microsoft.com/office/drawing/2014/main" id="{0A66269A-A9D7-4525-A131-E71018E786F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17" name="Text Box 43">
          <a:extLst>
            <a:ext uri="{FF2B5EF4-FFF2-40B4-BE49-F238E27FC236}">
              <a16:creationId xmlns:a16="http://schemas.microsoft.com/office/drawing/2014/main" id="{5CEDEA03-CE1D-4FC6-9B43-4631E69D3A5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18" name="Text Box 68">
          <a:extLst>
            <a:ext uri="{FF2B5EF4-FFF2-40B4-BE49-F238E27FC236}">
              <a16:creationId xmlns:a16="http://schemas.microsoft.com/office/drawing/2014/main" id="{F10FE8CA-12A0-49E8-90EB-1C84CE28731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19" name="Text Box 69">
          <a:extLst>
            <a:ext uri="{FF2B5EF4-FFF2-40B4-BE49-F238E27FC236}">
              <a16:creationId xmlns:a16="http://schemas.microsoft.com/office/drawing/2014/main" id="{4C9081DC-716C-4C7D-84A1-5D5F4C26DB4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20" name="Text Box 70">
          <a:extLst>
            <a:ext uri="{FF2B5EF4-FFF2-40B4-BE49-F238E27FC236}">
              <a16:creationId xmlns:a16="http://schemas.microsoft.com/office/drawing/2014/main" id="{9C7B654B-2496-46AF-BB7C-985BC9D2497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21" name="Text Box 71">
          <a:extLst>
            <a:ext uri="{FF2B5EF4-FFF2-40B4-BE49-F238E27FC236}">
              <a16:creationId xmlns:a16="http://schemas.microsoft.com/office/drawing/2014/main" id="{B1FF8D80-4434-416A-884A-FD31AB34BDC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22" name="Text Box 72">
          <a:extLst>
            <a:ext uri="{FF2B5EF4-FFF2-40B4-BE49-F238E27FC236}">
              <a16:creationId xmlns:a16="http://schemas.microsoft.com/office/drawing/2014/main" id="{DABBA68C-B9A9-404C-8DFE-66C11A7B5BA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23" name="Text Box 73">
          <a:extLst>
            <a:ext uri="{FF2B5EF4-FFF2-40B4-BE49-F238E27FC236}">
              <a16:creationId xmlns:a16="http://schemas.microsoft.com/office/drawing/2014/main" id="{557C3A39-DF57-4A90-8092-0AADBA8EE30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24" name="Text Box 46">
          <a:extLst>
            <a:ext uri="{FF2B5EF4-FFF2-40B4-BE49-F238E27FC236}">
              <a16:creationId xmlns:a16="http://schemas.microsoft.com/office/drawing/2014/main" id="{49C4022A-26E6-480D-B012-004146F757B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25" name="Text Box 43">
          <a:extLst>
            <a:ext uri="{FF2B5EF4-FFF2-40B4-BE49-F238E27FC236}">
              <a16:creationId xmlns:a16="http://schemas.microsoft.com/office/drawing/2014/main" id="{A10FAAE3-3139-4BC9-8849-131DA31DE65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26" name="Text Box 46">
          <a:extLst>
            <a:ext uri="{FF2B5EF4-FFF2-40B4-BE49-F238E27FC236}">
              <a16:creationId xmlns:a16="http://schemas.microsoft.com/office/drawing/2014/main" id="{6DDB0C37-F829-4D14-8FDC-98EDD0BE95D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27" name="Text Box 43">
          <a:extLst>
            <a:ext uri="{FF2B5EF4-FFF2-40B4-BE49-F238E27FC236}">
              <a16:creationId xmlns:a16="http://schemas.microsoft.com/office/drawing/2014/main" id="{30ADB3B9-EAE1-4FC2-B324-C65EED4311A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28" name="Text Box 65">
          <a:extLst>
            <a:ext uri="{FF2B5EF4-FFF2-40B4-BE49-F238E27FC236}">
              <a16:creationId xmlns:a16="http://schemas.microsoft.com/office/drawing/2014/main" id="{E20C1374-0293-45E6-8377-3F7DD13A317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29" name="Text Box 91">
          <a:extLst>
            <a:ext uri="{FF2B5EF4-FFF2-40B4-BE49-F238E27FC236}">
              <a16:creationId xmlns:a16="http://schemas.microsoft.com/office/drawing/2014/main" id="{23FB3AD4-3B6C-4617-81C5-2117CC59B99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30" name="Text Box 65">
          <a:extLst>
            <a:ext uri="{FF2B5EF4-FFF2-40B4-BE49-F238E27FC236}">
              <a16:creationId xmlns:a16="http://schemas.microsoft.com/office/drawing/2014/main" id="{1C14C7BC-2454-4C94-B8F1-B54D3B616AD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31" name="Text Box 91">
          <a:extLst>
            <a:ext uri="{FF2B5EF4-FFF2-40B4-BE49-F238E27FC236}">
              <a16:creationId xmlns:a16="http://schemas.microsoft.com/office/drawing/2014/main" id="{41619C26-41D8-4EE1-8D0E-6F6CE1C1C95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032" name="Text Box 46">
          <a:extLst>
            <a:ext uri="{FF2B5EF4-FFF2-40B4-BE49-F238E27FC236}">
              <a16:creationId xmlns:a16="http://schemas.microsoft.com/office/drawing/2014/main" id="{358599C6-E95D-47B0-8A61-729E10D80DF0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033" name="Text Box 43">
          <a:extLst>
            <a:ext uri="{FF2B5EF4-FFF2-40B4-BE49-F238E27FC236}">
              <a16:creationId xmlns:a16="http://schemas.microsoft.com/office/drawing/2014/main" id="{0F66587C-91E5-4275-A532-52343E5013CF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4" name="Text Box 68">
          <a:extLst>
            <a:ext uri="{FF2B5EF4-FFF2-40B4-BE49-F238E27FC236}">
              <a16:creationId xmlns:a16="http://schemas.microsoft.com/office/drawing/2014/main" id="{EB5F260E-DE89-4A6F-A833-3DBBDC1574B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5" name="Text Box 69">
          <a:extLst>
            <a:ext uri="{FF2B5EF4-FFF2-40B4-BE49-F238E27FC236}">
              <a16:creationId xmlns:a16="http://schemas.microsoft.com/office/drawing/2014/main" id="{47E6C0A2-28CD-4E90-BCC5-BE82437321B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6" name="Text Box 70">
          <a:extLst>
            <a:ext uri="{FF2B5EF4-FFF2-40B4-BE49-F238E27FC236}">
              <a16:creationId xmlns:a16="http://schemas.microsoft.com/office/drawing/2014/main" id="{4AFD4D72-A950-4301-A841-4B0F3295A9A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7" name="Text Box 71">
          <a:extLst>
            <a:ext uri="{FF2B5EF4-FFF2-40B4-BE49-F238E27FC236}">
              <a16:creationId xmlns:a16="http://schemas.microsoft.com/office/drawing/2014/main" id="{B0BFD42B-3D62-427D-8BAE-858E2DE2016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8" name="Text Box 72">
          <a:extLst>
            <a:ext uri="{FF2B5EF4-FFF2-40B4-BE49-F238E27FC236}">
              <a16:creationId xmlns:a16="http://schemas.microsoft.com/office/drawing/2014/main" id="{7953F632-F36F-494A-8EF5-EE51EA91397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39" name="Text Box 73">
          <a:extLst>
            <a:ext uri="{FF2B5EF4-FFF2-40B4-BE49-F238E27FC236}">
              <a16:creationId xmlns:a16="http://schemas.microsoft.com/office/drawing/2014/main" id="{28446A4A-DBD2-4039-93AC-276D0F8E827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40" name="Text Box 46">
          <a:extLst>
            <a:ext uri="{FF2B5EF4-FFF2-40B4-BE49-F238E27FC236}">
              <a16:creationId xmlns:a16="http://schemas.microsoft.com/office/drawing/2014/main" id="{31573173-1C5D-4903-A484-4D61D7DCDB6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41" name="Text Box 43">
          <a:extLst>
            <a:ext uri="{FF2B5EF4-FFF2-40B4-BE49-F238E27FC236}">
              <a16:creationId xmlns:a16="http://schemas.microsoft.com/office/drawing/2014/main" id="{4A9FA26E-286D-4BFD-8645-9A8950EF1B9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42" name="Text Box 46">
          <a:extLst>
            <a:ext uri="{FF2B5EF4-FFF2-40B4-BE49-F238E27FC236}">
              <a16:creationId xmlns:a16="http://schemas.microsoft.com/office/drawing/2014/main" id="{36A93200-2BE0-4A23-80B6-2745B4D0AEC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43" name="Text Box 43">
          <a:extLst>
            <a:ext uri="{FF2B5EF4-FFF2-40B4-BE49-F238E27FC236}">
              <a16:creationId xmlns:a16="http://schemas.microsoft.com/office/drawing/2014/main" id="{206612C3-DD2E-4C8D-9157-FCCC02AAF7F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4" name="Text Box 68">
          <a:extLst>
            <a:ext uri="{FF2B5EF4-FFF2-40B4-BE49-F238E27FC236}">
              <a16:creationId xmlns:a16="http://schemas.microsoft.com/office/drawing/2014/main" id="{9AA8E79A-F811-496F-9CAA-906D6E6402C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5" name="Text Box 69">
          <a:extLst>
            <a:ext uri="{FF2B5EF4-FFF2-40B4-BE49-F238E27FC236}">
              <a16:creationId xmlns:a16="http://schemas.microsoft.com/office/drawing/2014/main" id="{DC4DEB69-E553-4A04-8D17-E3D01E6CEF2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6" name="Text Box 70">
          <a:extLst>
            <a:ext uri="{FF2B5EF4-FFF2-40B4-BE49-F238E27FC236}">
              <a16:creationId xmlns:a16="http://schemas.microsoft.com/office/drawing/2014/main" id="{9A2863E0-0CC0-4CB9-85A7-8DD19233911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7" name="Text Box 71">
          <a:extLst>
            <a:ext uri="{FF2B5EF4-FFF2-40B4-BE49-F238E27FC236}">
              <a16:creationId xmlns:a16="http://schemas.microsoft.com/office/drawing/2014/main" id="{A06CBF48-9FC9-42A4-B1FE-0B45AAAD5F5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8" name="Text Box 72">
          <a:extLst>
            <a:ext uri="{FF2B5EF4-FFF2-40B4-BE49-F238E27FC236}">
              <a16:creationId xmlns:a16="http://schemas.microsoft.com/office/drawing/2014/main" id="{8877A558-15BE-4DA1-8098-C1E78F4A69E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49" name="Text Box 73">
          <a:extLst>
            <a:ext uri="{FF2B5EF4-FFF2-40B4-BE49-F238E27FC236}">
              <a16:creationId xmlns:a16="http://schemas.microsoft.com/office/drawing/2014/main" id="{A3F467F7-1416-44FA-833B-2433EDCA9D8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50" name="Text Box 46">
          <a:extLst>
            <a:ext uri="{FF2B5EF4-FFF2-40B4-BE49-F238E27FC236}">
              <a16:creationId xmlns:a16="http://schemas.microsoft.com/office/drawing/2014/main" id="{7A5645A5-F253-461F-9307-3597E4F7265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51" name="Text Box 43">
          <a:extLst>
            <a:ext uri="{FF2B5EF4-FFF2-40B4-BE49-F238E27FC236}">
              <a16:creationId xmlns:a16="http://schemas.microsoft.com/office/drawing/2014/main" id="{FE5D05C3-E676-4D99-938C-6C3271B1D4C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52" name="Text Box 46">
          <a:extLst>
            <a:ext uri="{FF2B5EF4-FFF2-40B4-BE49-F238E27FC236}">
              <a16:creationId xmlns:a16="http://schemas.microsoft.com/office/drawing/2014/main" id="{B527AC76-B695-46CE-9B1B-1568A8564F2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3" name="Text Box 68">
          <a:extLst>
            <a:ext uri="{FF2B5EF4-FFF2-40B4-BE49-F238E27FC236}">
              <a16:creationId xmlns:a16="http://schemas.microsoft.com/office/drawing/2014/main" id="{0D5DF100-3C58-4CB7-9D11-2BF3C7624DF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4" name="Text Box 69">
          <a:extLst>
            <a:ext uri="{FF2B5EF4-FFF2-40B4-BE49-F238E27FC236}">
              <a16:creationId xmlns:a16="http://schemas.microsoft.com/office/drawing/2014/main" id="{59691F84-9B8D-47A8-891C-21ECC69B27C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5" name="Text Box 70">
          <a:extLst>
            <a:ext uri="{FF2B5EF4-FFF2-40B4-BE49-F238E27FC236}">
              <a16:creationId xmlns:a16="http://schemas.microsoft.com/office/drawing/2014/main" id="{9AF3B367-B2D8-4DBC-9DC8-83E946AAB18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6" name="Text Box 71">
          <a:extLst>
            <a:ext uri="{FF2B5EF4-FFF2-40B4-BE49-F238E27FC236}">
              <a16:creationId xmlns:a16="http://schemas.microsoft.com/office/drawing/2014/main" id="{5A198529-A319-4226-8928-3D74DF50B53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7" name="Text Box 72">
          <a:extLst>
            <a:ext uri="{FF2B5EF4-FFF2-40B4-BE49-F238E27FC236}">
              <a16:creationId xmlns:a16="http://schemas.microsoft.com/office/drawing/2014/main" id="{6293906C-7687-4CC5-ACA2-CED8112BE18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58" name="Text Box 73">
          <a:extLst>
            <a:ext uri="{FF2B5EF4-FFF2-40B4-BE49-F238E27FC236}">
              <a16:creationId xmlns:a16="http://schemas.microsoft.com/office/drawing/2014/main" id="{D148A194-01F3-4322-A97B-7862A256BA8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59" name="Text Box 46">
          <a:extLst>
            <a:ext uri="{FF2B5EF4-FFF2-40B4-BE49-F238E27FC236}">
              <a16:creationId xmlns:a16="http://schemas.microsoft.com/office/drawing/2014/main" id="{CAB88EFA-FE83-43F6-AE9E-CCE0ED56E58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60" name="Text Box 43">
          <a:extLst>
            <a:ext uri="{FF2B5EF4-FFF2-40B4-BE49-F238E27FC236}">
              <a16:creationId xmlns:a16="http://schemas.microsoft.com/office/drawing/2014/main" id="{74D147A8-24BB-4F58-B93B-3D8E755B220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61" name="Text Box 46">
          <a:extLst>
            <a:ext uri="{FF2B5EF4-FFF2-40B4-BE49-F238E27FC236}">
              <a16:creationId xmlns:a16="http://schemas.microsoft.com/office/drawing/2014/main" id="{F5535941-F58D-47F9-BBA5-E127F11D5AA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62" name="Text Box 43">
          <a:extLst>
            <a:ext uri="{FF2B5EF4-FFF2-40B4-BE49-F238E27FC236}">
              <a16:creationId xmlns:a16="http://schemas.microsoft.com/office/drawing/2014/main" id="{B23F0A9B-35D7-4DBB-B42C-7F37D75FBD8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8063" name="Text Box 10">
          <a:extLst>
            <a:ext uri="{FF2B5EF4-FFF2-40B4-BE49-F238E27FC236}">
              <a16:creationId xmlns:a16="http://schemas.microsoft.com/office/drawing/2014/main" id="{7F1F5C20-6F76-4D0B-8215-A4858B9A3C57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8064" name="Text Box 11">
          <a:extLst>
            <a:ext uri="{FF2B5EF4-FFF2-40B4-BE49-F238E27FC236}">
              <a16:creationId xmlns:a16="http://schemas.microsoft.com/office/drawing/2014/main" id="{CE942B00-2B6F-412D-9A93-00329B1A1EFD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65" name="Text Box 65">
          <a:extLst>
            <a:ext uri="{FF2B5EF4-FFF2-40B4-BE49-F238E27FC236}">
              <a16:creationId xmlns:a16="http://schemas.microsoft.com/office/drawing/2014/main" id="{CF030FCC-31B6-4622-9A3A-070BAD3FE42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66" name="Text Box 91">
          <a:extLst>
            <a:ext uri="{FF2B5EF4-FFF2-40B4-BE49-F238E27FC236}">
              <a16:creationId xmlns:a16="http://schemas.microsoft.com/office/drawing/2014/main" id="{974D5438-1960-4631-9459-1B60330207E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67" name="Text Box 65">
          <a:extLst>
            <a:ext uri="{FF2B5EF4-FFF2-40B4-BE49-F238E27FC236}">
              <a16:creationId xmlns:a16="http://schemas.microsoft.com/office/drawing/2014/main" id="{C02571C8-0FE7-4DF3-A6D1-76FECDE1165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068" name="Text Box 91">
          <a:extLst>
            <a:ext uri="{FF2B5EF4-FFF2-40B4-BE49-F238E27FC236}">
              <a16:creationId xmlns:a16="http://schemas.microsoft.com/office/drawing/2014/main" id="{D68CB8C8-1041-4A2A-AFDB-DA69977E733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069" name="Text Box 46">
          <a:extLst>
            <a:ext uri="{FF2B5EF4-FFF2-40B4-BE49-F238E27FC236}">
              <a16:creationId xmlns:a16="http://schemas.microsoft.com/office/drawing/2014/main" id="{D9FFB41A-8D50-4BDF-867B-75BE16582FF9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070" name="Text Box 43">
          <a:extLst>
            <a:ext uri="{FF2B5EF4-FFF2-40B4-BE49-F238E27FC236}">
              <a16:creationId xmlns:a16="http://schemas.microsoft.com/office/drawing/2014/main" id="{41332125-93AA-4FAC-B0D7-95F498E2BB96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1" name="Text Box 68">
          <a:extLst>
            <a:ext uri="{FF2B5EF4-FFF2-40B4-BE49-F238E27FC236}">
              <a16:creationId xmlns:a16="http://schemas.microsoft.com/office/drawing/2014/main" id="{D510D840-D73B-4059-B03E-20D438B31F5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2" name="Text Box 69">
          <a:extLst>
            <a:ext uri="{FF2B5EF4-FFF2-40B4-BE49-F238E27FC236}">
              <a16:creationId xmlns:a16="http://schemas.microsoft.com/office/drawing/2014/main" id="{EE8BFE95-2E8E-4628-96FC-D4287DB26FC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3" name="Text Box 70">
          <a:extLst>
            <a:ext uri="{FF2B5EF4-FFF2-40B4-BE49-F238E27FC236}">
              <a16:creationId xmlns:a16="http://schemas.microsoft.com/office/drawing/2014/main" id="{ACF03BF3-C3A2-481F-AD84-953EF93DFC5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4" name="Text Box 71">
          <a:extLst>
            <a:ext uri="{FF2B5EF4-FFF2-40B4-BE49-F238E27FC236}">
              <a16:creationId xmlns:a16="http://schemas.microsoft.com/office/drawing/2014/main" id="{3008ADE7-D557-4E9E-8AF6-3DB3B5C99DA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5" name="Text Box 72">
          <a:extLst>
            <a:ext uri="{FF2B5EF4-FFF2-40B4-BE49-F238E27FC236}">
              <a16:creationId xmlns:a16="http://schemas.microsoft.com/office/drawing/2014/main" id="{0E4D0656-153D-4878-A05E-46952D25BDC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76" name="Text Box 73">
          <a:extLst>
            <a:ext uri="{FF2B5EF4-FFF2-40B4-BE49-F238E27FC236}">
              <a16:creationId xmlns:a16="http://schemas.microsoft.com/office/drawing/2014/main" id="{E607E242-6699-4EE2-AF99-A24796F1CF7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77" name="Text Box 46">
          <a:extLst>
            <a:ext uri="{FF2B5EF4-FFF2-40B4-BE49-F238E27FC236}">
              <a16:creationId xmlns:a16="http://schemas.microsoft.com/office/drawing/2014/main" id="{0D119AEF-719A-4110-A201-8411AA7ED50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78" name="Text Box 43">
          <a:extLst>
            <a:ext uri="{FF2B5EF4-FFF2-40B4-BE49-F238E27FC236}">
              <a16:creationId xmlns:a16="http://schemas.microsoft.com/office/drawing/2014/main" id="{8C2D54E6-237E-42E5-A758-9BBDF71891A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79" name="Text Box 46">
          <a:extLst>
            <a:ext uri="{FF2B5EF4-FFF2-40B4-BE49-F238E27FC236}">
              <a16:creationId xmlns:a16="http://schemas.microsoft.com/office/drawing/2014/main" id="{FA00356B-712E-46BA-A25B-64ABC845121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80" name="Text Box 43">
          <a:extLst>
            <a:ext uri="{FF2B5EF4-FFF2-40B4-BE49-F238E27FC236}">
              <a16:creationId xmlns:a16="http://schemas.microsoft.com/office/drawing/2014/main" id="{C6326F31-50BF-4E44-AB6B-0A9C4315616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1" name="Text Box 68">
          <a:extLst>
            <a:ext uri="{FF2B5EF4-FFF2-40B4-BE49-F238E27FC236}">
              <a16:creationId xmlns:a16="http://schemas.microsoft.com/office/drawing/2014/main" id="{205B0974-839C-4B78-A583-EC397B2C78E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2" name="Text Box 69">
          <a:extLst>
            <a:ext uri="{FF2B5EF4-FFF2-40B4-BE49-F238E27FC236}">
              <a16:creationId xmlns:a16="http://schemas.microsoft.com/office/drawing/2014/main" id="{AE42CC0C-2B6C-420F-8EBC-CBD55D9015D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3" name="Text Box 70">
          <a:extLst>
            <a:ext uri="{FF2B5EF4-FFF2-40B4-BE49-F238E27FC236}">
              <a16:creationId xmlns:a16="http://schemas.microsoft.com/office/drawing/2014/main" id="{A616DE2F-4750-4633-8659-0BE8BB9EE74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4" name="Text Box 71">
          <a:extLst>
            <a:ext uri="{FF2B5EF4-FFF2-40B4-BE49-F238E27FC236}">
              <a16:creationId xmlns:a16="http://schemas.microsoft.com/office/drawing/2014/main" id="{ADF47B08-D778-4466-BDCE-37E896B8A6A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5" name="Text Box 72">
          <a:extLst>
            <a:ext uri="{FF2B5EF4-FFF2-40B4-BE49-F238E27FC236}">
              <a16:creationId xmlns:a16="http://schemas.microsoft.com/office/drawing/2014/main" id="{E37135A6-9826-4615-9B22-E6AE003EC3AD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086" name="Text Box 73">
          <a:extLst>
            <a:ext uri="{FF2B5EF4-FFF2-40B4-BE49-F238E27FC236}">
              <a16:creationId xmlns:a16="http://schemas.microsoft.com/office/drawing/2014/main" id="{06047C45-0317-4169-A3E8-5BAD1B52D19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87" name="Text Box 46">
          <a:extLst>
            <a:ext uri="{FF2B5EF4-FFF2-40B4-BE49-F238E27FC236}">
              <a16:creationId xmlns:a16="http://schemas.microsoft.com/office/drawing/2014/main" id="{753B701E-968B-450C-A57E-90EEB59F0D1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88" name="Text Box 43">
          <a:extLst>
            <a:ext uri="{FF2B5EF4-FFF2-40B4-BE49-F238E27FC236}">
              <a16:creationId xmlns:a16="http://schemas.microsoft.com/office/drawing/2014/main" id="{88309C6A-B75D-445B-A561-65F841893F7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89" name="Text Box 46">
          <a:extLst>
            <a:ext uri="{FF2B5EF4-FFF2-40B4-BE49-F238E27FC236}">
              <a16:creationId xmlns:a16="http://schemas.microsoft.com/office/drawing/2014/main" id="{5BEB935C-F884-4803-9E05-F923007C36C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90" name="Text Box 43">
          <a:extLst>
            <a:ext uri="{FF2B5EF4-FFF2-40B4-BE49-F238E27FC236}">
              <a16:creationId xmlns:a16="http://schemas.microsoft.com/office/drawing/2014/main" id="{306B3BB3-A153-44CA-A433-CBBC6EFDBF0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1" name="Text Box 68">
          <a:extLst>
            <a:ext uri="{FF2B5EF4-FFF2-40B4-BE49-F238E27FC236}">
              <a16:creationId xmlns:a16="http://schemas.microsoft.com/office/drawing/2014/main" id="{B28A13C5-B2DF-4ABE-8C37-D32C5D89926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2" name="Text Box 69">
          <a:extLst>
            <a:ext uri="{FF2B5EF4-FFF2-40B4-BE49-F238E27FC236}">
              <a16:creationId xmlns:a16="http://schemas.microsoft.com/office/drawing/2014/main" id="{2E9AC696-0E3A-44B0-931C-25DE2523D96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3" name="Text Box 70">
          <a:extLst>
            <a:ext uri="{FF2B5EF4-FFF2-40B4-BE49-F238E27FC236}">
              <a16:creationId xmlns:a16="http://schemas.microsoft.com/office/drawing/2014/main" id="{22A60F95-3FBF-4988-A1C5-5ECD4DEC4DE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4" name="Text Box 71">
          <a:extLst>
            <a:ext uri="{FF2B5EF4-FFF2-40B4-BE49-F238E27FC236}">
              <a16:creationId xmlns:a16="http://schemas.microsoft.com/office/drawing/2014/main" id="{0A48998D-38AE-4EC3-B52F-F9867447DED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5" name="Text Box 72">
          <a:extLst>
            <a:ext uri="{FF2B5EF4-FFF2-40B4-BE49-F238E27FC236}">
              <a16:creationId xmlns:a16="http://schemas.microsoft.com/office/drawing/2014/main" id="{1BFC1DF4-2911-45B3-B3FA-C5AE494B365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096" name="Text Box 73">
          <a:extLst>
            <a:ext uri="{FF2B5EF4-FFF2-40B4-BE49-F238E27FC236}">
              <a16:creationId xmlns:a16="http://schemas.microsoft.com/office/drawing/2014/main" id="{6372E9DB-7B46-4FDA-8535-08FF6DDEEE4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97" name="Text Box 46">
          <a:extLst>
            <a:ext uri="{FF2B5EF4-FFF2-40B4-BE49-F238E27FC236}">
              <a16:creationId xmlns:a16="http://schemas.microsoft.com/office/drawing/2014/main" id="{2B8B0A6A-5AF1-463D-AEBA-9024774DBD4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98" name="Text Box 43">
          <a:extLst>
            <a:ext uri="{FF2B5EF4-FFF2-40B4-BE49-F238E27FC236}">
              <a16:creationId xmlns:a16="http://schemas.microsoft.com/office/drawing/2014/main" id="{CE07D045-C596-4FF3-B78E-0AD03D830C9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099" name="Text Box 46">
          <a:extLst>
            <a:ext uri="{FF2B5EF4-FFF2-40B4-BE49-F238E27FC236}">
              <a16:creationId xmlns:a16="http://schemas.microsoft.com/office/drawing/2014/main" id="{57429C18-E257-491D-8507-238AD801692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00" name="Text Box 43">
          <a:extLst>
            <a:ext uri="{FF2B5EF4-FFF2-40B4-BE49-F238E27FC236}">
              <a16:creationId xmlns:a16="http://schemas.microsoft.com/office/drawing/2014/main" id="{37E3B297-B2EF-4638-A0B4-64E4F25EDEF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8101" name="Text Box 10">
          <a:extLst>
            <a:ext uri="{FF2B5EF4-FFF2-40B4-BE49-F238E27FC236}">
              <a16:creationId xmlns:a16="http://schemas.microsoft.com/office/drawing/2014/main" id="{EA76656F-CA74-4268-895E-593D0EE8056F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02" name="Text Box 65">
          <a:extLst>
            <a:ext uri="{FF2B5EF4-FFF2-40B4-BE49-F238E27FC236}">
              <a16:creationId xmlns:a16="http://schemas.microsoft.com/office/drawing/2014/main" id="{A99BEF3E-6E75-408E-BD29-68F632E058A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03" name="Text Box 91">
          <a:extLst>
            <a:ext uri="{FF2B5EF4-FFF2-40B4-BE49-F238E27FC236}">
              <a16:creationId xmlns:a16="http://schemas.microsoft.com/office/drawing/2014/main" id="{F7CA7D3B-3459-4380-83D7-78487D9BDF1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04" name="Text Box 65">
          <a:extLst>
            <a:ext uri="{FF2B5EF4-FFF2-40B4-BE49-F238E27FC236}">
              <a16:creationId xmlns:a16="http://schemas.microsoft.com/office/drawing/2014/main" id="{1FBA2B73-6058-45BD-A1D2-1B4D2660196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105" name="Text Box 46">
          <a:extLst>
            <a:ext uri="{FF2B5EF4-FFF2-40B4-BE49-F238E27FC236}">
              <a16:creationId xmlns:a16="http://schemas.microsoft.com/office/drawing/2014/main" id="{F504965F-6698-4BBE-9B58-3104B294B71D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106" name="Text Box 43">
          <a:extLst>
            <a:ext uri="{FF2B5EF4-FFF2-40B4-BE49-F238E27FC236}">
              <a16:creationId xmlns:a16="http://schemas.microsoft.com/office/drawing/2014/main" id="{D369BDD2-C959-453E-B37C-8F519A47BC59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07" name="Text Box 68">
          <a:extLst>
            <a:ext uri="{FF2B5EF4-FFF2-40B4-BE49-F238E27FC236}">
              <a16:creationId xmlns:a16="http://schemas.microsoft.com/office/drawing/2014/main" id="{AB9B5168-55FF-4F7A-822C-FEE0AA95F90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08" name="Text Box 69">
          <a:extLst>
            <a:ext uri="{FF2B5EF4-FFF2-40B4-BE49-F238E27FC236}">
              <a16:creationId xmlns:a16="http://schemas.microsoft.com/office/drawing/2014/main" id="{B86EE0AF-1154-40D2-AB24-248A147154C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09" name="Text Box 70">
          <a:extLst>
            <a:ext uri="{FF2B5EF4-FFF2-40B4-BE49-F238E27FC236}">
              <a16:creationId xmlns:a16="http://schemas.microsoft.com/office/drawing/2014/main" id="{F6FB24F5-3AEA-428A-8341-3F5E691963C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0" name="Text Box 71">
          <a:extLst>
            <a:ext uri="{FF2B5EF4-FFF2-40B4-BE49-F238E27FC236}">
              <a16:creationId xmlns:a16="http://schemas.microsoft.com/office/drawing/2014/main" id="{DE75C9A8-A317-4C38-8D3C-5743B9B3485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1" name="Text Box 72">
          <a:extLst>
            <a:ext uri="{FF2B5EF4-FFF2-40B4-BE49-F238E27FC236}">
              <a16:creationId xmlns:a16="http://schemas.microsoft.com/office/drawing/2014/main" id="{45923ECF-4398-44E1-B603-FE010FD3B71C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2" name="Text Box 73">
          <a:extLst>
            <a:ext uri="{FF2B5EF4-FFF2-40B4-BE49-F238E27FC236}">
              <a16:creationId xmlns:a16="http://schemas.microsoft.com/office/drawing/2014/main" id="{DFD12275-B3CF-4C1C-BA9E-142E6ADD6B6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13" name="Text Box 46">
          <a:extLst>
            <a:ext uri="{FF2B5EF4-FFF2-40B4-BE49-F238E27FC236}">
              <a16:creationId xmlns:a16="http://schemas.microsoft.com/office/drawing/2014/main" id="{DA588C72-4533-4411-B1D4-94FE8B5AB0B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14" name="Text Box 43">
          <a:extLst>
            <a:ext uri="{FF2B5EF4-FFF2-40B4-BE49-F238E27FC236}">
              <a16:creationId xmlns:a16="http://schemas.microsoft.com/office/drawing/2014/main" id="{ACFB954E-67C6-4683-9CD5-555E0C696C6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15" name="Text Box 46">
          <a:extLst>
            <a:ext uri="{FF2B5EF4-FFF2-40B4-BE49-F238E27FC236}">
              <a16:creationId xmlns:a16="http://schemas.microsoft.com/office/drawing/2014/main" id="{8E3F963A-2976-4C19-9114-15AC6D1C8B4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16" name="Text Box 43">
          <a:extLst>
            <a:ext uri="{FF2B5EF4-FFF2-40B4-BE49-F238E27FC236}">
              <a16:creationId xmlns:a16="http://schemas.microsoft.com/office/drawing/2014/main" id="{FC87E785-8B65-4FBA-850D-C5564A3B198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7" name="Text Box 68">
          <a:extLst>
            <a:ext uri="{FF2B5EF4-FFF2-40B4-BE49-F238E27FC236}">
              <a16:creationId xmlns:a16="http://schemas.microsoft.com/office/drawing/2014/main" id="{443EB1BA-099E-4166-B554-A4E2FF3D064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8" name="Text Box 69">
          <a:extLst>
            <a:ext uri="{FF2B5EF4-FFF2-40B4-BE49-F238E27FC236}">
              <a16:creationId xmlns:a16="http://schemas.microsoft.com/office/drawing/2014/main" id="{CF2949FF-29C2-44FE-8443-45545DD9D7C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19" name="Text Box 70">
          <a:extLst>
            <a:ext uri="{FF2B5EF4-FFF2-40B4-BE49-F238E27FC236}">
              <a16:creationId xmlns:a16="http://schemas.microsoft.com/office/drawing/2014/main" id="{FA54226C-1F7B-4BFA-9A50-52CE72DF796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20" name="Text Box 71">
          <a:extLst>
            <a:ext uri="{FF2B5EF4-FFF2-40B4-BE49-F238E27FC236}">
              <a16:creationId xmlns:a16="http://schemas.microsoft.com/office/drawing/2014/main" id="{AF2B8A49-DDD5-4DB8-8235-6FDB2E70E9A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21" name="Text Box 72">
          <a:extLst>
            <a:ext uri="{FF2B5EF4-FFF2-40B4-BE49-F238E27FC236}">
              <a16:creationId xmlns:a16="http://schemas.microsoft.com/office/drawing/2014/main" id="{48722A57-7C60-4989-AF0E-5B662479240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22" name="Text Box 73">
          <a:extLst>
            <a:ext uri="{FF2B5EF4-FFF2-40B4-BE49-F238E27FC236}">
              <a16:creationId xmlns:a16="http://schemas.microsoft.com/office/drawing/2014/main" id="{94D734F5-8C3F-4204-8E4A-F77B2E6D49B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23" name="Text Box 46">
          <a:extLst>
            <a:ext uri="{FF2B5EF4-FFF2-40B4-BE49-F238E27FC236}">
              <a16:creationId xmlns:a16="http://schemas.microsoft.com/office/drawing/2014/main" id="{DB8352EA-204F-4750-90A3-09733C13EE3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24" name="Text Box 43">
          <a:extLst>
            <a:ext uri="{FF2B5EF4-FFF2-40B4-BE49-F238E27FC236}">
              <a16:creationId xmlns:a16="http://schemas.microsoft.com/office/drawing/2014/main" id="{9E40BB28-C4DB-4018-96E6-439605F3C5FA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25" name="Text Box 46">
          <a:extLst>
            <a:ext uri="{FF2B5EF4-FFF2-40B4-BE49-F238E27FC236}">
              <a16:creationId xmlns:a16="http://schemas.microsoft.com/office/drawing/2014/main" id="{1C1810B7-B59D-417E-B9B1-AF7B73A9108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26" name="Text Box 43">
          <a:extLst>
            <a:ext uri="{FF2B5EF4-FFF2-40B4-BE49-F238E27FC236}">
              <a16:creationId xmlns:a16="http://schemas.microsoft.com/office/drawing/2014/main" id="{C3426761-7965-48E4-849D-034683A3FB7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27" name="Text Box 68">
          <a:extLst>
            <a:ext uri="{FF2B5EF4-FFF2-40B4-BE49-F238E27FC236}">
              <a16:creationId xmlns:a16="http://schemas.microsoft.com/office/drawing/2014/main" id="{369BCB2B-53F2-4CEE-89A0-60168CA88FF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28" name="Text Box 69">
          <a:extLst>
            <a:ext uri="{FF2B5EF4-FFF2-40B4-BE49-F238E27FC236}">
              <a16:creationId xmlns:a16="http://schemas.microsoft.com/office/drawing/2014/main" id="{0FACE437-0317-442E-8EB9-331CA306F02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29" name="Text Box 70">
          <a:extLst>
            <a:ext uri="{FF2B5EF4-FFF2-40B4-BE49-F238E27FC236}">
              <a16:creationId xmlns:a16="http://schemas.microsoft.com/office/drawing/2014/main" id="{46FEC378-B958-4896-A395-214BA85B497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30" name="Text Box 71">
          <a:extLst>
            <a:ext uri="{FF2B5EF4-FFF2-40B4-BE49-F238E27FC236}">
              <a16:creationId xmlns:a16="http://schemas.microsoft.com/office/drawing/2014/main" id="{4DA3A949-5EF6-4C55-A8E8-3A6FD376D53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31" name="Text Box 72">
          <a:extLst>
            <a:ext uri="{FF2B5EF4-FFF2-40B4-BE49-F238E27FC236}">
              <a16:creationId xmlns:a16="http://schemas.microsoft.com/office/drawing/2014/main" id="{FFB0793A-B942-45C5-A456-E91FA0F27FA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47625"/>
    <xdr:sp macro="" textlink="">
      <xdr:nvSpPr>
        <xdr:cNvPr id="8132" name="Text Box 73">
          <a:extLst>
            <a:ext uri="{FF2B5EF4-FFF2-40B4-BE49-F238E27FC236}">
              <a16:creationId xmlns:a16="http://schemas.microsoft.com/office/drawing/2014/main" id="{93808352-A26E-4348-B33E-C3A1C048FA1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33" name="Text Box 46">
          <a:extLst>
            <a:ext uri="{FF2B5EF4-FFF2-40B4-BE49-F238E27FC236}">
              <a16:creationId xmlns:a16="http://schemas.microsoft.com/office/drawing/2014/main" id="{DAFB630E-B429-45D9-980E-1AED84E1F7F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34" name="Text Box 43">
          <a:extLst>
            <a:ext uri="{FF2B5EF4-FFF2-40B4-BE49-F238E27FC236}">
              <a16:creationId xmlns:a16="http://schemas.microsoft.com/office/drawing/2014/main" id="{4A4765DB-718B-4ED8-8F89-C6C32A50B575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35" name="Text Box 46">
          <a:extLst>
            <a:ext uri="{FF2B5EF4-FFF2-40B4-BE49-F238E27FC236}">
              <a16:creationId xmlns:a16="http://schemas.microsoft.com/office/drawing/2014/main" id="{0659068E-4999-4CC9-9A58-353BDB1100A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36" name="Text Box 43">
          <a:extLst>
            <a:ext uri="{FF2B5EF4-FFF2-40B4-BE49-F238E27FC236}">
              <a16:creationId xmlns:a16="http://schemas.microsoft.com/office/drawing/2014/main" id="{FCDD112A-B739-4B3C-991F-98BF29D9538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109</xdr:row>
      <xdr:rowOff>0</xdr:rowOff>
    </xdr:from>
    <xdr:ext cx="0" cy="171450"/>
    <xdr:sp macro="" textlink="">
      <xdr:nvSpPr>
        <xdr:cNvPr id="8137" name="Text Box 10">
          <a:extLst>
            <a:ext uri="{FF2B5EF4-FFF2-40B4-BE49-F238E27FC236}">
              <a16:creationId xmlns:a16="http://schemas.microsoft.com/office/drawing/2014/main" id="{BB67521E-4D4D-455B-8389-92B5E0D9EFBA}"/>
            </a:ext>
          </a:extLst>
        </xdr:cNvPr>
        <xdr:cNvSpPr txBox="1">
          <a:spLocks noChangeArrowheads="1"/>
        </xdr:cNvSpPr>
      </xdr:nvSpPr>
      <xdr:spPr bwMode="auto">
        <a:xfrm>
          <a:off x="1057275" y="2564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38" name="Text Box 65">
          <a:extLst>
            <a:ext uri="{FF2B5EF4-FFF2-40B4-BE49-F238E27FC236}">
              <a16:creationId xmlns:a16="http://schemas.microsoft.com/office/drawing/2014/main" id="{FBD5F845-C5E2-4FA4-BDA4-5FACD3A15CC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39" name="Text Box 91">
          <a:extLst>
            <a:ext uri="{FF2B5EF4-FFF2-40B4-BE49-F238E27FC236}">
              <a16:creationId xmlns:a16="http://schemas.microsoft.com/office/drawing/2014/main" id="{07B3B0B9-2FCB-4C3C-893C-3F2A0CB9CC0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171450"/>
    <xdr:sp macro="" textlink="">
      <xdr:nvSpPr>
        <xdr:cNvPr id="8140" name="Text Box 65">
          <a:extLst>
            <a:ext uri="{FF2B5EF4-FFF2-40B4-BE49-F238E27FC236}">
              <a16:creationId xmlns:a16="http://schemas.microsoft.com/office/drawing/2014/main" id="{91561B36-09F4-4212-A616-601E1DB753D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141" name="Text Box 46">
          <a:extLst>
            <a:ext uri="{FF2B5EF4-FFF2-40B4-BE49-F238E27FC236}">
              <a16:creationId xmlns:a16="http://schemas.microsoft.com/office/drawing/2014/main" id="{52085049-46D7-4E9A-A1EF-6E71D444AD65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109</xdr:row>
      <xdr:rowOff>0</xdr:rowOff>
    </xdr:from>
    <xdr:ext cx="76200" cy="171450"/>
    <xdr:sp macro="" textlink="">
      <xdr:nvSpPr>
        <xdr:cNvPr id="8142" name="Text Box 43">
          <a:extLst>
            <a:ext uri="{FF2B5EF4-FFF2-40B4-BE49-F238E27FC236}">
              <a16:creationId xmlns:a16="http://schemas.microsoft.com/office/drawing/2014/main" id="{7037AFB9-4317-41AC-88BD-5321D58618C1}"/>
            </a:ext>
          </a:extLst>
        </xdr:cNvPr>
        <xdr:cNvSpPr txBox="1">
          <a:spLocks noChangeArrowheads="1"/>
        </xdr:cNvSpPr>
      </xdr:nvSpPr>
      <xdr:spPr bwMode="auto">
        <a:xfrm>
          <a:off x="4676775" y="2564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3" name="Text Box 68">
          <a:extLst>
            <a:ext uri="{FF2B5EF4-FFF2-40B4-BE49-F238E27FC236}">
              <a16:creationId xmlns:a16="http://schemas.microsoft.com/office/drawing/2014/main" id="{9B1B130D-75AC-4F9E-8B86-14A7B5CF3D20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4" name="Text Box 69">
          <a:extLst>
            <a:ext uri="{FF2B5EF4-FFF2-40B4-BE49-F238E27FC236}">
              <a16:creationId xmlns:a16="http://schemas.microsoft.com/office/drawing/2014/main" id="{E5E4673B-F7CF-481A-B55A-8A1777C335FF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5" name="Text Box 70">
          <a:extLst>
            <a:ext uri="{FF2B5EF4-FFF2-40B4-BE49-F238E27FC236}">
              <a16:creationId xmlns:a16="http://schemas.microsoft.com/office/drawing/2014/main" id="{B6E3F462-6B78-4233-8783-96EC3CF0B994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6" name="Text Box 71">
          <a:extLst>
            <a:ext uri="{FF2B5EF4-FFF2-40B4-BE49-F238E27FC236}">
              <a16:creationId xmlns:a16="http://schemas.microsoft.com/office/drawing/2014/main" id="{B76E2AA3-B8F0-4FF4-8C53-DE0635A0F51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7" name="Text Box 72">
          <a:extLst>
            <a:ext uri="{FF2B5EF4-FFF2-40B4-BE49-F238E27FC236}">
              <a16:creationId xmlns:a16="http://schemas.microsoft.com/office/drawing/2014/main" id="{6AEA0990-B123-4A28-A834-9D5004F3EF7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48" name="Text Box 73">
          <a:extLst>
            <a:ext uri="{FF2B5EF4-FFF2-40B4-BE49-F238E27FC236}">
              <a16:creationId xmlns:a16="http://schemas.microsoft.com/office/drawing/2014/main" id="{DEB2AE26-343D-49DB-AA5D-1F93C0CB15C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49" name="Text Box 46">
          <a:extLst>
            <a:ext uri="{FF2B5EF4-FFF2-40B4-BE49-F238E27FC236}">
              <a16:creationId xmlns:a16="http://schemas.microsoft.com/office/drawing/2014/main" id="{DAC23482-6E2B-4BAF-B4F4-E781BAACCCF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50" name="Text Box 43">
          <a:extLst>
            <a:ext uri="{FF2B5EF4-FFF2-40B4-BE49-F238E27FC236}">
              <a16:creationId xmlns:a16="http://schemas.microsoft.com/office/drawing/2014/main" id="{398411F1-97BE-4BF3-A7B3-EB623EE7741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51" name="Text Box 46">
          <a:extLst>
            <a:ext uri="{FF2B5EF4-FFF2-40B4-BE49-F238E27FC236}">
              <a16:creationId xmlns:a16="http://schemas.microsoft.com/office/drawing/2014/main" id="{2AC57486-750D-400A-9322-DCBE048DED92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52" name="Text Box 43">
          <a:extLst>
            <a:ext uri="{FF2B5EF4-FFF2-40B4-BE49-F238E27FC236}">
              <a16:creationId xmlns:a16="http://schemas.microsoft.com/office/drawing/2014/main" id="{14D86969-DD83-485C-91B1-E27C527CB5B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3" name="Text Box 68">
          <a:extLst>
            <a:ext uri="{FF2B5EF4-FFF2-40B4-BE49-F238E27FC236}">
              <a16:creationId xmlns:a16="http://schemas.microsoft.com/office/drawing/2014/main" id="{655F664F-1857-4C67-8A1D-D33C6E79514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4" name="Text Box 69">
          <a:extLst>
            <a:ext uri="{FF2B5EF4-FFF2-40B4-BE49-F238E27FC236}">
              <a16:creationId xmlns:a16="http://schemas.microsoft.com/office/drawing/2014/main" id="{B92E94C1-DEFB-4326-9E0D-EA4C518721A6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5" name="Text Box 70">
          <a:extLst>
            <a:ext uri="{FF2B5EF4-FFF2-40B4-BE49-F238E27FC236}">
              <a16:creationId xmlns:a16="http://schemas.microsoft.com/office/drawing/2014/main" id="{7DFB78EC-E576-4E89-8A66-805B6A0AE77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6" name="Text Box 71">
          <a:extLst>
            <a:ext uri="{FF2B5EF4-FFF2-40B4-BE49-F238E27FC236}">
              <a16:creationId xmlns:a16="http://schemas.microsoft.com/office/drawing/2014/main" id="{A94508AD-06E6-4524-ADF3-31410C9D6E21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7" name="Text Box 72">
          <a:extLst>
            <a:ext uri="{FF2B5EF4-FFF2-40B4-BE49-F238E27FC236}">
              <a16:creationId xmlns:a16="http://schemas.microsoft.com/office/drawing/2014/main" id="{BBBD6FAE-EB32-4FD8-AA74-5B8D980D73C8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66675"/>
    <xdr:sp macro="" textlink="">
      <xdr:nvSpPr>
        <xdr:cNvPr id="8158" name="Text Box 73">
          <a:extLst>
            <a:ext uri="{FF2B5EF4-FFF2-40B4-BE49-F238E27FC236}">
              <a16:creationId xmlns:a16="http://schemas.microsoft.com/office/drawing/2014/main" id="{9F0030AD-0F62-470F-843E-1DDC6BC5DE0E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59" name="Text Box 46">
          <a:extLst>
            <a:ext uri="{FF2B5EF4-FFF2-40B4-BE49-F238E27FC236}">
              <a16:creationId xmlns:a16="http://schemas.microsoft.com/office/drawing/2014/main" id="{A4BFC2AF-D1FB-4DB4-A013-69358CAA8589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60" name="Text Box 43">
          <a:extLst>
            <a:ext uri="{FF2B5EF4-FFF2-40B4-BE49-F238E27FC236}">
              <a16:creationId xmlns:a16="http://schemas.microsoft.com/office/drawing/2014/main" id="{8CC21C63-F3AC-4C44-84B6-E6C2440F0993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61" name="Text Box 46">
          <a:extLst>
            <a:ext uri="{FF2B5EF4-FFF2-40B4-BE49-F238E27FC236}">
              <a16:creationId xmlns:a16="http://schemas.microsoft.com/office/drawing/2014/main" id="{F8F1FD85-6081-4AED-9661-96451B6919E7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109</xdr:row>
      <xdr:rowOff>0</xdr:rowOff>
    </xdr:from>
    <xdr:ext cx="76200" cy="28575"/>
    <xdr:sp macro="" textlink="">
      <xdr:nvSpPr>
        <xdr:cNvPr id="8162" name="Text Box 43">
          <a:extLst>
            <a:ext uri="{FF2B5EF4-FFF2-40B4-BE49-F238E27FC236}">
              <a16:creationId xmlns:a16="http://schemas.microsoft.com/office/drawing/2014/main" id="{C8910297-4E4C-447E-87B9-16FCA2D67CEB}"/>
            </a:ext>
          </a:extLst>
        </xdr:cNvPr>
        <xdr:cNvSpPr txBox="1">
          <a:spLocks noChangeArrowheads="1"/>
        </xdr:cNvSpPr>
      </xdr:nvSpPr>
      <xdr:spPr bwMode="auto">
        <a:xfrm>
          <a:off x="3933825" y="2564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3" name="Text Box 10">
          <a:extLst>
            <a:ext uri="{FF2B5EF4-FFF2-40B4-BE49-F238E27FC236}">
              <a16:creationId xmlns:a16="http://schemas.microsoft.com/office/drawing/2014/main" id="{42435B28-7E91-459C-82DC-0D05D888859B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4" name="Text Box 11">
          <a:extLst>
            <a:ext uri="{FF2B5EF4-FFF2-40B4-BE49-F238E27FC236}">
              <a16:creationId xmlns:a16="http://schemas.microsoft.com/office/drawing/2014/main" id="{37E3F5AA-546A-4969-99E9-9834E0C13724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10D19EA-BA5E-4D7A-BC7A-1BE5511F1FA3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DDE04656-3E9D-448A-ABBC-6D3537C024B0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7" name="Text Box 10">
          <a:extLst>
            <a:ext uri="{FF2B5EF4-FFF2-40B4-BE49-F238E27FC236}">
              <a16:creationId xmlns:a16="http://schemas.microsoft.com/office/drawing/2014/main" id="{F19AE8BE-2750-4566-9C83-104484AFFB3B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8" name="Text Box 11">
          <a:extLst>
            <a:ext uri="{FF2B5EF4-FFF2-40B4-BE49-F238E27FC236}">
              <a16:creationId xmlns:a16="http://schemas.microsoft.com/office/drawing/2014/main" id="{E5549E03-79FA-40D2-8C0B-07836F7FF803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69" name="Text Box 10">
          <a:extLst>
            <a:ext uri="{FF2B5EF4-FFF2-40B4-BE49-F238E27FC236}">
              <a16:creationId xmlns:a16="http://schemas.microsoft.com/office/drawing/2014/main" id="{C67B000D-DC94-4E0F-AE3A-55270C052C2B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0" name="Text Box 11">
          <a:extLst>
            <a:ext uri="{FF2B5EF4-FFF2-40B4-BE49-F238E27FC236}">
              <a16:creationId xmlns:a16="http://schemas.microsoft.com/office/drawing/2014/main" id="{04D76E5E-C4C4-4586-B4E6-3637DAFD8C64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1" name="Text Box 10">
          <a:extLst>
            <a:ext uri="{FF2B5EF4-FFF2-40B4-BE49-F238E27FC236}">
              <a16:creationId xmlns:a16="http://schemas.microsoft.com/office/drawing/2014/main" id="{B6F74287-D596-4A0B-98B6-E36AA53AAD19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2" name="Text Box 11">
          <a:extLst>
            <a:ext uri="{FF2B5EF4-FFF2-40B4-BE49-F238E27FC236}">
              <a16:creationId xmlns:a16="http://schemas.microsoft.com/office/drawing/2014/main" id="{92E574AB-E65B-434C-B25A-4688F0A63F28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3" name="Text Box 10">
          <a:extLst>
            <a:ext uri="{FF2B5EF4-FFF2-40B4-BE49-F238E27FC236}">
              <a16:creationId xmlns:a16="http://schemas.microsoft.com/office/drawing/2014/main" id="{83031645-3417-4FEA-9CD6-CBF7F00F92DF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4" name="Text Box 11">
          <a:extLst>
            <a:ext uri="{FF2B5EF4-FFF2-40B4-BE49-F238E27FC236}">
              <a16:creationId xmlns:a16="http://schemas.microsoft.com/office/drawing/2014/main" id="{1E0649CC-684B-4A59-A37C-4235999F837D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5" name="Text Box 10">
          <a:extLst>
            <a:ext uri="{FF2B5EF4-FFF2-40B4-BE49-F238E27FC236}">
              <a16:creationId xmlns:a16="http://schemas.microsoft.com/office/drawing/2014/main" id="{1DDF5105-1C19-4418-B2D6-2E20EC29B9A8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6" name="Text Box 11">
          <a:extLst>
            <a:ext uri="{FF2B5EF4-FFF2-40B4-BE49-F238E27FC236}">
              <a16:creationId xmlns:a16="http://schemas.microsoft.com/office/drawing/2014/main" id="{37C7CF21-EC99-4BB8-8158-93F97FEBE8EC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7" name="Text Box 10">
          <a:extLst>
            <a:ext uri="{FF2B5EF4-FFF2-40B4-BE49-F238E27FC236}">
              <a16:creationId xmlns:a16="http://schemas.microsoft.com/office/drawing/2014/main" id="{23DDE4F5-50AF-4C45-BFA0-F28E38701D20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8" name="Text Box 11">
          <a:extLst>
            <a:ext uri="{FF2B5EF4-FFF2-40B4-BE49-F238E27FC236}">
              <a16:creationId xmlns:a16="http://schemas.microsoft.com/office/drawing/2014/main" id="{458F2847-1930-4B5E-A8D9-035B612C9894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167</xdr:row>
      <xdr:rowOff>0</xdr:rowOff>
    </xdr:from>
    <xdr:ext cx="0" cy="171450"/>
    <xdr:sp macro="" textlink="">
      <xdr:nvSpPr>
        <xdr:cNvPr id="8179" name="Text Box 10">
          <a:extLst>
            <a:ext uri="{FF2B5EF4-FFF2-40B4-BE49-F238E27FC236}">
              <a16:creationId xmlns:a16="http://schemas.microsoft.com/office/drawing/2014/main" id="{70861405-B797-463F-8E2E-0DB4A6BA846E}"/>
            </a:ext>
          </a:extLst>
        </xdr:cNvPr>
        <xdr:cNvSpPr txBox="1">
          <a:spLocks noChangeArrowheads="1"/>
        </xdr:cNvSpPr>
      </xdr:nvSpPr>
      <xdr:spPr bwMode="auto">
        <a:xfrm>
          <a:off x="1057275" y="37747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0" name="Text Box 10">
          <a:extLst>
            <a:ext uri="{FF2B5EF4-FFF2-40B4-BE49-F238E27FC236}">
              <a16:creationId xmlns:a16="http://schemas.microsoft.com/office/drawing/2014/main" id="{0285A5CD-0C49-48A4-BC82-494469657B3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1" name="Text Box 11">
          <a:extLst>
            <a:ext uri="{FF2B5EF4-FFF2-40B4-BE49-F238E27FC236}">
              <a16:creationId xmlns:a16="http://schemas.microsoft.com/office/drawing/2014/main" id="{8EE50B65-C1D2-4CD3-8C9A-A3531C5B29F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2" name="Text Box 10">
          <a:extLst>
            <a:ext uri="{FF2B5EF4-FFF2-40B4-BE49-F238E27FC236}">
              <a16:creationId xmlns:a16="http://schemas.microsoft.com/office/drawing/2014/main" id="{64A4176A-E391-424C-B359-DBD10461569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3" name="Text Box 11">
          <a:extLst>
            <a:ext uri="{FF2B5EF4-FFF2-40B4-BE49-F238E27FC236}">
              <a16:creationId xmlns:a16="http://schemas.microsoft.com/office/drawing/2014/main" id="{F24B0583-4C7D-4D6C-80BD-1A83C3105DB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4" name="Text Box 10">
          <a:extLst>
            <a:ext uri="{FF2B5EF4-FFF2-40B4-BE49-F238E27FC236}">
              <a16:creationId xmlns:a16="http://schemas.microsoft.com/office/drawing/2014/main" id="{FD16D3A3-B9DB-4008-B937-13EDDA6F193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5" name="Text Box 11">
          <a:extLst>
            <a:ext uri="{FF2B5EF4-FFF2-40B4-BE49-F238E27FC236}">
              <a16:creationId xmlns:a16="http://schemas.microsoft.com/office/drawing/2014/main" id="{E5AC8EB7-242C-49FF-9930-6AAF9B94536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6" name="Text Box 10">
          <a:extLst>
            <a:ext uri="{FF2B5EF4-FFF2-40B4-BE49-F238E27FC236}">
              <a16:creationId xmlns:a16="http://schemas.microsoft.com/office/drawing/2014/main" id="{54E450D2-ADEB-477C-A2F0-2B117ADF81A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7" name="Text Box 11">
          <a:extLst>
            <a:ext uri="{FF2B5EF4-FFF2-40B4-BE49-F238E27FC236}">
              <a16:creationId xmlns:a16="http://schemas.microsoft.com/office/drawing/2014/main" id="{D38836EE-DB51-42AA-B83D-EFDF662CC9E2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8" name="Text Box 10">
          <a:extLst>
            <a:ext uri="{FF2B5EF4-FFF2-40B4-BE49-F238E27FC236}">
              <a16:creationId xmlns:a16="http://schemas.microsoft.com/office/drawing/2014/main" id="{11928F23-72C3-454C-BFA1-CA2D6499FCD5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89" name="Text Box 11">
          <a:extLst>
            <a:ext uri="{FF2B5EF4-FFF2-40B4-BE49-F238E27FC236}">
              <a16:creationId xmlns:a16="http://schemas.microsoft.com/office/drawing/2014/main" id="{A216E58C-8163-4697-B833-4CB29D6CE8E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0" name="Text Box 10">
          <a:extLst>
            <a:ext uri="{FF2B5EF4-FFF2-40B4-BE49-F238E27FC236}">
              <a16:creationId xmlns:a16="http://schemas.microsoft.com/office/drawing/2014/main" id="{00F95F1E-0DA6-4860-B11A-CA4175A956D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1" name="Text Box 11">
          <a:extLst>
            <a:ext uri="{FF2B5EF4-FFF2-40B4-BE49-F238E27FC236}">
              <a16:creationId xmlns:a16="http://schemas.microsoft.com/office/drawing/2014/main" id="{3F1E2058-EB17-44AD-8CC7-4B600EC30151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2" name="Text Box 10">
          <a:extLst>
            <a:ext uri="{FF2B5EF4-FFF2-40B4-BE49-F238E27FC236}">
              <a16:creationId xmlns:a16="http://schemas.microsoft.com/office/drawing/2014/main" id="{D7686AD6-D6B2-4E74-B7B4-3D64E386FE2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3" name="Text Box 11">
          <a:extLst>
            <a:ext uri="{FF2B5EF4-FFF2-40B4-BE49-F238E27FC236}">
              <a16:creationId xmlns:a16="http://schemas.microsoft.com/office/drawing/2014/main" id="{01FA0271-CEC8-41D6-B42A-D1500DAF592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4" name="Text Box 10">
          <a:extLst>
            <a:ext uri="{FF2B5EF4-FFF2-40B4-BE49-F238E27FC236}">
              <a16:creationId xmlns:a16="http://schemas.microsoft.com/office/drawing/2014/main" id="{C7798C78-ACE8-4916-AC18-5D60346F8C0F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5" name="Text Box 11">
          <a:extLst>
            <a:ext uri="{FF2B5EF4-FFF2-40B4-BE49-F238E27FC236}">
              <a16:creationId xmlns:a16="http://schemas.microsoft.com/office/drawing/2014/main" id="{6DEDF7D5-D447-4189-A273-ADB1DEF7C99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CF55325-DEFD-45BC-8BF3-A28C8AEF6A5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197" name="Text Box 10">
          <a:extLst>
            <a:ext uri="{FF2B5EF4-FFF2-40B4-BE49-F238E27FC236}">
              <a16:creationId xmlns:a16="http://schemas.microsoft.com/office/drawing/2014/main" id="{3574D746-E72B-404E-AE75-655C6E49A395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198" name="Text Box 11">
          <a:extLst>
            <a:ext uri="{FF2B5EF4-FFF2-40B4-BE49-F238E27FC236}">
              <a16:creationId xmlns:a16="http://schemas.microsoft.com/office/drawing/2014/main" id="{D318CE7F-B6BD-488E-A32B-59FB30E021B4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199" name="Text Box 10">
          <a:extLst>
            <a:ext uri="{FF2B5EF4-FFF2-40B4-BE49-F238E27FC236}">
              <a16:creationId xmlns:a16="http://schemas.microsoft.com/office/drawing/2014/main" id="{34DACF4C-E141-40F5-AD01-F230D87EC83F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00" name="Text Box 11">
          <a:extLst>
            <a:ext uri="{FF2B5EF4-FFF2-40B4-BE49-F238E27FC236}">
              <a16:creationId xmlns:a16="http://schemas.microsoft.com/office/drawing/2014/main" id="{154B6F85-FFD2-4BCA-B65C-AB14BD968D4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01" name="Text Box 10">
          <a:extLst>
            <a:ext uri="{FF2B5EF4-FFF2-40B4-BE49-F238E27FC236}">
              <a16:creationId xmlns:a16="http://schemas.microsoft.com/office/drawing/2014/main" id="{67EDADF0-93AC-402F-BF3E-A0B99370A94C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02" name="Text Box 11">
          <a:extLst>
            <a:ext uri="{FF2B5EF4-FFF2-40B4-BE49-F238E27FC236}">
              <a16:creationId xmlns:a16="http://schemas.microsoft.com/office/drawing/2014/main" id="{F2FFAE95-025C-4B62-AC53-BA9BC50A504D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03" name="Text Box 10">
          <a:extLst>
            <a:ext uri="{FF2B5EF4-FFF2-40B4-BE49-F238E27FC236}">
              <a16:creationId xmlns:a16="http://schemas.microsoft.com/office/drawing/2014/main" id="{4F4A6D82-5396-459F-A910-51C6D17C067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04" name="Text Box 11">
          <a:extLst>
            <a:ext uri="{FF2B5EF4-FFF2-40B4-BE49-F238E27FC236}">
              <a16:creationId xmlns:a16="http://schemas.microsoft.com/office/drawing/2014/main" id="{6CA4ABC5-2F28-4674-BD3B-A5455FB2FA36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05" name="Text Box 10">
          <a:extLst>
            <a:ext uri="{FF2B5EF4-FFF2-40B4-BE49-F238E27FC236}">
              <a16:creationId xmlns:a16="http://schemas.microsoft.com/office/drawing/2014/main" id="{6741AC57-D358-434A-AEAD-1D8C296D0E4D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06" name="Text Box 11">
          <a:extLst>
            <a:ext uri="{FF2B5EF4-FFF2-40B4-BE49-F238E27FC236}">
              <a16:creationId xmlns:a16="http://schemas.microsoft.com/office/drawing/2014/main" id="{C0AA569E-E9E5-4B42-9286-F15D36AFF7F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07" name="Text Box 10">
          <a:extLst>
            <a:ext uri="{FF2B5EF4-FFF2-40B4-BE49-F238E27FC236}">
              <a16:creationId xmlns:a16="http://schemas.microsoft.com/office/drawing/2014/main" id="{08E8FEA5-62C9-44FA-95C7-C18DDC4D2E91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08" name="Text Box 11">
          <a:extLst>
            <a:ext uri="{FF2B5EF4-FFF2-40B4-BE49-F238E27FC236}">
              <a16:creationId xmlns:a16="http://schemas.microsoft.com/office/drawing/2014/main" id="{CF4BAB4A-0C33-4051-BE6A-F155D7F88D2B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09" name="Text Box 10">
          <a:extLst>
            <a:ext uri="{FF2B5EF4-FFF2-40B4-BE49-F238E27FC236}">
              <a16:creationId xmlns:a16="http://schemas.microsoft.com/office/drawing/2014/main" id="{4F95A132-35F4-4934-AA56-E5B3CCB83C8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0" name="Text Box 11">
          <a:extLst>
            <a:ext uri="{FF2B5EF4-FFF2-40B4-BE49-F238E27FC236}">
              <a16:creationId xmlns:a16="http://schemas.microsoft.com/office/drawing/2014/main" id="{17DBBA50-DBE3-4A46-803A-8E1CFEC9891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1" name="Text Box 10">
          <a:extLst>
            <a:ext uri="{FF2B5EF4-FFF2-40B4-BE49-F238E27FC236}">
              <a16:creationId xmlns:a16="http://schemas.microsoft.com/office/drawing/2014/main" id="{9E8865EA-34AD-43B9-996D-742E05B778A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2" name="Text Box 11">
          <a:extLst>
            <a:ext uri="{FF2B5EF4-FFF2-40B4-BE49-F238E27FC236}">
              <a16:creationId xmlns:a16="http://schemas.microsoft.com/office/drawing/2014/main" id="{EFF53CA6-CABD-4FCF-B47C-D49A5C55982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3" name="Text Box 10">
          <a:extLst>
            <a:ext uri="{FF2B5EF4-FFF2-40B4-BE49-F238E27FC236}">
              <a16:creationId xmlns:a16="http://schemas.microsoft.com/office/drawing/2014/main" id="{542A3E4E-24E1-4100-8B6C-CD069A14DA6B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4" name="Text Box 11">
          <a:extLst>
            <a:ext uri="{FF2B5EF4-FFF2-40B4-BE49-F238E27FC236}">
              <a16:creationId xmlns:a16="http://schemas.microsoft.com/office/drawing/2014/main" id="{7510C5ED-342C-4FC0-AD65-3A1BD7DF7DA6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5" name="Text Box 10">
          <a:extLst>
            <a:ext uri="{FF2B5EF4-FFF2-40B4-BE49-F238E27FC236}">
              <a16:creationId xmlns:a16="http://schemas.microsoft.com/office/drawing/2014/main" id="{3A1C8828-18CC-4144-9987-B4A2ACA54A7D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6" name="Text Box 11">
          <a:extLst>
            <a:ext uri="{FF2B5EF4-FFF2-40B4-BE49-F238E27FC236}">
              <a16:creationId xmlns:a16="http://schemas.microsoft.com/office/drawing/2014/main" id="{CFCC863D-4B03-49CC-985F-D7C5CA7ADB3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7" name="Text Box 10">
          <a:extLst>
            <a:ext uri="{FF2B5EF4-FFF2-40B4-BE49-F238E27FC236}">
              <a16:creationId xmlns:a16="http://schemas.microsoft.com/office/drawing/2014/main" id="{6A24354A-D654-40EF-B4F5-79CBFAC61F6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8" name="Text Box 11">
          <a:extLst>
            <a:ext uri="{FF2B5EF4-FFF2-40B4-BE49-F238E27FC236}">
              <a16:creationId xmlns:a16="http://schemas.microsoft.com/office/drawing/2014/main" id="{D866B5CC-DF20-4AEA-95BC-E09ADFF4413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19" name="Text Box 10">
          <a:extLst>
            <a:ext uri="{FF2B5EF4-FFF2-40B4-BE49-F238E27FC236}">
              <a16:creationId xmlns:a16="http://schemas.microsoft.com/office/drawing/2014/main" id="{7EF8F801-BCF8-43C7-8AA6-7A86B7FD9B5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20" name="Text Box 11">
          <a:extLst>
            <a:ext uri="{FF2B5EF4-FFF2-40B4-BE49-F238E27FC236}">
              <a16:creationId xmlns:a16="http://schemas.microsoft.com/office/drawing/2014/main" id="{8B9BF420-62BD-4D03-B116-63200399A3B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21" name="Text Box 10">
          <a:extLst>
            <a:ext uri="{FF2B5EF4-FFF2-40B4-BE49-F238E27FC236}">
              <a16:creationId xmlns:a16="http://schemas.microsoft.com/office/drawing/2014/main" id="{213A98E2-9B52-41C6-B26B-88AA18B0EE4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2" name="Text Box 10">
          <a:extLst>
            <a:ext uri="{FF2B5EF4-FFF2-40B4-BE49-F238E27FC236}">
              <a16:creationId xmlns:a16="http://schemas.microsoft.com/office/drawing/2014/main" id="{DC5C142E-B67C-4164-8FFA-DDAC13F5381E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3" name="Text Box 11">
          <a:extLst>
            <a:ext uri="{FF2B5EF4-FFF2-40B4-BE49-F238E27FC236}">
              <a16:creationId xmlns:a16="http://schemas.microsoft.com/office/drawing/2014/main" id="{2D0FC855-4393-4F92-94C5-8EF5499B54FC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4" name="Text Box 10">
          <a:extLst>
            <a:ext uri="{FF2B5EF4-FFF2-40B4-BE49-F238E27FC236}">
              <a16:creationId xmlns:a16="http://schemas.microsoft.com/office/drawing/2014/main" id="{9C20D093-9666-4A21-86B4-93835AB58319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5" name="Text Box 11">
          <a:extLst>
            <a:ext uri="{FF2B5EF4-FFF2-40B4-BE49-F238E27FC236}">
              <a16:creationId xmlns:a16="http://schemas.microsoft.com/office/drawing/2014/main" id="{F4C18E65-4EEB-451D-BE44-C4F0FD845AD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6" name="Text Box 10">
          <a:extLst>
            <a:ext uri="{FF2B5EF4-FFF2-40B4-BE49-F238E27FC236}">
              <a16:creationId xmlns:a16="http://schemas.microsoft.com/office/drawing/2014/main" id="{8277B242-D497-45F9-9B87-F6EEDC6CF5BE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7" name="Text Box 11">
          <a:extLst>
            <a:ext uri="{FF2B5EF4-FFF2-40B4-BE49-F238E27FC236}">
              <a16:creationId xmlns:a16="http://schemas.microsoft.com/office/drawing/2014/main" id="{CA33710E-70E2-490A-AB27-76FDEA2A7445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8" name="Text Box 10">
          <a:extLst>
            <a:ext uri="{FF2B5EF4-FFF2-40B4-BE49-F238E27FC236}">
              <a16:creationId xmlns:a16="http://schemas.microsoft.com/office/drawing/2014/main" id="{DA3CAA0C-8AF9-41B3-AF61-964FB0557EAB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29" name="Text Box 11">
          <a:extLst>
            <a:ext uri="{FF2B5EF4-FFF2-40B4-BE49-F238E27FC236}">
              <a16:creationId xmlns:a16="http://schemas.microsoft.com/office/drawing/2014/main" id="{C77D5363-7F18-4D65-BB3B-57F5BEBD140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0" name="Text Box 10">
          <a:extLst>
            <a:ext uri="{FF2B5EF4-FFF2-40B4-BE49-F238E27FC236}">
              <a16:creationId xmlns:a16="http://schemas.microsoft.com/office/drawing/2014/main" id="{05889625-8119-42FA-9EB6-905F9267483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1" name="Text Box 11">
          <a:extLst>
            <a:ext uri="{FF2B5EF4-FFF2-40B4-BE49-F238E27FC236}">
              <a16:creationId xmlns:a16="http://schemas.microsoft.com/office/drawing/2014/main" id="{09AC5130-6EFF-4BDD-981C-2A331DFA2A7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2" name="Text Box 10">
          <a:extLst>
            <a:ext uri="{FF2B5EF4-FFF2-40B4-BE49-F238E27FC236}">
              <a16:creationId xmlns:a16="http://schemas.microsoft.com/office/drawing/2014/main" id="{924A67B6-7CCB-4584-B74F-6F758A24FE5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3" name="Text Box 11">
          <a:extLst>
            <a:ext uri="{FF2B5EF4-FFF2-40B4-BE49-F238E27FC236}">
              <a16:creationId xmlns:a16="http://schemas.microsoft.com/office/drawing/2014/main" id="{838EED96-C395-410D-91F8-05064C25E87A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4" name="Text Box 10">
          <a:extLst>
            <a:ext uri="{FF2B5EF4-FFF2-40B4-BE49-F238E27FC236}">
              <a16:creationId xmlns:a16="http://schemas.microsoft.com/office/drawing/2014/main" id="{FF9BC5EF-99A4-4D09-9B87-4A3540D21DF1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5" name="Text Box 11">
          <a:extLst>
            <a:ext uri="{FF2B5EF4-FFF2-40B4-BE49-F238E27FC236}">
              <a16:creationId xmlns:a16="http://schemas.microsoft.com/office/drawing/2014/main" id="{28334DC2-BD15-457F-9313-13A0AE660D2B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6" name="Text Box 10">
          <a:extLst>
            <a:ext uri="{FF2B5EF4-FFF2-40B4-BE49-F238E27FC236}">
              <a16:creationId xmlns:a16="http://schemas.microsoft.com/office/drawing/2014/main" id="{0B2C3B83-9061-4D91-B88B-7C0B611697BF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7" name="Text Box 11">
          <a:extLst>
            <a:ext uri="{FF2B5EF4-FFF2-40B4-BE49-F238E27FC236}">
              <a16:creationId xmlns:a16="http://schemas.microsoft.com/office/drawing/2014/main" id="{B11F5FBA-95E0-4A2F-8ACF-11593C9125A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8" name="Text Box 10">
          <a:extLst>
            <a:ext uri="{FF2B5EF4-FFF2-40B4-BE49-F238E27FC236}">
              <a16:creationId xmlns:a16="http://schemas.microsoft.com/office/drawing/2014/main" id="{E2B41EF2-D39E-4235-9972-37117F7E02C5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39" name="Text Box 11">
          <a:extLst>
            <a:ext uri="{FF2B5EF4-FFF2-40B4-BE49-F238E27FC236}">
              <a16:creationId xmlns:a16="http://schemas.microsoft.com/office/drawing/2014/main" id="{CBE97112-B3B1-459C-82E5-1676E2F79DF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0" name="Text Box 10">
          <a:extLst>
            <a:ext uri="{FF2B5EF4-FFF2-40B4-BE49-F238E27FC236}">
              <a16:creationId xmlns:a16="http://schemas.microsoft.com/office/drawing/2014/main" id="{E301BDCA-E084-45E3-AD00-676CC27140C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1" name="Text Box 11">
          <a:extLst>
            <a:ext uri="{FF2B5EF4-FFF2-40B4-BE49-F238E27FC236}">
              <a16:creationId xmlns:a16="http://schemas.microsoft.com/office/drawing/2014/main" id="{34F8AF02-6B40-41F9-A31B-BE846275502D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2" name="Text Box 10">
          <a:extLst>
            <a:ext uri="{FF2B5EF4-FFF2-40B4-BE49-F238E27FC236}">
              <a16:creationId xmlns:a16="http://schemas.microsoft.com/office/drawing/2014/main" id="{D0450B4D-FC73-452E-B89F-53E7161C5D9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3" name="Text Box 11">
          <a:extLst>
            <a:ext uri="{FF2B5EF4-FFF2-40B4-BE49-F238E27FC236}">
              <a16:creationId xmlns:a16="http://schemas.microsoft.com/office/drawing/2014/main" id="{37CCCB2C-0C27-474B-BECE-B1169A1FC28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4" name="Text Box 10">
          <a:extLst>
            <a:ext uri="{FF2B5EF4-FFF2-40B4-BE49-F238E27FC236}">
              <a16:creationId xmlns:a16="http://schemas.microsoft.com/office/drawing/2014/main" id="{C0DFFCBF-C4BC-4F42-B584-11AFEE8AD65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5" name="Text Box 11">
          <a:extLst>
            <a:ext uri="{FF2B5EF4-FFF2-40B4-BE49-F238E27FC236}">
              <a16:creationId xmlns:a16="http://schemas.microsoft.com/office/drawing/2014/main" id="{91DEF0F0-36DD-4DE5-B904-F0CFD6DC5DD6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246" name="Text Box 10">
          <a:extLst>
            <a:ext uri="{FF2B5EF4-FFF2-40B4-BE49-F238E27FC236}">
              <a16:creationId xmlns:a16="http://schemas.microsoft.com/office/drawing/2014/main" id="{053B4C1A-45A6-4B04-B88F-4E91C8B35FB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47" name="Text Box 10">
          <a:extLst>
            <a:ext uri="{FF2B5EF4-FFF2-40B4-BE49-F238E27FC236}">
              <a16:creationId xmlns:a16="http://schemas.microsoft.com/office/drawing/2014/main" id="{8DCC6F3E-5DE1-4DCB-9B61-7C57A9AA2E1B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48" name="Text Box 11">
          <a:extLst>
            <a:ext uri="{FF2B5EF4-FFF2-40B4-BE49-F238E27FC236}">
              <a16:creationId xmlns:a16="http://schemas.microsoft.com/office/drawing/2014/main" id="{2D98005E-1FEB-4E73-AEAB-EA0595FD9BAC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49" name="Text Box 10">
          <a:extLst>
            <a:ext uri="{FF2B5EF4-FFF2-40B4-BE49-F238E27FC236}">
              <a16:creationId xmlns:a16="http://schemas.microsoft.com/office/drawing/2014/main" id="{7305E8CF-2976-4745-8E54-176AF2C15B8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50" name="Text Box 11">
          <a:extLst>
            <a:ext uri="{FF2B5EF4-FFF2-40B4-BE49-F238E27FC236}">
              <a16:creationId xmlns:a16="http://schemas.microsoft.com/office/drawing/2014/main" id="{3BBC1BC9-C03D-4C69-88C4-340FCF8D82CA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51" name="Text Box 10">
          <a:extLst>
            <a:ext uri="{FF2B5EF4-FFF2-40B4-BE49-F238E27FC236}">
              <a16:creationId xmlns:a16="http://schemas.microsoft.com/office/drawing/2014/main" id="{BB58D81F-B4A0-4F3B-9132-27F0BBFFF8D6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52" name="Text Box 11">
          <a:extLst>
            <a:ext uri="{FF2B5EF4-FFF2-40B4-BE49-F238E27FC236}">
              <a16:creationId xmlns:a16="http://schemas.microsoft.com/office/drawing/2014/main" id="{C4F78550-BF7C-41BC-BD1D-EA6AF81ED151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54</xdr:row>
      <xdr:rowOff>0</xdr:rowOff>
    </xdr:from>
    <xdr:ext cx="0" cy="171450"/>
    <xdr:sp macro="" textlink="">
      <xdr:nvSpPr>
        <xdr:cNvPr id="8253" name="Text Box 10">
          <a:extLst>
            <a:ext uri="{FF2B5EF4-FFF2-40B4-BE49-F238E27FC236}">
              <a16:creationId xmlns:a16="http://schemas.microsoft.com/office/drawing/2014/main" id="{58B974B0-7495-49FC-852F-E52D61A96C9A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4" name="Text Box 10">
          <a:extLst>
            <a:ext uri="{FF2B5EF4-FFF2-40B4-BE49-F238E27FC236}">
              <a16:creationId xmlns:a16="http://schemas.microsoft.com/office/drawing/2014/main" id="{2CDE5777-0985-4F89-A78F-0E16D1D3802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5" name="Text Box 11">
          <a:extLst>
            <a:ext uri="{FF2B5EF4-FFF2-40B4-BE49-F238E27FC236}">
              <a16:creationId xmlns:a16="http://schemas.microsoft.com/office/drawing/2014/main" id="{3B897334-8F99-4F61-8962-17F9A677036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6" name="Text Box 10">
          <a:extLst>
            <a:ext uri="{FF2B5EF4-FFF2-40B4-BE49-F238E27FC236}">
              <a16:creationId xmlns:a16="http://schemas.microsoft.com/office/drawing/2014/main" id="{C010B09D-05E6-4FFD-A1C6-6C8731F8656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7" name="Text Box 11">
          <a:extLst>
            <a:ext uri="{FF2B5EF4-FFF2-40B4-BE49-F238E27FC236}">
              <a16:creationId xmlns:a16="http://schemas.microsoft.com/office/drawing/2014/main" id="{88F4D811-F3E4-4214-8958-4E1546CA8DC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8" name="Text Box 10">
          <a:extLst>
            <a:ext uri="{FF2B5EF4-FFF2-40B4-BE49-F238E27FC236}">
              <a16:creationId xmlns:a16="http://schemas.microsoft.com/office/drawing/2014/main" id="{87A9B1B6-FF08-4A93-B4A8-FCB05A10D14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59" name="Text Box 11">
          <a:extLst>
            <a:ext uri="{FF2B5EF4-FFF2-40B4-BE49-F238E27FC236}">
              <a16:creationId xmlns:a16="http://schemas.microsoft.com/office/drawing/2014/main" id="{069453F1-6A2A-4983-ADC3-098BBA9FD729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0" name="Text Box 10">
          <a:extLst>
            <a:ext uri="{FF2B5EF4-FFF2-40B4-BE49-F238E27FC236}">
              <a16:creationId xmlns:a16="http://schemas.microsoft.com/office/drawing/2014/main" id="{874855FB-D327-47E5-8D88-984785DCD20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1" name="Text Box 11">
          <a:extLst>
            <a:ext uri="{FF2B5EF4-FFF2-40B4-BE49-F238E27FC236}">
              <a16:creationId xmlns:a16="http://schemas.microsoft.com/office/drawing/2014/main" id="{3139FED2-9C43-4350-B614-6AD335FD4B9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2" name="Text Box 10">
          <a:extLst>
            <a:ext uri="{FF2B5EF4-FFF2-40B4-BE49-F238E27FC236}">
              <a16:creationId xmlns:a16="http://schemas.microsoft.com/office/drawing/2014/main" id="{B314275B-1DC7-43EE-A2D6-9173B691570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3" name="Text Box 11">
          <a:extLst>
            <a:ext uri="{FF2B5EF4-FFF2-40B4-BE49-F238E27FC236}">
              <a16:creationId xmlns:a16="http://schemas.microsoft.com/office/drawing/2014/main" id="{B23EEE34-7A3F-45C3-959A-35A467E2121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4" name="Text Box 10">
          <a:extLst>
            <a:ext uri="{FF2B5EF4-FFF2-40B4-BE49-F238E27FC236}">
              <a16:creationId xmlns:a16="http://schemas.microsoft.com/office/drawing/2014/main" id="{A0CF46D8-472D-442A-9D65-69435B13DFF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5" name="Text Box 11">
          <a:extLst>
            <a:ext uri="{FF2B5EF4-FFF2-40B4-BE49-F238E27FC236}">
              <a16:creationId xmlns:a16="http://schemas.microsoft.com/office/drawing/2014/main" id="{C48C970D-2679-48F9-8D89-C2C222D958D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6" name="Text Box 10">
          <a:extLst>
            <a:ext uri="{FF2B5EF4-FFF2-40B4-BE49-F238E27FC236}">
              <a16:creationId xmlns:a16="http://schemas.microsoft.com/office/drawing/2014/main" id="{48E190B6-F132-4D64-ABBE-8941562DC18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7" name="Text Box 11">
          <a:extLst>
            <a:ext uri="{FF2B5EF4-FFF2-40B4-BE49-F238E27FC236}">
              <a16:creationId xmlns:a16="http://schemas.microsoft.com/office/drawing/2014/main" id="{E0C30DAA-8875-45DB-8061-27EF92CEA6B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314EBCAE-0E6F-42BD-9F89-4BAC1194193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69" name="Text Box 11">
          <a:extLst>
            <a:ext uri="{FF2B5EF4-FFF2-40B4-BE49-F238E27FC236}">
              <a16:creationId xmlns:a16="http://schemas.microsoft.com/office/drawing/2014/main" id="{3E007EAD-D4C4-418B-8781-F977E3D2614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70" name="Text Box 10">
          <a:extLst>
            <a:ext uri="{FF2B5EF4-FFF2-40B4-BE49-F238E27FC236}">
              <a16:creationId xmlns:a16="http://schemas.microsoft.com/office/drawing/2014/main" id="{EE55EE93-A0E6-449C-8B20-003C3E392DA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1" name="Text Box 10">
          <a:extLst>
            <a:ext uri="{FF2B5EF4-FFF2-40B4-BE49-F238E27FC236}">
              <a16:creationId xmlns:a16="http://schemas.microsoft.com/office/drawing/2014/main" id="{4874AC4B-6D65-4B0C-A0F5-EC2EC07AD38D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2" name="Text Box 11">
          <a:extLst>
            <a:ext uri="{FF2B5EF4-FFF2-40B4-BE49-F238E27FC236}">
              <a16:creationId xmlns:a16="http://schemas.microsoft.com/office/drawing/2014/main" id="{DCBE7DC7-0712-48BD-9110-5B7A54BDAB2E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3" name="Text Box 10">
          <a:extLst>
            <a:ext uri="{FF2B5EF4-FFF2-40B4-BE49-F238E27FC236}">
              <a16:creationId xmlns:a16="http://schemas.microsoft.com/office/drawing/2014/main" id="{CC7BCE31-9E12-40BF-A252-2D57578106F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4" name="Text Box 11">
          <a:extLst>
            <a:ext uri="{FF2B5EF4-FFF2-40B4-BE49-F238E27FC236}">
              <a16:creationId xmlns:a16="http://schemas.microsoft.com/office/drawing/2014/main" id="{5F89040C-28EA-402F-A772-D1314AC0779F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5" name="Text Box 10">
          <a:extLst>
            <a:ext uri="{FF2B5EF4-FFF2-40B4-BE49-F238E27FC236}">
              <a16:creationId xmlns:a16="http://schemas.microsoft.com/office/drawing/2014/main" id="{F3E98D68-53E0-4FB8-BCB2-C792835F9514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6" name="Text Box 11">
          <a:extLst>
            <a:ext uri="{FF2B5EF4-FFF2-40B4-BE49-F238E27FC236}">
              <a16:creationId xmlns:a16="http://schemas.microsoft.com/office/drawing/2014/main" id="{FB9B0C63-B976-4C4A-80F3-03E0A2139DD9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7" name="Text Box 10">
          <a:extLst>
            <a:ext uri="{FF2B5EF4-FFF2-40B4-BE49-F238E27FC236}">
              <a16:creationId xmlns:a16="http://schemas.microsoft.com/office/drawing/2014/main" id="{E7179555-8E0F-446E-BE08-CC5BA2CE6699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8" name="Text Box 11">
          <a:extLst>
            <a:ext uri="{FF2B5EF4-FFF2-40B4-BE49-F238E27FC236}">
              <a16:creationId xmlns:a16="http://schemas.microsoft.com/office/drawing/2014/main" id="{E3EC7D40-203E-45A7-9B3D-5186F6BD29E3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79" name="Text Box 10">
          <a:extLst>
            <a:ext uri="{FF2B5EF4-FFF2-40B4-BE49-F238E27FC236}">
              <a16:creationId xmlns:a16="http://schemas.microsoft.com/office/drawing/2014/main" id="{83247BE3-D96E-425E-A67F-7B18DE117B46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0" name="Text Box 10">
          <a:extLst>
            <a:ext uri="{FF2B5EF4-FFF2-40B4-BE49-F238E27FC236}">
              <a16:creationId xmlns:a16="http://schemas.microsoft.com/office/drawing/2014/main" id="{5A1CA75B-648C-4DAC-902A-55366D48838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1" name="Text Box 11">
          <a:extLst>
            <a:ext uri="{FF2B5EF4-FFF2-40B4-BE49-F238E27FC236}">
              <a16:creationId xmlns:a16="http://schemas.microsoft.com/office/drawing/2014/main" id="{E8F0BEAB-18AF-4891-AC79-80599426F10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2" name="Text Box 10">
          <a:extLst>
            <a:ext uri="{FF2B5EF4-FFF2-40B4-BE49-F238E27FC236}">
              <a16:creationId xmlns:a16="http://schemas.microsoft.com/office/drawing/2014/main" id="{13CA9A87-BAE7-416B-9DED-70B86FB27033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3" name="Text Box 11">
          <a:extLst>
            <a:ext uri="{FF2B5EF4-FFF2-40B4-BE49-F238E27FC236}">
              <a16:creationId xmlns:a16="http://schemas.microsoft.com/office/drawing/2014/main" id="{CEBD09E2-AF17-480E-AF06-5A19AA8A92F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4" name="Text Box 10">
          <a:extLst>
            <a:ext uri="{FF2B5EF4-FFF2-40B4-BE49-F238E27FC236}">
              <a16:creationId xmlns:a16="http://schemas.microsoft.com/office/drawing/2014/main" id="{CE2ED529-4A42-48FE-8093-B6E88488725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5" name="Text Box 11">
          <a:extLst>
            <a:ext uri="{FF2B5EF4-FFF2-40B4-BE49-F238E27FC236}">
              <a16:creationId xmlns:a16="http://schemas.microsoft.com/office/drawing/2014/main" id="{B3EF933C-4E1D-4FC4-9A50-09F38A65172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18E3E78C-AA10-44DC-834E-DC85AD36AAF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7" name="Text Box 11">
          <a:extLst>
            <a:ext uri="{FF2B5EF4-FFF2-40B4-BE49-F238E27FC236}">
              <a16:creationId xmlns:a16="http://schemas.microsoft.com/office/drawing/2014/main" id="{2711446B-AD15-4387-9660-4868C86D155E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8" name="Text Box 10">
          <a:extLst>
            <a:ext uri="{FF2B5EF4-FFF2-40B4-BE49-F238E27FC236}">
              <a16:creationId xmlns:a16="http://schemas.microsoft.com/office/drawing/2014/main" id="{9B043001-2EAC-464F-ACAF-9E92692FE023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89" name="Text Box 11">
          <a:extLst>
            <a:ext uri="{FF2B5EF4-FFF2-40B4-BE49-F238E27FC236}">
              <a16:creationId xmlns:a16="http://schemas.microsoft.com/office/drawing/2014/main" id="{50397A69-E145-4143-904A-88E09847835D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0" name="Text Box 10">
          <a:extLst>
            <a:ext uri="{FF2B5EF4-FFF2-40B4-BE49-F238E27FC236}">
              <a16:creationId xmlns:a16="http://schemas.microsoft.com/office/drawing/2014/main" id="{698DEC70-EDA2-4D74-9D6D-5F8E4654692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1" name="Text Box 11">
          <a:extLst>
            <a:ext uri="{FF2B5EF4-FFF2-40B4-BE49-F238E27FC236}">
              <a16:creationId xmlns:a16="http://schemas.microsoft.com/office/drawing/2014/main" id="{2C12E434-5A34-430C-A445-0F88FE5DAC6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2" name="Text Box 10">
          <a:extLst>
            <a:ext uri="{FF2B5EF4-FFF2-40B4-BE49-F238E27FC236}">
              <a16:creationId xmlns:a16="http://schemas.microsoft.com/office/drawing/2014/main" id="{926AD5F7-4A9E-470B-900F-4FA07DAFA803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3" name="Text Box 11">
          <a:extLst>
            <a:ext uri="{FF2B5EF4-FFF2-40B4-BE49-F238E27FC236}">
              <a16:creationId xmlns:a16="http://schemas.microsoft.com/office/drawing/2014/main" id="{67402EFE-F799-422E-AB21-2EB1F53B36FB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4" name="Text Box 10">
          <a:extLst>
            <a:ext uri="{FF2B5EF4-FFF2-40B4-BE49-F238E27FC236}">
              <a16:creationId xmlns:a16="http://schemas.microsoft.com/office/drawing/2014/main" id="{2DFE1DC7-4DE7-4B8E-A699-7942E17999B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5" name="Text Box 11">
          <a:extLst>
            <a:ext uri="{FF2B5EF4-FFF2-40B4-BE49-F238E27FC236}">
              <a16:creationId xmlns:a16="http://schemas.microsoft.com/office/drawing/2014/main" id="{CB42946B-DCFA-4A47-8DA6-8697D51D9A1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296" name="Text Box 10">
          <a:extLst>
            <a:ext uri="{FF2B5EF4-FFF2-40B4-BE49-F238E27FC236}">
              <a16:creationId xmlns:a16="http://schemas.microsoft.com/office/drawing/2014/main" id="{449FBB5E-CBD7-4502-ABD7-76BF54B7FB0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97" name="Text Box 10">
          <a:extLst>
            <a:ext uri="{FF2B5EF4-FFF2-40B4-BE49-F238E27FC236}">
              <a16:creationId xmlns:a16="http://schemas.microsoft.com/office/drawing/2014/main" id="{0FCFC702-F7BE-4736-A093-5565952910F3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98" name="Text Box 11">
          <a:extLst>
            <a:ext uri="{FF2B5EF4-FFF2-40B4-BE49-F238E27FC236}">
              <a16:creationId xmlns:a16="http://schemas.microsoft.com/office/drawing/2014/main" id="{DA94C7E4-ED06-4DC5-837F-AA1E21AB0D9A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299" name="Text Box 10">
          <a:extLst>
            <a:ext uri="{FF2B5EF4-FFF2-40B4-BE49-F238E27FC236}">
              <a16:creationId xmlns:a16="http://schemas.microsoft.com/office/drawing/2014/main" id="{E0C15A3C-8126-4210-A569-E74AB978940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0" name="Text Box 11">
          <a:extLst>
            <a:ext uri="{FF2B5EF4-FFF2-40B4-BE49-F238E27FC236}">
              <a16:creationId xmlns:a16="http://schemas.microsoft.com/office/drawing/2014/main" id="{90C7E2F9-E4AE-4B8C-A54D-8169E4F79F49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1" name="Text Box 10">
          <a:extLst>
            <a:ext uri="{FF2B5EF4-FFF2-40B4-BE49-F238E27FC236}">
              <a16:creationId xmlns:a16="http://schemas.microsoft.com/office/drawing/2014/main" id="{7C3B153B-427F-44F7-814C-D45AC8B77274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2" name="Text Box 11">
          <a:extLst>
            <a:ext uri="{FF2B5EF4-FFF2-40B4-BE49-F238E27FC236}">
              <a16:creationId xmlns:a16="http://schemas.microsoft.com/office/drawing/2014/main" id="{C5324A12-C9ED-4EFB-BF0A-D540CABE1C12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3" name="Text Box 10">
          <a:extLst>
            <a:ext uri="{FF2B5EF4-FFF2-40B4-BE49-F238E27FC236}">
              <a16:creationId xmlns:a16="http://schemas.microsoft.com/office/drawing/2014/main" id="{C893F7DE-29FB-4280-9034-5A2034C933F1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4" name="Text Box 11">
          <a:extLst>
            <a:ext uri="{FF2B5EF4-FFF2-40B4-BE49-F238E27FC236}">
              <a16:creationId xmlns:a16="http://schemas.microsoft.com/office/drawing/2014/main" id="{24A42A93-5412-40C3-AF69-70FB2FEFBF9A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05" name="Text Box 10">
          <a:extLst>
            <a:ext uri="{FF2B5EF4-FFF2-40B4-BE49-F238E27FC236}">
              <a16:creationId xmlns:a16="http://schemas.microsoft.com/office/drawing/2014/main" id="{CB4E560B-17DD-4ACC-9A26-3935C775AC43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06" name="Text Box 10">
          <a:extLst>
            <a:ext uri="{FF2B5EF4-FFF2-40B4-BE49-F238E27FC236}">
              <a16:creationId xmlns:a16="http://schemas.microsoft.com/office/drawing/2014/main" id="{CBD22765-6749-4058-A381-30C8C590F52D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07" name="Text Box 11">
          <a:extLst>
            <a:ext uri="{FF2B5EF4-FFF2-40B4-BE49-F238E27FC236}">
              <a16:creationId xmlns:a16="http://schemas.microsoft.com/office/drawing/2014/main" id="{F6D2D35F-DCE8-45E6-9EDE-DC1F9B93525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08" name="Text Box 10">
          <a:extLst>
            <a:ext uri="{FF2B5EF4-FFF2-40B4-BE49-F238E27FC236}">
              <a16:creationId xmlns:a16="http://schemas.microsoft.com/office/drawing/2014/main" id="{93FA18C3-49BF-410D-B271-8E8A63A5681B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09" name="Text Box 11">
          <a:extLst>
            <a:ext uri="{FF2B5EF4-FFF2-40B4-BE49-F238E27FC236}">
              <a16:creationId xmlns:a16="http://schemas.microsoft.com/office/drawing/2014/main" id="{8F061890-9AA0-4660-984E-3D7944CCDB5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0" name="Text Box 10">
          <a:extLst>
            <a:ext uri="{FF2B5EF4-FFF2-40B4-BE49-F238E27FC236}">
              <a16:creationId xmlns:a16="http://schemas.microsoft.com/office/drawing/2014/main" id="{0D01EF38-E98A-4CBA-90FA-7742DD54C26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1" name="Text Box 11">
          <a:extLst>
            <a:ext uri="{FF2B5EF4-FFF2-40B4-BE49-F238E27FC236}">
              <a16:creationId xmlns:a16="http://schemas.microsoft.com/office/drawing/2014/main" id="{E1795F6D-B6A9-40F1-8BBB-E3B8AB47798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2" name="Text Box 10">
          <a:extLst>
            <a:ext uri="{FF2B5EF4-FFF2-40B4-BE49-F238E27FC236}">
              <a16:creationId xmlns:a16="http://schemas.microsoft.com/office/drawing/2014/main" id="{82AF6888-4B43-4131-8041-9D866A6A59E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3" name="Text Box 11">
          <a:extLst>
            <a:ext uri="{FF2B5EF4-FFF2-40B4-BE49-F238E27FC236}">
              <a16:creationId xmlns:a16="http://schemas.microsoft.com/office/drawing/2014/main" id="{97F629CD-3212-4426-ADED-DAA9BB03A22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4" name="Text Box 10">
          <a:extLst>
            <a:ext uri="{FF2B5EF4-FFF2-40B4-BE49-F238E27FC236}">
              <a16:creationId xmlns:a16="http://schemas.microsoft.com/office/drawing/2014/main" id="{07E8F4DD-410E-4861-87D4-CED22C1F0CF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5" name="Text Box 11">
          <a:extLst>
            <a:ext uri="{FF2B5EF4-FFF2-40B4-BE49-F238E27FC236}">
              <a16:creationId xmlns:a16="http://schemas.microsoft.com/office/drawing/2014/main" id="{85299464-A4BE-4AB0-B82F-A1EA6445369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6" name="Text Box 10">
          <a:extLst>
            <a:ext uri="{FF2B5EF4-FFF2-40B4-BE49-F238E27FC236}">
              <a16:creationId xmlns:a16="http://schemas.microsoft.com/office/drawing/2014/main" id="{D3DD7E79-CAC1-483B-B252-ED99F298403E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7" name="Text Box 11">
          <a:extLst>
            <a:ext uri="{FF2B5EF4-FFF2-40B4-BE49-F238E27FC236}">
              <a16:creationId xmlns:a16="http://schemas.microsoft.com/office/drawing/2014/main" id="{9D689A24-F482-4A89-A085-B16ADCA1ED9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8" name="Text Box 10">
          <a:extLst>
            <a:ext uri="{FF2B5EF4-FFF2-40B4-BE49-F238E27FC236}">
              <a16:creationId xmlns:a16="http://schemas.microsoft.com/office/drawing/2014/main" id="{9787F437-B4B4-487F-85C2-95362084051D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19" name="Text Box 11">
          <a:extLst>
            <a:ext uri="{FF2B5EF4-FFF2-40B4-BE49-F238E27FC236}">
              <a16:creationId xmlns:a16="http://schemas.microsoft.com/office/drawing/2014/main" id="{E408FD07-8797-42ED-9707-AB5E914406D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20" name="Text Box 10">
          <a:extLst>
            <a:ext uri="{FF2B5EF4-FFF2-40B4-BE49-F238E27FC236}">
              <a16:creationId xmlns:a16="http://schemas.microsoft.com/office/drawing/2014/main" id="{8DC1D1B0-53D2-4358-A668-BB602870607C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21" name="Text Box 11">
          <a:extLst>
            <a:ext uri="{FF2B5EF4-FFF2-40B4-BE49-F238E27FC236}">
              <a16:creationId xmlns:a16="http://schemas.microsoft.com/office/drawing/2014/main" id="{F25BB27F-7242-4E3E-A8BB-14CD66E5B729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59</xdr:row>
      <xdr:rowOff>0</xdr:rowOff>
    </xdr:from>
    <xdr:ext cx="0" cy="171450"/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180CBACB-C761-4C00-BF97-B38162C1576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3" name="Text Box 10">
          <a:extLst>
            <a:ext uri="{FF2B5EF4-FFF2-40B4-BE49-F238E27FC236}">
              <a16:creationId xmlns:a16="http://schemas.microsoft.com/office/drawing/2014/main" id="{F35EF071-94D8-495B-A5CF-99E26CE6C349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4" name="Text Box 11">
          <a:extLst>
            <a:ext uri="{FF2B5EF4-FFF2-40B4-BE49-F238E27FC236}">
              <a16:creationId xmlns:a16="http://schemas.microsoft.com/office/drawing/2014/main" id="{C4995443-087B-4183-80FA-7A9195309E06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5" name="Text Box 10">
          <a:extLst>
            <a:ext uri="{FF2B5EF4-FFF2-40B4-BE49-F238E27FC236}">
              <a16:creationId xmlns:a16="http://schemas.microsoft.com/office/drawing/2014/main" id="{B80FC4D1-DDBE-453B-B277-7F3D12D7121F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6" name="Text Box 11">
          <a:extLst>
            <a:ext uri="{FF2B5EF4-FFF2-40B4-BE49-F238E27FC236}">
              <a16:creationId xmlns:a16="http://schemas.microsoft.com/office/drawing/2014/main" id="{9A0516A9-541D-4047-B619-055175FE349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7" name="Text Box 10">
          <a:extLst>
            <a:ext uri="{FF2B5EF4-FFF2-40B4-BE49-F238E27FC236}">
              <a16:creationId xmlns:a16="http://schemas.microsoft.com/office/drawing/2014/main" id="{3EF3D0F6-743E-45AE-B2D0-3144F031A838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8" name="Text Box 11">
          <a:extLst>
            <a:ext uri="{FF2B5EF4-FFF2-40B4-BE49-F238E27FC236}">
              <a16:creationId xmlns:a16="http://schemas.microsoft.com/office/drawing/2014/main" id="{7592000D-2AAF-4023-9AD7-CDACCA8B3159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29" name="Text Box 10">
          <a:extLst>
            <a:ext uri="{FF2B5EF4-FFF2-40B4-BE49-F238E27FC236}">
              <a16:creationId xmlns:a16="http://schemas.microsoft.com/office/drawing/2014/main" id="{9AFAAD9A-531C-460F-AE64-D22DF104A12B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30" name="Text Box 11">
          <a:extLst>
            <a:ext uri="{FF2B5EF4-FFF2-40B4-BE49-F238E27FC236}">
              <a16:creationId xmlns:a16="http://schemas.microsoft.com/office/drawing/2014/main" id="{4042C8CC-B520-4945-A932-4F4A4D3D887F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57</xdr:row>
      <xdr:rowOff>0</xdr:rowOff>
    </xdr:from>
    <xdr:ext cx="0" cy="171450"/>
    <xdr:sp macro="" textlink="">
      <xdr:nvSpPr>
        <xdr:cNvPr id="8331" name="Text Box 10">
          <a:extLst>
            <a:ext uri="{FF2B5EF4-FFF2-40B4-BE49-F238E27FC236}">
              <a16:creationId xmlns:a16="http://schemas.microsoft.com/office/drawing/2014/main" id="{35B4F3FD-BAD0-4EB9-9F46-E0A343650BBC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2" name="Text Box 10">
          <a:extLst>
            <a:ext uri="{FF2B5EF4-FFF2-40B4-BE49-F238E27FC236}">
              <a16:creationId xmlns:a16="http://schemas.microsoft.com/office/drawing/2014/main" id="{C4C2A8A8-52BA-4692-908D-4602CA7FA18F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3" name="Text Box 11">
          <a:extLst>
            <a:ext uri="{FF2B5EF4-FFF2-40B4-BE49-F238E27FC236}">
              <a16:creationId xmlns:a16="http://schemas.microsoft.com/office/drawing/2014/main" id="{7C30F9C5-7D3F-4FEB-95E9-17A4D3317E9F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4" name="Text Box 10">
          <a:extLst>
            <a:ext uri="{FF2B5EF4-FFF2-40B4-BE49-F238E27FC236}">
              <a16:creationId xmlns:a16="http://schemas.microsoft.com/office/drawing/2014/main" id="{9419835D-EAA7-436F-BEF4-02E65416A6B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5" name="Text Box 11">
          <a:extLst>
            <a:ext uri="{FF2B5EF4-FFF2-40B4-BE49-F238E27FC236}">
              <a16:creationId xmlns:a16="http://schemas.microsoft.com/office/drawing/2014/main" id="{F37C7CF8-835B-46BA-8201-C0488426644B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6" name="Text Box 10">
          <a:extLst>
            <a:ext uri="{FF2B5EF4-FFF2-40B4-BE49-F238E27FC236}">
              <a16:creationId xmlns:a16="http://schemas.microsoft.com/office/drawing/2014/main" id="{659AAE9D-067E-45A4-B28A-E1E8BCC7493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7" name="Text Box 11">
          <a:extLst>
            <a:ext uri="{FF2B5EF4-FFF2-40B4-BE49-F238E27FC236}">
              <a16:creationId xmlns:a16="http://schemas.microsoft.com/office/drawing/2014/main" id="{35B14B59-FA59-41C8-B84F-81867CE708BA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8" name="Text Box 10">
          <a:extLst>
            <a:ext uri="{FF2B5EF4-FFF2-40B4-BE49-F238E27FC236}">
              <a16:creationId xmlns:a16="http://schemas.microsoft.com/office/drawing/2014/main" id="{70F0E1DA-CAC9-4F9F-83C1-8996232B2684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39" name="Text Box 11">
          <a:extLst>
            <a:ext uri="{FF2B5EF4-FFF2-40B4-BE49-F238E27FC236}">
              <a16:creationId xmlns:a16="http://schemas.microsoft.com/office/drawing/2014/main" id="{B399A759-5EB6-42F5-98CE-81F11F8A4BF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6A6F1662-4406-4797-9690-DA7E06FBF0E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1" name="Text Box 11">
          <a:extLst>
            <a:ext uri="{FF2B5EF4-FFF2-40B4-BE49-F238E27FC236}">
              <a16:creationId xmlns:a16="http://schemas.microsoft.com/office/drawing/2014/main" id="{9927653B-4846-49D3-AFBB-38243D18A7BE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2" name="Text Box 10">
          <a:extLst>
            <a:ext uri="{FF2B5EF4-FFF2-40B4-BE49-F238E27FC236}">
              <a16:creationId xmlns:a16="http://schemas.microsoft.com/office/drawing/2014/main" id="{124C3384-C49F-46E5-B395-3AC6A923AD8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3" name="Text Box 11">
          <a:extLst>
            <a:ext uri="{FF2B5EF4-FFF2-40B4-BE49-F238E27FC236}">
              <a16:creationId xmlns:a16="http://schemas.microsoft.com/office/drawing/2014/main" id="{1E505EED-1E5D-4195-A0D0-4BC9213A266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4" name="Text Box 10">
          <a:extLst>
            <a:ext uri="{FF2B5EF4-FFF2-40B4-BE49-F238E27FC236}">
              <a16:creationId xmlns:a16="http://schemas.microsoft.com/office/drawing/2014/main" id="{CF3F7765-17C5-4DB6-BC18-4399FCD9797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5" name="Text Box 11">
          <a:extLst>
            <a:ext uri="{FF2B5EF4-FFF2-40B4-BE49-F238E27FC236}">
              <a16:creationId xmlns:a16="http://schemas.microsoft.com/office/drawing/2014/main" id="{5D65AFD9-3337-43CB-8FBD-82DB6B76737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6" name="Text Box 10">
          <a:extLst>
            <a:ext uri="{FF2B5EF4-FFF2-40B4-BE49-F238E27FC236}">
              <a16:creationId xmlns:a16="http://schemas.microsoft.com/office/drawing/2014/main" id="{7677EE52-03FE-46BE-9208-98E6B93B1C4C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7" name="Text Box 11">
          <a:extLst>
            <a:ext uri="{FF2B5EF4-FFF2-40B4-BE49-F238E27FC236}">
              <a16:creationId xmlns:a16="http://schemas.microsoft.com/office/drawing/2014/main" id="{2F20A55B-E2F6-41E5-8A06-9805ED05CDF5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8" name="Text Box 10">
          <a:extLst>
            <a:ext uri="{FF2B5EF4-FFF2-40B4-BE49-F238E27FC236}">
              <a16:creationId xmlns:a16="http://schemas.microsoft.com/office/drawing/2014/main" id="{D7A00FCE-3ABB-4B49-B029-D1E0472C5392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760CD1DF-868A-4F06-B49D-1AAB289A39E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0" name="Text Box 11">
          <a:extLst>
            <a:ext uri="{FF2B5EF4-FFF2-40B4-BE49-F238E27FC236}">
              <a16:creationId xmlns:a16="http://schemas.microsoft.com/office/drawing/2014/main" id="{864B960F-E814-4AFB-B148-DCD4BA4DE37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1" name="Text Box 10">
          <a:extLst>
            <a:ext uri="{FF2B5EF4-FFF2-40B4-BE49-F238E27FC236}">
              <a16:creationId xmlns:a16="http://schemas.microsoft.com/office/drawing/2014/main" id="{2CACFB6A-93A7-4859-81A2-35F396B44A5C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2" name="Text Box 11">
          <a:extLst>
            <a:ext uri="{FF2B5EF4-FFF2-40B4-BE49-F238E27FC236}">
              <a16:creationId xmlns:a16="http://schemas.microsoft.com/office/drawing/2014/main" id="{E560040C-34A6-4C29-8BA6-F9FBCEB0A16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3" name="Text Box 10">
          <a:extLst>
            <a:ext uri="{FF2B5EF4-FFF2-40B4-BE49-F238E27FC236}">
              <a16:creationId xmlns:a16="http://schemas.microsoft.com/office/drawing/2014/main" id="{801F6CA8-660E-4C43-819D-0BA621A87C5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4" name="Text Box 11">
          <a:extLst>
            <a:ext uri="{FF2B5EF4-FFF2-40B4-BE49-F238E27FC236}">
              <a16:creationId xmlns:a16="http://schemas.microsoft.com/office/drawing/2014/main" id="{75593892-6F13-4647-B3A8-21DEE2ADC01B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5" name="Text Box 10">
          <a:extLst>
            <a:ext uri="{FF2B5EF4-FFF2-40B4-BE49-F238E27FC236}">
              <a16:creationId xmlns:a16="http://schemas.microsoft.com/office/drawing/2014/main" id="{6F0EDB03-F753-4449-B817-A396FD8ECE23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6" name="Text Box 11">
          <a:extLst>
            <a:ext uri="{FF2B5EF4-FFF2-40B4-BE49-F238E27FC236}">
              <a16:creationId xmlns:a16="http://schemas.microsoft.com/office/drawing/2014/main" id="{9D40F747-E653-470D-9DDE-16EFAA0E322E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7" name="Text Box 10">
          <a:extLst>
            <a:ext uri="{FF2B5EF4-FFF2-40B4-BE49-F238E27FC236}">
              <a16:creationId xmlns:a16="http://schemas.microsoft.com/office/drawing/2014/main" id="{A9D39AF7-1305-475A-AD59-22961FC64099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8" name="Text Box 10">
          <a:extLst>
            <a:ext uri="{FF2B5EF4-FFF2-40B4-BE49-F238E27FC236}">
              <a16:creationId xmlns:a16="http://schemas.microsoft.com/office/drawing/2014/main" id="{BE2328F0-EE91-4231-B6D8-B38878F4563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59" name="Text Box 10">
          <a:extLst>
            <a:ext uri="{FF2B5EF4-FFF2-40B4-BE49-F238E27FC236}">
              <a16:creationId xmlns:a16="http://schemas.microsoft.com/office/drawing/2014/main" id="{04235BBB-4FB4-45CB-BF39-5D80BAD8DA3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0" name="Text Box 11">
          <a:extLst>
            <a:ext uri="{FF2B5EF4-FFF2-40B4-BE49-F238E27FC236}">
              <a16:creationId xmlns:a16="http://schemas.microsoft.com/office/drawing/2014/main" id="{FFA51E8D-FCE8-4B90-A63F-9BFAC6C30A94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1" name="Text Box 10">
          <a:extLst>
            <a:ext uri="{FF2B5EF4-FFF2-40B4-BE49-F238E27FC236}">
              <a16:creationId xmlns:a16="http://schemas.microsoft.com/office/drawing/2014/main" id="{96CC467B-8D3F-4DA0-B0C3-771769BB9354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2" name="Text Box 11">
          <a:extLst>
            <a:ext uri="{FF2B5EF4-FFF2-40B4-BE49-F238E27FC236}">
              <a16:creationId xmlns:a16="http://schemas.microsoft.com/office/drawing/2014/main" id="{AB8FF216-DFED-42F4-B79B-3C98DFA9FED7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3" name="Text Box 10">
          <a:extLst>
            <a:ext uri="{FF2B5EF4-FFF2-40B4-BE49-F238E27FC236}">
              <a16:creationId xmlns:a16="http://schemas.microsoft.com/office/drawing/2014/main" id="{317C36D0-E01C-4DC3-8F11-27674BF32903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4" name="Text Box 11">
          <a:extLst>
            <a:ext uri="{FF2B5EF4-FFF2-40B4-BE49-F238E27FC236}">
              <a16:creationId xmlns:a16="http://schemas.microsoft.com/office/drawing/2014/main" id="{A2027CDE-1C99-46B2-A86A-0ACF65C1B86E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5" name="Text Box 10">
          <a:extLst>
            <a:ext uri="{FF2B5EF4-FFF2-40B4-BE49-F238E27FC236}">
              <a16:creationId xmlns:a16="http://schemas.microsoft.com/office/drawing/2014/main" id="{35EA8E08-9BCA-4ADD-97EC-595355164ED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6" name="Text Box 11">
          <a:extLst>
            <a:ext uri="{FF2B5EF4-FFF2-40B4-BE49-F238E27FC236}">
              <a16:creationId xmlns:a16="http://schemas.microsoft.com/office/drawing/2014/main" id="{BBB4110A-362E-4748-92D2-027A6D05CDA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5F25700A-D4F8-434C-8BAC-BBE7F46EC1F5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8" name="Text Box 11">
          <a:extLst>
            <a:ext uri="{FF2B5EF4-FFF2-40B4-BE49-F238E27FC236}">
              <a16:creationId xmlns:a16="http://schemas.microsoft.com/office/drawing/2014/main" id="{63904701-A942-455B-B572-60E989C59ABA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69" name="Text Box 10">
          <a:extLst>
            <a:ext uri="{FF2B5EF4-FFF2-40B4-BE49-F238E27FC236}">
              <a16:creationId xmlns:a16="http://schemas.microsoft.com/office/drawing/2014/main" id="{08B17671-9B63-483B-AD8C-2748A10B725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0" name="Text Box 11">
          <a:extLst>
            <a:ext uri="{FF2B5EF4-FFF2-40B4-BE49-F238E27FC236}">
              <a16:creationId xmlns:a16="http://schemas.microsoft.com/office/drawing/2014/main" id="{E8EBDECF-3908-481A-AF17-5A9668F95783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1" name="Text Box 10">
          <a:extLst>
            <a:ext uri="{FF2B5EF4-FFF2-40B4-BE49-F238E27FC236}">
              <a16:creationId xmlns:a16="http://schemas.microsoft.com/office/drawing/2014/main" id="{A93F1324-FAC5-4BD5-BEC5-4CB2AF1F337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2" name="Text Box 11">
          <a:extLst>
            <a:ext uri="{FF2B5EF4-FFF2-40B4-BE49-F238E27FC236}">
              <a16:creationId xmlns:a16="http://schemas.microsoft.com/office/drawing/2014/main" id="{823BB3FF-A6C6-43F2-808D-625B5E7CB50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3" name="Text Box 10">
          <a:extLst>
            <a:ext uri="{FF2B5EF4-FFF2-40B4-BE49-F238E27FC236}">
              <a16:creationId xmlns:a16="http://schemas.microsoft.com/office/drawing/2014/main" id="{B46823C0-E4EC-4D62-A3A3-3904A3425A32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4" name="Text Box 11">
          <a:extLst>
            <a:ext uri="{FF2B5EF4-FFF2-40B4-BE49-F238E27FC236}">
              <a16:creationId xmlns:a16="http://schemas.microsoft.com/office/drawing/2014/main" id="{770CDF38-ADB7-4769-BBAD-C7064239354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5" name="Text Box 10">
          <a:extLst>
            <a:ext uri="{FF2B5EF4-FFF2-40B4-BE49-F238E27FC236}">
              <a16:creationId xmlns:a16="http://schemas.microsoft.com/office/drawing/2014/main" id="{B6D7A9D9-35E9-48ED-9962-698ADAF3EC3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6" name="Text Box 10">
          <a:extLst>
            <a:ext uri="{FF2B5EF4-FFF2-40B4-BE49-F238E27FC236}">
              <a16:creationId xmlns:a16="http://schemas.microsoft.com/office/drawing/2014/main" id="{44A70F3A-CECF-4AE9-B53A-8E95306A87B2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7" name="Text Box 11">
          <a:extLst>
            <a:ext uri="{FF2B5EF4-FFF2-40B4-BE49-F238E27FC236}">
              <a16:creationId xmlns:a16="http://schemas.microsoft.com/office/drawing/2014/main" id="{26848539-B2D7-42C8-A7D6-757B3E13418A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8" name="Text Box 10">
          <a:extLst>
            <a:ext uri="{FF2B5EF4-FFF2-40B4-BE49-F238E27FC236}">
              <a16:creationId xmlns:a16="http://schemas.microsoft.com/office/drawing/2014/main" id="{F2FAD82D-8BF7-4B13-B9D4-FCE221B55D9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79" name="Text Box 11">
          <a:extLst>
            <a:ext uri="{FF2B5EF4-FFF2-40B4-BE49-F238E27FC236}">
              <a16:creationId xmlns:a16="http://schemas.microsoft.com/office/drawing/2014/main" id="{55F3E221-19DA-4E2B-828A-A7335D872E09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0" name="Text Box 10">
          <a:extLst>
            <a:ext uri="{FF2B5EF4-FFF2-40B4-BE49-F238E27FC236}">
              <a16:creationId xmlns:a16="http://schemas.microsoft.com/office/drawing/2014/main" id="{E832B2D3-61DB-49FB-A3BF-5587A9F908B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1" name="Text Box 11">
          <a:extLst>
            <a:ext uri="{FF2B5EF4-FFF2-40B4-BE49-F238E27FC236}">
              <a16:creationId xmlns:a16="http://schemas.microsoft.com/office/drawing/2014/main" id="{5B5B8A1E-C326-495D-AAFD-B826200E226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2" name="Text Box 10">
          <a:extLst>
            <a:ext uri="{FF2B5EF4-FFF2-40B4-BE49-F238E27FC236}">
              <a16:creationId xmlns:a16="http://schemas.microsoft.com/office/drawing/2014/main" id="{73C2F00B-4150-4B1D-930A-65074633E91C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3" name="Text Box 11">
          <a:extLst>
            <a:ext uri="{FF2B5EF4-FFF2-40B4-BE49-F238E27FC236}">
              <a16:creationId xmlns:a16="http://schemas.microsoft.com/office/drawing/2014/main" id="{372A90FF-2E2C-40C9-B437-06CBFF6D9F1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4" name="Text Box 10">
          <a:extLst>
            <a:ext uri="{FF2B5EF4-FFF2-40B4-BE49-F238E27FC236}">
              <a16:creationId xmlns:a16="http://schemas.microsoft.com/office/drawing/2014/main" id="{FAB4AD92-2FD4-4123-89C0-17F75C5A81C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5" name="Text Box 11">
          <a:extLst>
            <a:ext uri="{FF2B5EF4-FFF2-40B4-BE49-F238E27FC236}">
              <a16:creationId xmlns:a16="http://schemas.microsoft.com/office/drawing/2014/main" id="{102EAE36-198A-4B88-B898-BA4B589299AC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6" name="Text Box 10">
          <a:extLst>
            <a:ext uri="{FF2B5EF4-FFF2-40B4-BE49-F238E27FC236}">
              <a16:creationId xmlns:a16="http://schemas.microsoft.com/office/drawing/2014/main" id="{627B7790-BBF5-4094-BB1C-C97252A0CBE3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7" name="Text Box 11">
          <a:extLst>
            <a:ext uri="{FF2B5EF4-FFF2-40B4-BE49-F238E27FC236}">
              <a16:creationId xmlns:a16="http://schemas.microsoft.com/office/drawing/2014/main" id="{031C6D6D-6394-4075-A3B0-85AE1CE04745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8" name="Text Box 10">
          <a:extLst>
            <a:ext uri="{FF2B5EF4-FFF2-40B4-BE49-F238E27FC236}">
              <a16:creationId xmlns:a16="http://schemas.microsoft.com/office/drawing/2014/main" id="{A7C702C1-F0C7-48D7-8BB0-1C66B6F3FCB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89" name="Text Box 11">
          <a:extLst>
            <a:ext uri="{FF2B5EF4-FFF2-40B4-BE49-F238E27FC236}">
              <a16:creationId xmlns:a16="http://schemas.microsoft.com/office/drawing/2014/main" id="{A1F63CE9-5FFF-468F-9FDB-A37BF050BD17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0" name="Text Box 10">
          <a:extLst>
            <a:ext uri="{FF2B5EF4-FFF2-40B4-BE49-F238E27FC236}">
              <a16:creationId xmlns:a16="http://schemas.microsoft.com/office/drawing/2014/main" id="{1897EEBF-DB74-4741-915A-0F78BA001AB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1" name="Text Box 11">
          <a:extLst>
            <a:ext uri="{FF2B5EF4-FFF2-40B4-BE49-F238E27FC236}">
              <a16:creationId xmlns:a16="http://schemas.microsoft.com/office/drawing/2014/main" id="{EA125E75-A32B-4085-A180-7531C6F45E7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2" name="Text Box 10">
          <a:extLst>
            <a:ext uri="{FF2B5EF4-FFF2-40B4-BE49-F238E27FC236}">
              <a16:creationId xmlns:a16="http://schemas.microsoft.com/office/drawing/2014/main" id="{DA3A9838-74B3-4E3F-ACC4-B7B67E85CE8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3" name="Text Box 10">
          <a:extLst>
            <a:ext uri="{FF2B5EF4-FFF2-40B4-BE49-F238E27FC236}">
              <a16:creationId xmlns:a16="http://schemas.microsoft.com/office/drawing/2014/main" id="{ADDA2BAC-7318-4BEE-B4B2-753C567FF14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4" name="Text Box 11">
          <a:extLst>
            <a:ext uri="{FF2B5EF4-FFF2-40B4-BE49-F238E27FC236}">
              <a16:creationId xmlns:a16="http://schemas.microsoft.com/office/drawing/2014/main" id="{57D6886C-4DD9-4BAB-89CF-0F5B72359265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5" name="Text Box 10">
          <a:extLst>
            <a:ext uri="{FF2B5EF4-FFF2-40B4-BE49-F238E27FC236}">
              <a16:creationId xmlns:a16="http://schemas.microsoft.com/office/drawing/2014/main" id="{4B47475E-DA87-4505-AFF4-0962302742D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6" name="Text Box 11">
          <a:extLst>
            <a:ext uri="{FF2B5EF4-FFF2-40B4-BE49-F238E27FC236}">
              <a16:creationId xmlns:a16="http://schemas.microsoft.com/office/drawing/2014/main" id="{57751880-A50D-4BC0-A2D1-DEA1CFCA880E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7" name="Text Box 10">
          <a:extLst>
            <a:ext uri="{FF2B5EF4-FFF2-40B4-BE49-F238E27FC236}">
              <a16:creationId xmlns:a16="http://schemas.microsoft.com/office/drawing/2014/main" id="{C9FCA1ED-0DE1-4A40-9E5B-0E9EF8E86819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8" name="Text Box 11">
          <a:extLst>
            <a:ext uri="{FF2B5EF4-FFF2-40B4-BE49-F238E27FC236}">
              <a16:creationId xmlns:a16="http://schemas.microsoft.com/office/drawing/2014/main" id="{8974D72B-2E27-41EB-9535-259AE33BB79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33DE8DE6-B19C-4D2E-AADD-E7F0E7101345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6A613802-C6D9-462F-AA74-4AD45DC1E6BD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1" name="Text Box 10">
          <a:extLst>
            <a:ext uri="{FF2B5EF4-FFF2-40B4-BE49-F238E27FC236}">
              <a16:creationId xmlns:a16="http://schemas.microsoft.com/office/drawing/2014/main" id="{FE87AFA4-7905-44D4-94B0-554D8B6EC129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2" name="Text Box 11">
          <a:extLst>
            <a:ext uri="{FF2B5EF4-FFF2-40B4-BE49-F238E27FC236}">
              <a16:creationId xmlns:a16="http://schemas.microsoft.com/office/drawing/2014/main" id="{67EFE5ED-D071-4228-AF33-FB668476B23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3" name="Text Box 10">
          <a:extLst>
            <a:ext uri="{FF2B5EF4-FFF2-40B4-BE49-F238E27FC236}">
              <a16:creationId xmlns:a16="http://schemas.microsoft.com/office/drawing/2014/main" id="{F072ED0B-8606-4951-94F9-3F7B2FB7CDA4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4" name="Text Box 11">
          <a:extLst>
            <a:ext uri="{FF2B5EF4-FFF2-40B4-BE49-F238E27FC236}">
              <a16:creationId xmlns:a16="http://schemas.microsoft.com/office/drawing/2014/main" id="{B98BFA16-EF1A-4D15-BF9E-7EEBAF6696C1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5" name="Text Box 10">
          <a:extLst>
            <a:ext uri="{FF2B5EF4-FFF2-40B4-BE49-F238E27FC236}">
              <a16:creationId xmlns:a16="http://schemas.microsoft.com/office/drawing/2014/main" id="{144771B1-C2AC-4B1B-AA29-1232C978D568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6" name="Text Box 11">
          <a:extLst>
            <a:ext uri="{FF2B5EF4-FFF2-40B4-BE49-F238E27FC236}">
              <a16:creationId xmlns:a16="http://schemas.microsoft.com/office/drawing/2014/main" id="{577D455E-07EE-4B04-B0BB-93A17DDB5F1E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7" name="Text Box 10">
          <a:extLst>
            <a:ext uri="{FF2B5EF4-FFF2-40B4-BE49-F238E27FC236}">
              <a16:creationId xmlns:a16="http://schemas.microsoft.com/office/drawing/2014/main" id="{66493158-3954-4B37-AA14-A2DD09D04EA0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8" name="Text Box 11">
          <a:extLst>
            <a:ext uri="{FF2B5EF4-FFF2-40B4-BE49-F238E27FC236}">
              <a16:creationId xmlns:a16="http://schemas.microsoft.com/office/drawing/2014/main" id="{E0074FCC-B698-4D49-BFA3-1A795E7D05B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270</xdr:row>
      <xdr:rowOff>0</xdr:rowOff>
    </xdr:from>
    <xdr:ext cx="0" cy="171450"/>
    <xdr:sp macro="" textlink="">
      <xdr:nvSpPr>
        <xdr:cNvPr id="8409" name="Text Box 10">
          <a:extLst>
            <a:ext uri="{FF2B5EF4-FFF2-40B4-BE49-F238E27FC236}">
              <a16:creationId xmlns:a16="http://schemas.microsoft.com/office/drawing/2014/main" id="{FC18384D-B4EC-410F-9CB4-3D1687F60BA6}"/>
            </a:ext>
          </a:extLst>
        </xdr:cNvPr>
        <xdr:cNvSpPr txBox="1">
          <a:spLocks noChangeArrowheads="1"/>
        </xdr:cNvSpPr>
      </xdr:nvSpPr>
      <xdr:spPr bwMode="auto">
        <a:xfrm>
          <a:off x="1057275" y="59245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0" name="Text Box 10">
          <a:extLst>
            <a:ext uri="{FF2B5EF4-FFF2-40B4-BE49-F238E27FC236}">
              <a16:creationId xmlns:a16="http://schemas.microsoft.com/office/drawing/2014/main" id="{44B3B44E-6DC3-4201-BFA3-126353E899BC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1" name="Text Box 11">
          <a:extLst>
            <a:ext uri="{FF2B5EF4-FFF2-40B4-BE49-F238E27FC236}">
              <a16:creationId xmlns:a16="http://schemas.microsoft.com/office/drawing/2014/main" id="{6D78516C-6442-407E-9C8A-80B92AAB0A72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2" name="Text Box 10">
          <a:extLst>
            <a:ext uri="{FF2B5EF4-FFF2-40B4-BE49-F238E27FC236}">
              <a16:creationId xmlns:a16="http://schemas.microsoft.com/office/drawing/2014/main" id="{C4B63208-3182-4D53-B41D-E081AEC5DB9F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3" name="Text Box 11">
          <a:extLst>
            <a:ext uri="{FF2B5EF4-FFF2-40B4-BE49-F238E27FC236}">
              <a16:creationId xmlns:a16="http://schemas.microsoft.com/office/drawing/2014/main" id="{F51E0C60-8942-48AC-9704-A6F58739079E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4" name="Text Box 10">
          <a:extLst>
            <a:ext uri="{FF2B5EF4-FFF2-40B4-BE49-F238E27FC236}">
              <a16:creationId xmlns:a16="http://schemas.microsoft.com/office/drawing/2014/main" id="{3472427A-1CC2-4835-BECE-59B845A710BF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5" name="Text Box 11">
          <a:extLst>
            <a:ext uri="{FF2B5EF4-FFF2-40B4-BE49-F238E27FC236}">
              <a16:creationId xmlns:a16="http://schemas.microsoft.com/office/drawing/2014/main" id="{6E8EED39-93A6-402B-9ED7-D7BA6F37D408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6" name="Text Box 10">
          <a:extLst>
            <a:ext uri="{FF2B5EF4-FFF2-40B4-BE49-F238E27FC236}">
              <a16:creationId xmlns:a16="http://schemas.microsoft.com/office/drawing/2014/main" id="{89D17F0E-4650-417F-B16B-CB79ADE6CED5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7" name="Text Box 11">
          <a:extLst>
            <a:ext uri="{FF2B5EF4-FFF2-40B4-BE49-F238E27FC236}">
              <a16:creationId xmlns:a16="http://schemas.microsoft.com/office/drawing/2014/main" id="{CB2BCB07-53A2-44A4-9AD5-31CE5579691E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8" name="Text Box 10">
          <a:extLst>
            <a:ext uri="{FF2B5EF4-FFF2-40B4-BE49-F238E27FC236}">
              <a16:creationId xmlns:a16="http://schemas.microsoft.com/office/drawing/2014/main" id="{14DA21A2-C48D-4464-8D55-1BA5AE1051DA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271</xdr:row>
      <xdr:rowOff>0</xdr:rowOff>
    </xdr:from>
    <xdr:ext cx="0" cy="171450"/>
    <xdr:sp macro="" textlink="">
      <xdr:nvSpPr>
        <xdr:cNvPr id="8419" name="Text Box 10">
          <a:extLst>
            <a:ext uri="{FF2B5EF4-FFF2-40B4-BE49-F238E27FC236}">
              <a16:creationId xmlns:a16="http://schemas.microsoft.com/office/drawing/2014/main" id="{2EAFA478-0968-4CD8-986F-91F5E1553E9F}"/>
            </a:ext>
          </a:extLst>
        </xdr:cNvPr>
        <xdr:cNvSpPr txBox="1">
          <a:spLocks noChangeArrowheads="1"/>
        </xdr:cNvSpPr>
      </xdr:nvSpPr>
      <xdr:spPr bwMode="auto">
        <a:xfrm>
          <a:off x="1057275" y="60198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0" name="Text Box 10">
          <a:extLst>
            <a:ext uri="{FF2B5EF4-FFF2-40B4-BE49-F238E27FC236}">
              <a16:creationId xmlns:a16="http://schemas.microsoft.com/office/drawing/2014/main" id="{0A65C49E-6A05-4089-9160-CCA8786FD9E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1" name="Text Box 11">
          <a:extLst>
            <a:ext uri="{FF2B5EF4-FFF2-40B4-BE49-F238E27FC236}">
              <a16:creationId xmlns:a16="http://schemas.microsoft.com/office/drawing/2014/main" id="{07B2077B-E09E-4A40-B6CC-5DA8BCEE58D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2" name="Text Box 10">
          <a:extLst>
            <a:ext uri="{FF2B5EF4-FFF2-40B4-BE49-F238E27FC236}">
              <a16:creationId xmlns:a16="http://schemas.microsoft.com/office/drawing/2014/main" id="{BCF737D5-1758-4E41-A8D3-3EBAD0CD22F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3" name="Text Box 11">
          <a:extLst>
            <a:ext uri="{FF2B5EF4-FFF2-40B4-BE49-F238E27FC236}">
              <a16:creationId xmlns:a16="http://schemas.microsoft.com/office/drawing/2014/main" id="{BF26DEF6-8645-434B-8632-2ACA1F75FE8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4" name="Text Box 10">
          <a:extLst>
            <a:ext uri="{FF2B5EF4-FFF2-40B4-BE49-F238E27FC236}">
              <a16:creationId xmlns:a16="http://schemas.microsoft.com/office/drawing/2014/main" id="{331079C4-C40C-4F19-B3BB-DCB618287A4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5" name="Text Box 11">
          <a:extLst>
            <a:ext uri="{FF2B5EF4-FFF2-40B4-BE49-F238E27FC236}">
              <a16:creationId xmlns:a16="http://schemas.microsoft.com/office/drawing/2014/main" id="{73633FF9-CD97-45CA-8649-3C928E2C4F0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6" name="Text Box 10">
          <a:extLst>
            <a:ext uri="{FF2B5EF4-FFF2-40B4-BE49-F238E27FC236}">
              <a16:creationId xmlns:a16="http://schemas.microsoft.com/office/drawing/2014/main" id="{E66F8096-79BC-4B42-B9B5-09130AD82DC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7" name="Text Box 11">
          <a:extLst>
            <a:ext uri="{FF2B5EF4-FFF2-40B4-BE49-F238E27FC236}">
              <a16:creationId xmlns:a16="http://schemas.microsoft.com/office/drawing/2014/main" id="{16BDB5DA-12E1-4939-8D85-6A7CFD392C5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8" name="Text Box 10">
          <a:extLst>
            <a:ext uri="{FF2B5EF4-FFF2-40B4-BE49-F238E27FC236}">
              <a16:creationId xmlns:a16="http://schemas.microsoft.com/office/drawing/2014/main" id="{F5A7372D-CAC0-4553-B329-BE8B38999D3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29" name="Text Box 10">
          <a:extLst>
            <a:ext uri="{FF2B5EF4-FFF2-40B4-BE49-F238E27FC236}">
              <a16:creationId xmlns:a16="http://schemas.microsoft.com/office/drawing/2014/main" id="{C3630E19-7BB7-4F5A-864D-3172D343BFD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46B00685-9E93-4D0E-94D2-969FF4EA3B8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1" name="Text Box 11">
          <a:extLst>
            <a:ext uri="{FF2B5EF4-FFF2-40B4-BE49-F238E27FC236}">
              <a16:creationId xmlns:a16="http://schemas.microsoft.com/office/drawing/2014/main" id="{D3F37AB0-EE24-4B43-9A19-7A75F21AA26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2" name="Text Box 10">
          <a:extLst>
            <a:ext uri="{FF2B5EF4-FFF2-40B4-BE49-F238E27FC236}">
              <a16:creationId xmlns:a16="http://schemas.microsoft.com/office/drawing/2014/main" id="{4EB7E931-5AC3-4196-AB0F-3F6A82C0990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3" name="Text Box 11">
          <a:extLst>
            <a:ext uri="{FF2B5EF4-FFF2-40B4-BE49-F238E27FC236}">
              <a16:creationId xmlns:a16="http://schemas.microsoft.com/office/drawing/2014/main" id="{8ED62E26-16B0-484F-9BC9-A73341EDDF8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4" name="Text Box 10">
          <a:extLst>
            <a:ext uri="{FF2B5EF4-FFF2-40B4-BE49-F238E27FC236}">
              <a16:creationId xmlns:a16="http://schemas.microsoft.com/office/drawing/2014/main" id="{03A37403-1657-4804-85F0-C5D703941B0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5" name="Text Box 11">
          <a:extLst>
            <a:ext uri="{FF2B5EF4-FFF2-40B4-BE49-F238E27FC236}">
              <a16:creationId xmlns:a16="http://schemas.microsoft.com/office/drawing/2014/main" id="{A3FC43C6-2683-41E4-81BA-6724895DE45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6" name="Text Box 10">
          <a:extLst>
            <a:ext uri="{FF2B5EF4-FFF2-40B4-BE49-F238E27FC236}">
              <a16:creationId xmlns:a16="http://schemas.microsoft.com/office/drawing/2014/main" id="{9886C943-1595-4E60-8FD5-D7CD77D8FD1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7" name="Text Box 11">
          <a:extLst>
            <a:ext uri="{FF2B5EF4-FFF2-40B4-BE49-F238E27FC236}">
              <a16:creationId xmlns:a16="http://schemas.microsoft.com/office/drawing/2014/main" id="{15D3D8F5-6409-414C-BB98-E6A40AB095D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8" name="Text Box 10">
          <a:extLst>
            <a:ext uri="{FF2B5EF4-FFF2-40B4-BE49-F238E27FC236}">
              <a16:creationId xmlns:a16="http://schemas.microsoft.com/office/drawing/2014/main" id="{D6D00000-835D-40C0-B2FE-CDC5E2492BE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39" name="Text Box 11">
          <a:extLst>
            <a:ext uri="{FF2B5EF4-FFF2-40B4-BE49-F238E27FC236}">
              <a16:creationId xmlns:a16="http://schemas.microsoft.com/office/drawing/2014/main" id="{78398F57-ECBB-4B28-B957-8C12B70D278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0" name="Text Box 10">
          <a:extLst>
            <a:ext uri="{FF2B5EF4-FFF2-40B4-BE49-F238E27FC236}">
              <a16:creationId xmlns:a16="http://schemas.microsoft.com/office/drawing/2014/main" id="{78DABC85-B91D-406E-BEAF-D2BF4EAF4AF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1" name="Text Box 11">
          <a:extLst>
            <a:ext uri="{FF2B5EF4-FFF2-40B4-BE49-F238E27FC236}">
              <a16:creationId xmlns:a16="http://schemas.microsoft.com/office/drawing/2014/main" id="{E26A3D02-9CCC-487E-83B1-3B24F6F3A1B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2" name="Text Box 10">
          <a:extLst>
            <a:ext uri="{FF2B5EF4-FFF2-40B4-BE49-F238E27FC236}">
              <a16:creationId xmlns:a16="http://schemas.microsoft.com/office/drawing/2014/main" id="{7CD7F7DC-1FD5-4ADB-A956-9AD7EF890BC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3" name="Text Box 11">
          <a:extLst>
            <a:ext uri="{FF2B5EF4-FFF2-40B4-BE49-F238E27FC236}">
              <a16:creationId xmlns:a16="http://schemas.microsoft.com/office/drawing/2014/main" id="{22DB3A53-9E8F-4F36-82F9-89EF4CACAE9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4" name="Text Box 10">
          <a:extLst>
            <a:ext uri="{FF2B5EF4-FFF2-40B4-BE49-F238E27FC236}">
              <a16:creationId xmlns:a16="http://schemas.microsoft.com/office/drawing/2014/main" id="{8C8C1866-40A5-4304-BD66-96EBAEB5D96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5" name="Text Box 11">
          <a:extLst>
            <a:ext uri="{FF2B5EF4-FFF2-40B4-BE49-F238E27FC236}">
              <a16:creationId xmlns:a16="http://schemas.microsoft.com/office/drawing/2014/main" id="{78FEE020-2107-4E0B-85B1-A5B5B775739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6" name="Text Box 10">
          <a:extLst>
            <a:ext uri="{FF2B5EF4-FFF2-40B4-BE49-F238E27FC236}">
              <a16:creationId xmlns:a16="http://schemas.microsoft.com/office/drawing/2014/main" id="{63B6CFFB-DBE8-414C-89AC-323C419B95C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7" name="Text Box 10">
          <a:extLst>
            <a:ext uri="{FF2B5EF4-FFF2-40B4-BE49-F238E27FC236}">
              <a16:creationId xmlns:a16="http://schemas.microsoft.com/office/drawing/2014/main" id="{90E7F671-C217-4D32-8B41-BF166054490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FDBB28B1-18B6-4E21-9A22-27750C05FDD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49" name="Text Box 11">
          <a:extLst>
            <a:ext uri="{FF2B5EF4-FFF2-40B4-BE49-F238E27FC236}">
              <a16:creationId xmlns:a16="http://schemas.microsoft.com/office/drawing/2014/main" id="{09029E47-996D-4314-AE77-7E02D66CA73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0" name="Text Box 10">
          <a:extLst>
            <a:ext uri="{FF2B5EF4-FFF2-40B4-BE49-F238E27FC236}">
              <a16:creationId xmlns:a16="http://schemas.microsoft.com/office/drawing/2014/main" id="{902D4138-8402-415A-949C-FDA674C798C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1" name="Text Box 11">
          <a:extLst>
            <a:ext uri="{FF2B5EF4-FFF2-40B4-BE49-F238E27FC236}">
              <a16:creationId xmlns:a16="http://schemas.microsoft.com/office/drawing/2014/main" id="{CD88C49E-1DC6-418B-AA7B-9184FB4CFDF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2" name="Text Box 10">
          <a:extLst>
            <a:ext uri="{FF2B5EF4-FFF2-40B4-BE49-F238E27FC236}">
              <a16:creationId xmlns:a16="http://schemas.microsoft.com/office/drawing/2014/main" id="{A0F0EA50-F5EE-49EE-8AFE-80369A86A11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3" name="Text Box 11">
          <a:extLst>
            <a:ext uri="{FF2B5EF4-FFF2-40B4-BE49-F238E27FC236}">
              <a16:creationId xmlns:a16="http://schemas.microsoft.com/office/drawing/2014/main" id="{C4BE199F-5BB3-4EEC-B411-942AC32D18A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4" name="Text Box 10">
          <a:extLst>
            <a:ext uri="{FF2B5EF4-FFF2-40B4-BE49-F238E27FC236}">
              <a16:creationId xmlns:a16="http://schemas.microsoft.com/office/drawing/2014/main" id="{CE4D5F37-E5EB-4811-80C8-AD33545DCE0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5" name="Text Box 11">
          <a:extLst>
            <a:ext uri="{FF2B5EF4-FFF2-40B4-BE49-F238E27FC236}">
              <a16:creationId xmlns:a16="http://schemas.microsoft.com/office/drawing/2014/main" id="{FD68EE8C-4C45-453C-834D-CDA2CD19C3F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6" name="Text Box 10">
          <a:extLst>
            <a:ext uri="{FF2B5EF4-FFF2-40B4-BE49-F238E27FC236}">
              <a16:creationId xmlns:a16="http://schemas.microsoft.com/office/drawing/2014/main" id="{033D6E6B-11A0-4162-8B19-866C12CB9F0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79DC0E5F-9922-4E27-BDDD-78E4918B389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58" name="Text Box 10">
          <a:extLst>
            <a:ext uri="{FF2B5EF4-FFF2-40B4-BE49-F238E27FC236}">
              <a16:creationId xmlns:a16="http://schemas.microsoft.com/office/drawing/2014/main" id="{C1930E7A-7165-4414-B587-41A0921964B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59" name="Text Box 11">
          <a:extLst>
            <a:ext uri="{FF2B5EF4-FFF2-40B4-BE49-F238E27FC236}">
              <a16:creationId xmlns:a16="http://schemas.microsoft.com/office/drawing/2014/main" id="{C148779A-9BD8-454B-BCAF-33DBF794C3E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0" name="Text Box 10">
          <a:extLst>
            <a:ext uri="{FF2B5EF4-FFF2-40B4-BE49-F238E27FC236}">
              <a16:creationId xmlns:a16="http://schemas.microsoft.com/office/drawing/2014/main" id="{4BDB2AC3-1B9D-4D0F-AE9C-2CDBF187536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1" name="Text Box 11">
          <a:extLst>
            <a:ext uri="{FF2B5EF4-FFF2-40B4-BE49-F238E27FC236}">
              <a16:creationId xmlns:a16="http://schemas.microsoft.com/office/drawing/2014/main" id="{CDBE66E7-5F10-411A-A744-5AFAF1D0696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2" name="Text Box 10">
          <a:extLst>
            <a:ext uri="{FF2B5EF4-FFF2-40B4-BE49-F238E27FC236}">
              <a16:creationId xmlns:a16="http://schemas.microsoft.com/office/drawing/2014/main" id="{B5701311-04A8-46F7-8DA3-1CCE15DFD2D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3" name="Text Box 11">
          <a:extLst>
            <a:ext uri="{FF2B5EF4-FFF2-40B4-BE49-F238E27FC236}">
              <a16:creationId xmlns:a16="http://schemas.microsoft.com/office/drawing/2014/main" id="{1AF0CB06-CB8F-40D9-83AD-09E74CB9366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4" name="Text Box 10">
          <a:extLst>
            <a:ext uri="{FF2B5EF4-FFF2-40B4-BE49-F238E27FC236}">
              <a16:creationId xmlns:a16="http://schemas.microsoft.com/office/drawing/2014/main" id="{1D0D5FF4-5384-4A63-BEA6-08777090E9A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5" name="Text Box 11">
          <a:extLst>
            <a:ext uri="{FF2B5EF4-FFF2-40B4-BE49-F238E27FC236}">
              <a16:creationId xmlns:a16="http://schemas.microsoft.com/office/drawing/2014/main" id="{F94ED767-04C8-48F5-BA8A-F57A6BD71FD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6" name="Text Box 10">
          <a:extLst>
            <a:ext uri="{FF2B5EF4-FFF2-40B4-BE49-F238E27FC236}">
              <a16:creationId xmlns:a16="http://schemas.microsoft.com/office/drawing/2014/main" id="{B779758E-9345-4107-8BE1-3B21C65D209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7" name="Text Box 11">
          <a:extLst>
            <a:ext uri="{FF2B5EF4-FFF2-40B4-BE49-F238E27FC236}">
              <a16:creationId xmlns:a16="http://schemas.microsoft.com/office/drawing/2014/main" id="{7782D7B2-5F05-4D30-89DC-FD7B3FF052D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8" name="Text Box 10">
          <a:extLst>
            <a:ext uri="{FF2B5EF4-FFF2-40B4-BE49-F238E27FC236}">
              <a16:creationId xmlns:a16="http://schemas.microsoft.com/office/drawing/2014/main" id="{C1EA5FB9-8CCE-441B-B5BA-DB2A18A7127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69" name="Text Box 11">
          <a:extLst>
            <a:ext uri="{FF2B5EF4-FFF2-40B4-BE49-F238E27FC236}">
              <a16:creationId xmlns:a16="http://schemas.microsoft.com/office/drawing/2014/main" id="{0D79F91F-2072-45DE-890B-7F0B94CD716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70" name="Text Box 10">
          <a:extLst>
            <a:ext uri="{FF2B5EF4-FFF2-40B4-BE49-F238E27FC236}">
              <a16:creationId xmlns:a16="http://schemas.microsoft.com/office/drawing/2014/main" id="{DB28C585-7030-4EDF-8197-57DF3D7FC0B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71" name="Text Box 11">
          <a:extLst>
            <a:ext uri="{FF2B5EF4-FFF2-40B4-BE49-F238E27FC236}">
              <a16:creationId xmlns:a16="http://schemas.microsoft.com/office/drawing/2014/main" id="{1AB6F565-B12C-4E2F-8E4C-1941D6B8DAA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72" name="Text Box 10">
          <a:extLst>
            <a:ext uri="{FF2B5EF4-FFF2-40B4-BE49-F238E27FC236}">
              <a16:creationId xmlns:a16="http://schemas.microsoft.com/office/drawing/2014/main" id="{CBBCFC42-6D94-446E-8AE6-860A11A0409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73" name="Text Box 11">
          <a:extLst>
            <a:ext uri="{FF2B5EF4-FFF2-40B4-BE49-F238E27FC236}">
              <a16:creationId xmlns:a16="http://schemas.microsoft.com/office/drawing/2014/main" id="{8647CB49-403E-4530-BCEC-B030A3DE6B0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74" name="Text Box 10">
          <a:extLst>
            <a:ext uri="{FF2B5EF4-FFF2-40B4-BE49-F238E27FC236}">
              <a16:creationId xmlns:a16="http://schemas.microsoft.com/office/drawing/2014/main" id="{78B5791D-8979-4B88-9B26-F5EFC0445F1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8B8ADF97-D2D6-4531-B988-F6891952813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76" name="Text Box 11">
          <a:extLst>
            <a:ext uri="{FF2B5EF4-FFF2-40B4-BE49-F238E27FC236}">
              <a16:creationId xmlns:a16="http://schemas.microsoft.com/office/drawing/2014/main" id="{490828C0-6995-4384-99C7-FA03207CCE0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77" name="Text Box 10">
          <a:extLst>
            <a:ext uri="{FF2B5EF4-FFF2-40B4-BE49-F238E27FC236}">
              <a16:creationId xmlns:a16="http://schemas.microsoft.com/office/drawing/2014/main" id="{70738CE6-AD4D-4643-BB25-12A8BE123E1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78" name="Text Box 11">
          <a:extLst>
            <a:ext uri="{FF2B5EF4-FFF2-40B4-BE49-F238E27FC236}">
              <a16:creationId xmlns:a16="http://schemas.microsoft.com/office/drawing/2014/main" id="{FCAB51E9-B44B-44B7-8FD5-CE23593B091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79" name="Text Box 10">
          <a:extLst>
            <a:ext uri="{FF2B5EF4-FFF2-40B4-BE49-F238E27FC236}">
              <a16:creationId xmlns:a16="http://schemas.microsoft.com/office/drawing/2014/main" id="{196DEABA-A532-4AAF-8B6E-BE412F1C540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80" name="Text Box 11">
          <a:extLst>
            <a:ext uri="{FF2B5EF4-FFF2-40B4-BE49-F238E27FC236}">
              <a16:creationId xmlns:a16="http://schemas.microsoft.com/office/drawing/2014/main" id="{73A10B9C-00CE-4E7A-B483-BA1B4377199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81" name="Text Box 10">
          <a:extLst>
            <a:ext uri="{FF2B5EF4-FFF2-40B4-BE49-F238E27FC236}">
              <a16:creationId xmlns:a16="http://schemas.microsoft.com/office/drawing/2014/main" id="{BA266246-FBC9-400E-B892-AFC2F022BD8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82" name="Text Box 11">
          <a:extLst>
            <a:ext uri="{FF2B5EF4-FFF2-40B4-BE49-F238E27FC236}">
              <a16:creationId xmlns:a16="http://schemas.microsoft.com/office/drawing/2014/main" id="{AD459DC5-F293-4721-9B3B-5BE117FF68B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83" name="Text Box 10">
          <a:extLst>
            <a:ext uri="{FF2B5EF4-FFF2-40B4-BE49-F238E27FC236}">
              <a16:creationId xmlns:a16="http://schemas.microsoft.com/office/drawing/2014/main" id="{D2B6AB19-9D2F-4532-ACD6-D40BCBC3AF3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5828DFFA-A2E0-429B-9D3D-BD05912BCFF3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85" name="Text Box 10">
          <a:extLst>
            <a:ext uri="{FF2B5EF4-FFF2-40B4-BE49-F238E27FC236}">
              <a16:creationId xmlns:a16="http://schemas.microsoft.com/office/drawing/2014/main" id="{A38400E8-E156-4795-AACB-6A2F9B7DCB0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86" name="Text Box 11">
          <a:extLst>
            <a:ext uri="{FF2B5EF4-FFF2-40B4-BE49-F238E27FC236}">
              <a16:creationId xmlns:a16="http://schemas.microsoft.com/office/drawing/2014/main" id="{4B9DDEDB-5676-479D-8970-60D4CF5A91F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87" name="Text Box 10">
          <a:extLst>
            <a:ext uri="{FF2B5EF4-FFF2-40B4-BE49-F238E27FC236}">
              <a16:creationId xmlns:a16="http://schemas.microsoft.com/office/drawing/2014/main" id="{CC25C086-0994-4B9A-A830-A618D2F8116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88" name="Text Box 11">
          <a:extLst>
            <a:ext uri="{FF2B5EF4-FFF2-40B4-BE49-F238E27FC236}">
              <a16:creationId xmlns:a16="http://schemas.microsoft.com/office/drawing/2014/main" id="{9B7668F0-1F69-4391-8064-A811A3F28FA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89" name="Text Box 10">
          <a:extLst>
            <a:ext uri="{FF2B5EF4-FFF2-40B4-BE49-F238E27FC236}">
              <a16:creationId xmlns:a16="http://schemas.microsoft.com/office/drawing/2014/main" id="{DC237695-36FE-442F-BB17-3A795E70465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0" name="Text Box 11">
          <a:extLst>
            <a:ext uri="{FF2B5EF4-FFF2-40B4-BE49-F238E27FC236}">
              <a16:creationId xmlns:a16="http://schemas.microsoft.com/office/drawing/2014/main" id="{A86BFC95-3298-4375-B65F-77837FCD190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1" name="Text Box 10">
          <a:extLst>
            <a:ext uri="{FF2B5EF4-FFF2-40B4-BE49-F238E27FC236}">
              <a16:creationId xmlns:a16="http://schemas.microsoft.com/office/drawing/2014/main" id="{806AD646-C762-4E8B-9660-DEB19068D87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2" name="Text Box 11">
          <a:extLst>
            <a:ext uri="{FF2B5EF4-FFF2-40B4-BE49-F238E27FC236}">
              <a16:creationId xmlns:a16="http://schemas.microsoft.com/office/drawing/2014/main" id="{7969AF9A-1DF0-495A-A80B-C9799B81968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3" name="Text Box 10">
          <a:extLst>
            <a:ext uri="{FF2B5EF4-FFF2-40B4-BE49-F238E27FC236}">
              <a16:creationId xmlns:a16="http://schemas.microsoft.com/office/drawing/2014/main" id="{36C08178-64D2-4BF1-8D99-1189DB0E6AA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4" name="Text Box 11">
          <a:extLst>
            <a:ext uri="{FF2B5EF4-FFF2-40B4-BE49-F238E27FC236}">
              <a16:creationId xmlns:a16="http://schemas.microsoft.com/office/drawing/2014/main" id="{ABEBC915-918B-4004-9C01-100C10E9C71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5" name="Text Box 10">
          <a:extLst>
            <a:ext uri="{FF2B5EF4-FFF2-40B4-BE49-F238E27FC236}">
              <a16:creationId xmlns:a16="http://schemas.microsoft.com/office/drawing/2014/main" id="{F94D79B5-CC0D-406E-977B-2D4D5AA71E9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6" name="Text Box 11">
          <a:extLst>
            <a:ext uri="{FF2B5EF4-FFF2-40B4-BE49-F238E27FC236}">
              <a16:creationId xmlns:a16="http://schemas.microsoft.com/office/drawing/2014/main" id="{69005F6D-9F15-403F-A839-86DC7760517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7" name="Text Box 10">
          <a:extLst>
            <a:ext uri="{FF2B5EF4-FFF2-40B4-BE49-F238E27FC236}">
              <a16:creationId xmlns:a16="http://schemas.microsoft.com/office/drawing/2014/main" id="{945A46C6-75D6-4FFE-AA50-5C75E309312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8" name="Text Box 11">
          <a:extLst>
            <a:ext uri="{FF2B5EF4-FFF2-40B4-BE49-F238E27FC236}">
              <a16:creationId xmlns:a16="http://schemas.microsoft.com/office/drawing/2014/main" id="{78AB6A38-E111-4639-B598-2ACEE87B851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499" name="Text Box 10">
          <a:extLst>
            <a:ext uri="{FF2B5EF4-FFF2-40B4-BE49-F238E27FC236}">
              <a16:creationId xmlns:a16="http://schemas.microsoft.com/office/drawing/2014/main" id="{4E90F47D-D18A-4ACB-A1DD-185BAFD5D69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00" name="Text Box 11">
          <a:extLst>
            <a:ext uri="{FF2B5EF4-FFF2-40B4-BE49-F238E27FC236}">
              <a16:creationId xmlns:a16="http://schemas.microsoft.com/office/drawing/2014/main" id="{FCA9BAED-3924-4282-8CC1-6880CABC028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01" name="Text Box 10">
          <a:extLst>
            <a:ext uri="{FF2B5EF4-FFF2-40B4-BE49-F238E27FC236}">
              <a16:creationId xmlns:a16="http://schemas.microsoft.com/office/drawing/2014/main" id="{B1EE6740-E5AF-442B-A451-644647D3176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D3AF914A-BC3E-4E5C-B3C1-5C7897C5722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3" name="Text Box 11">
          <a:extLst>
            <a:ext uri="{FF2B5EF4-FFF2-40B4-BE49-F238E27FC236}">
              <a16:creationId xmlns:a16="http://schemas.microsoft.com/office/drawing/2014/main" id="{8464155A-D7CE-4FDF-8076-985ECB99849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4" name="Text Box 10">
          <a:extLst>
            <a:ext uri="{FF2B5EF4-FFF2-40B4-BE49-F238E27FC236}">
              <a16:creationId xmlns:a16="http://schemas.microsoft.com/office/drawing/2014/main" id="{C4331E91-6317-4BF8-8BD0-A4863565E81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5" name="Text Box 11">
          <a:extLst>
            <a:ext uri="{FF2B5EF4-FFF2-40B4-BE49-F238E27FC236}">
              <a16:creationId xmlns:a16="http://schemas.microsoft.com/office/drawing/2014/main" id="{50AAB515-9854-424C-AA7C-4757ED8D93A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6" name="Text Box 10">
          <a:extLst>
            <a:ext uri="{FF2B5EF4-FFF2-40B4-BE49-F238E27FC236}">
              <a16:creationId xmlns:a16="http://schemas.microsoft.com/office/drawing/2014/main" id="{0CDFB6A5-0D0E-4DC8-8559-E4E1E8463983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7" name="Text Box 11">
          <a:extLst>
            <a:ext uri="{FF2B5EF4-FFF2-40B4-BE49-F238E27FC236}">
              <a16:creationId xmlns:a16="http://schemas.microsoft.com/office/drawing/2014/main" id="{813B34D2-BE30-48AD-90EE-68A8240FBEB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8" name="Text Box 10">
          <a:extLst>
            <a:ext uri="{FF2B5EF4-FFF2-40B4-BE49-F238E27FC236}">
              <a16:creationId xmlns:a16="http://schemas.microsoft.com/office/drawing/2014/main" id="{B79C826E-D781-4A8E-BCE1-5AAB13CB43B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09" name="Text Box 11">
          <a:extLst>
            <a:ext uri="{FF2B5EF4-FFF2-40B4-BE49-F238E27FC236}">
              <a16:creationId xmlns:a16="http://schemas.microsoft.com/office/drawing/2014/main" id="{54DA4655-FD9C-43B2-81D2-DB6A780D710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0" name="Text Box 10">
          <a:extLst>
            <a:ext uri="{FF2B5EF4-FFF2-40B4-BE49-F238E27FC236}">
              <a16:creationId xmlns:a16="http://schemas.microsoft.com/office/drawing/2014/main" id="{7F8FF96D-B039-473E-B873-8F351EAFAA7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1" name="Text Box 11">
          <a:extLst>
            <a:ext uri="{FF2B5EF4-FFF2-40B4-BE49-F238E27FC236}">
              <a16:creationId xmlns:a16="http://schemas.microsoft.com/office/drawing/2014/main" id="{C9C2F49C-7996-4858-8C0A-1D9A8403455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2" name="Text Box 10">
          <a:extLst>
            <a:ext uri="{FF2B5EF4-FFF2-40B4-BE49-F238E27FC236}">
              <a16:creationId xmlns:a16="http://schemas.microsoft.com/office/drawing/2014/main" id="{9E99942F-4ED0-47BB-9E59-B30F7B72468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3" name="Text Box 11">
          <a:extLst>
            <a:ext uri="{FF2B5EF4-FFF2-40B4-BE49-F238E27FC236}">
              <a16:creationId xmlns:a16="http://schemas.microsoft.com/office/drawing/2014/main" id="{1CDBCAAD-07CD-45EE-93F3-CC8B9AA52E6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4" name="Text Box 10">
          <a:extLst>
            <a:ext uri="{FF2B5EF4-FFF2-40B4-BE49-F238E27FC236}">
              <a16:creationId xmlns:a16="http://schemas.microsoft.com/office/drawing/2014/main" id="{98E22C2C-E88A-498F-8C8D-B5092CF4325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5" name="Text Box 11">
          <a:extLst>
            <a:ext uri="{FF2B5EF4-FFF2-40B4-BE49-F238E27FC236}">
              <a16:creationId xmlns:a16="http://schemas.microsoft.com/office/drawing/2014/main" id="{3DC134A1-2D5F-42D8-9E88-998722F7B4D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6" name="Text Box 10">
          <a:extLst>
            <a:ext uri="{FF2B5EF4-FFF2-40B4-BE49-F238E27FC236}">
              <a16:creationId xmlns:a16="http://schemas.microsoft.com/office/drawing/2014/main" id="{8BBE1F0C-5833-4858-AE8B-7FC32E6E8E7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7" name="Text Box 11">
          <a:extLst>
            <a:ext uri="{FF2B5EF4-FFF2-40B4-BE49-F238E27FC236}">
              <a16:creationId xmlns:a16="http://schemas.microsoft.com/office/drawing/2014/main" id="{EF26227C-2B26-46ED-9309-8DAA061C2EF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8" name="Text Box 10">
          <a:extLst>
            <a:ext uri="{FF2B5EF4-FFF2-40B4-BE49-F238E27FC236}">
              <a16:creationId xmlns:a16="http://schemas.microsoft.com/office/drawing/2014/main" id="{BA326788-2070-4F4B-8938-BEAA94F9DBD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19" name="Text Box 10">
          <a:extLst>
            <a:ext uri="{FF2B5EF4-FFF2-40B4-BE49-F238E27FC236}">
              <a16:creationId xmlns:a16="http://schemas.microsoft.com/office/drawing/2014/main" id="{272FD681-F58A-42AD-9EC5-D60C30627CC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0" name="Text Box 11">
          <a:extLst>
            <a:ext uri="{FF2B5EF4-FFF2-40B4-BE49-F238E27FC236}">
              <a16:creationId xmlns:a16="http://schemas.microsoft.com/office/drawing/2014/main" id="{610F4078-BF63-4BF1-BAC1-492460CE090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1" name="Text Box 10">
          <a:extLst>
            <a:ext uri="{FF2B5EF4-FFF2-40B4-BE49-F238E27FC236}">
              <a16:creationId xmlns:a16="http://schemas.microsoft.com/office/drawing/2014/main" id="{5B60AFC8-F7B4-42E5-93D8-7D90897A6A7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2" name="Text Box 11">
          <a:extLst>
            <a:ext uri="{FF2B5EF4-FFF2-40B4-BE49-F238E27FC236}">
              <a16:creationId xmlns:a16="http://schemas.microsoft.com/office/drawing/2014/main" id="{348DC0BE-D45B-4470-A7C1-8AE396F284F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3" name="Text Box 10">
          <a:extLst>
            <a:ext uri="{FF2B5EF4-FFF2-40B4-BE49-F238E27FC236}">
              <a16:creationId xmlns:a16="http://schemas.microsoft.com/office/drawing/2014/main" id="{C0466421-364D-4BD0-B2E8-EED57138280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4" name="Text Box 11">
          <a:extLst>
            <a:ext uri="{FF2B5EF4-FFF2-40B4-BE49-F238E27FC236}">
              <a16:creationId xmlns:a16="http://schemas.microsoft.com/office/drawing/2014/main" id="{383F04B9-5A37-4E5B-9A9C-51AEA94AE34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5" name="Text Box 10">
          <a:extLst>
            <a:ext uri="{FF2B5EF4-FFF2-40B4-BE49-F238E27FC236}">
              <a16:creationId xmlns:a16="http://schemas.microsoft.com/office/drawing/2014/main" id="{6A48E9AE-26A4-4310-A235-B08E2B2A9B93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6" name="Text Box 11">
          <a:extLst>
            <a:ext uri="{FF2B5EF4-FFF2-40B4-BE49-F238E27FC236}">
              <a16:creationId xmlns:a16="http://schemas.microsoft.com/office/drawing/2014/main" id="{A46568B8-D580-4FE6-8885-9CA1584C7DA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7" name="Text Box 10">
          <a:extLst>
            <a:ext uri="{FF2B5EF4-FFF2-40B4-BE49-F238E27FC236}">
              <a16:creationId xmlns:a16="http://schemas.microsoft.com/office/drawing/2014/main" id="{68E75A0E-FE66-465C-A609-CF0B9E690E7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28" name="Text Box 10">
          <a:extLst>
            <a:ext uri="{FF2B5EF4-FFF2-40B4-BE49-F238E27FC236}">
              <a16:creationId xmlns:a16="http://schemas.microsoft.com/office/drawing/2014/main" id="{1F4FE15E-8F57-4035-ACA0-F5F57BECAA8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39262C4D-3A80-47BA-AF50-5DA48FAF463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0" name="Text Box 11">
          <a:extLst>
            <a:ext uri="{FF2B5EF4-FFF2-40B4-BE49-F238E27FC236}">
              <a16:creationId xmlns:a16="http://schemas.microsoft.com/office/drawing/2014/main" id="{418A8AC5-EFA9-43E3-A383-BE230B9E883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1" name="Text Box 10">
          <a:extLst>
            <a:ext uri="{FF2B5EF4-FFF2-40B4-BE49-F238E27FC236}">
              <a16:creationId xmlns:a16="http://schemas.microsoft.com/office/drawing/2014/main" id="{4E5D218F-F949-4B86-B58E-BCA67678199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2" name="Text Box 11">
          <a:extLst>
            <a:ext uri="{FF2B5EF4-FFF2-40B4-BE49-F238E27FC236}">
              <a16:creationId xmlns:a16="http://schemas.microsoft.com/office/drawing/2014/main" id="{00616E89-9532-4537-AB80-1AFDB721FF1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3" name="Text Box 10">
          <a:extLst>
            <a:ext uri="{FF2B5EF4-FFF2-40B4-BE49-F238E27FC236}">
              <a16:creationId xmlns:a16="http://schemas.microsoft.com/office/drawing/2014/main" id="{F0701C10-5CCA-4E6B-B10E-6C42C0AFB0C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4" name="Text Box 11">
          <a:extLst>
            <a:ext uri="{FF2B5EF4-FFF2-40B4-BE49-F238E27FC236}">
              <a16:creationId xmlns:a16="http://schemas.microsoft.com/office/drawing/2014/main" id="{7F22AECC-2DAB-4E6F-823F-D980B7B019F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5" name="Text Box 10">
          <a:extLst>
            <a:ext uri="{FF2B5EF4-FFF2-40B4-BE49-F238E27FC236}">
              <a16:creationId xmlns:a16="http://schemas.microsoft.com/office/drawing/2014/main" id="{5638958D-962D-4B31-8C06-0E1395D3D7C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6" name="Text Box 11">
          <a:extLst>
            <a:ext uri="{FF2B5EF4-FFF2-40B4-BE49-F238E27FC236}">
              <a16:creationId xmlns:a16="http://schemas.microsoft.com/office/drawing/2014/main" id="{0008D3D3-1BC3-4085-A2C2-0CBB1FBD9BD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7" name="Text Box 10">
          <a:extLst>
            <a:ext uri="{FF2B5EF4-FFF2-40B4-BE49-F238E27FC236}">
              <a16:creationId xmlns:a16="http://schemas.microsoft.com/office/drawing/2014/main" id="{8B3F718C-2122-457D-B89F-5C81B1770B0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8" name="Text Box 11">
          <a:extLst>
            <a:ext uri="{FF2B5EF4-FFF2-40B4-BE49-F238E27FC236}">
              <a16:creationId xmlns:a16="http://schemas.microsoft.com/office/drawing/2014/main" id="{551CBFE6-AF6A-4143-9177-97BD7203810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39" name="Text Box 10">
          <a:extLst>
            <a:ext uri="{FF2B5EF4-FFF2-40B4-BE49-F238E27FC236}">
              <a16:creationId xmlns:a16="http://schemas.microsoft.com/office/drawing/2014/main" id="{AE8BA3ED-13A9-4077-9773-0430A50EF2E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0" name="Text Box 11">
          <a:extLst>
            <a:ext uri="{FF2B5EF4-FFF2-40B4-BE49-F238E27FC236}">
              <a16:creationId xmlns:a16="http://schemas.microsoft.com/office/drawing/2014/main" id="{9B0DE721-8624-4A30-B743-E091F482351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1" name="Text Box 10">
          <a:extLst>
            <a:ext uri="{FF2B5EF4-FFF2-40B4-BE49-F238E27FC236}">
              <a16:creationId xmlns:a16="http://schemas.microsoft.com/office/drawing/2014/main" id="{93B61DEC-633F-476A-BCA7-9D7454D5D89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2" name="Text Box 11">
          <a:extLst>
            <a:ext uri="{FF2B5EF4-FFF2-40B4-BE49-F238E27FC236}">
              <a16:creationId xmlns:a16="http://schemas.microsoft.com/office/drawing/2014/main" id="{70F6BBBF-EFB5-4738-AEE1-AF9E5D4A765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3" name="Text Box 10">
          <a:extLst>
            <a:ext uri="{FF2B5EF4-FFF2-40B4-BE49-F238E27FC236}">
              <a16:creationId xmlns:a16="http://schemas.microsoft.com/office/drawing/2014/main" id="{DD28CFC5-3590-42AA-B3E4-C9BD7B7DED3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4" name="Text Box 11">
          <a:extLst>
            <a:ext uri="{FF2B5EF4-FFF2-40B4-BE49-F238E27FC236}">
              <a16:creationId xmlns:a16="http://schemas.microsoft.com/office/drawing/2014/main" id="{EC914915-3949-43A3-9121-49613E2AB24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45" name="Text Box 10">
          <a:extLst>
            <a:ext uri="{FF2B5EF4-FFF2-40B4-BE49-F238E27FC236}">
              <a16:creationId xmlns:a16="http://schemas.microsoft.com/office/drawing/2014/main" id="{CDBC67A9-9105-46F2-B0B2-96128626F00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46" name="Text Box 10">
          <a:extLst>
            <a:ext uri="{FF2B5EF4-FFF2-40B4-BE49-F238E27FC236}">
              <a16:creationId xmlns:a16="http://schemas.microsoft.com/office/drawing/2014/main" id="{5E7C5911-B664-49E3-9405-4F2961AB354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47" name="Text Box 11">
          <a:extLst>
            <a:ext uri="{FF2B5EF4-FFF2-40B4-BE49-F238E27FC236}">
              <a16:creationId xmlns:a16="http://schemas.microsoft.com/office/drawing/2014/main" id="{82B04B9B-1121-446F-B77F-1BED7443EAA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48" name="Text Box 10">
          <a:extLst>
            <a:ext uri="{FF2B5EF4-FFF2-40B4-BE49-F238E27FC236}">
              <a16:creationId xmlns:a16="http://schemas.microsoft.com/office/drawing/2014/main" id="{900B46A6-348F-4B4C-8DF8-F45E5CA562E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49" name="Text Box 11">
          <a:extLst>
            <a:ext uri="{FF2B5EF4-FFF2-40B4-BE49-F238E27FC236}">
              <a16:creationId xmlns:a16="http://schemas.microsoft.com/office/drawing/2014/main" id="{DA966C42-21E7-424F-BD13-45E463040C8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0" name="Text Box 10">
          <a:extLst>
            <a:ext uri="{FF2B5EF4-FFF2-40B4-BE49-F238E27FC236}">
              <a16:creationId xmlns:a16="http://schemas.microsoft.com/office/drawing/2014/main" id="{6AD46747-3574-4E5A-B629-6C5F319C98D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1" name="Text Box 11">
          <a:extLst>
            <a:ext uri="{FF2B5EF4-FFF2-40B4-BE49-F238E27FC236}">
              <a16:creationId xmlns:a16="http://schemas.microsoft.com/office/drawing/2014/main" id="{EDB9B2EE-8FB2-4607-B5C9-389E02CBDBE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2" name="Text Box 10">
          <a:extLst>
            <a:ext uri="{FF2B5EF4-FFF2-40B4-BE49-F238E27FC236}">
              <a16:creationId xmlns:a16="http://schemas.microsoft.com/office/drawing/2014/main" id="{C3E59780-17DC-4796-924E-A4B404CEB6E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3" name="Text Box 11">
          <a:extLst>
            <a:ext uri="{FF2B5EF4-FFF2-40B4-BE49-F238E27FC236}">
              <a16:creationId xmlns:a16="http://schemas.microsoft.com/office/drawing/2014/main" id="{813E6E13-9D1C-4DC1-BA66-21A7161E2D6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4" name="Text Box 10">
          <a:extLst>
            <a:ext uri="{FF2B5EF4-FFF2-40B4-BE49-F238E27FC236}">
              <a16:creationId xmlns:a16="http://schemas.microsoft.com/office/drawing/2014/main" id="{DCE785A3-3173-45C4-A754-CC68AC22E4B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5" name="Text Box 10">
          <a:extLst>
            <a:ext uri="{FF2B5EF4-FFF2-40B4-BE49-F238E27FC236}">
              <a16:creationId xmlns:a16="http://schemas.microsoft.com/office/drawing/2014/main" id="{355EDD7D-FA29-41D2-9720-7ED043BFF3B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9039BD6C-EB60-4526-B88D-942849C7749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7" name="Text Box 11">
          <a:extLst>
            <a:ext uri="{FF2B5EF4-FFF2-40B4-BE49-F238E27FC236}">
              <a16:creationId xmlns:a16="http://schemas.microsoft.com/office/drawing/2014/main" id="{E108A16C-0FC8-4AEB-9AEE-22E5670F57A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8" name="Text Box 10">
          <a:extLst>
            <a:ext uri="{FF2B5EF4-FFF2-40B4-BE49-F238E27FC236}">
              <a16:creationId xmlns:a16="http://schemas.microsoft.com/office/drawing/2014/main" id="{EE1BCD2C-0C7A-4CD7-BCB3-67BB031A695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59" name="Text Box 11">
          <a:extLst>
            <a:ext uri="{FF2B5EF4-FFF2-40B4-BE49-F238E27FC236}">
              <a16:creationId xmlns:a16="http://schemas.microsoft.com/office/drawing/2014/main" id="{9E5C3FC7-587F-4CF2-8515-C146EE85C52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0" name="Text Box 10">
          <a:extLst>
            <a:ext uri="{FF2B5EF4-FFF2-40B4-BE49-F238E27FC236}">
              <a16:creationId xmlns:a16="http://schemas.microsoft.com/office/drawing/2014/main" id="{9B700113-38AA-4616-96ED-69719797B5A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1" name="Text Box 11">
          <a:extLst>
            <a:ext uri="{FF2B5EF4-FFF2-40B4-BE49-F238E27FC236}">
              <a16:creationId xmlns:a16="http://schemas.microsoft.com/office/drawing/2014/main" id="{DF2576A6-9DE5-433B-9A63-A27C805DBBE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2" name="Text Box 10">
          <a:extLst>
            <a:ext uri="{FF2B5EF4-FFF2-40B4-BE49-F238E27FC236}">
              <a16:creationId xmlns:a16="http://schemas.microsoft.com/office/drawing/2014/main" id="{74B47F06-C33E-4212-B211-C3FC55D2FDA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3" name="Text Box 11">
          <a:extLst>
            <a:ext uri="{FF2B5EF4-FFF2-40B4-BE49-F238E27FC236}">
              <a16:creationId xmlns:a16="http://schemas.microsoft.com/office/drawing/2014/main" id="{367C2B2C-6303-4D33-9ACB-0504B50C69D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4" name="Text Box 10">
          <a:extLst>
            <a:ext uri="{FF2B5EF4-FFF2-40B4-BE49-F238E27FC236}">
              <a16:creationId xmlns:a16="http://schemas.microsoft.com/office/drawing/2014/main" id="{A39F53CC-BFC3-4684-B1EE-175C4761D0B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5" name="Text Box 11">
          <a:extLst>
            <a:ext uri="{FF2B5EF4-FFF2-40B4-BE49-F238E27FC236}">
              <a16:creationId xmlns:a16="http://schemas.microsoft.com/office/drawing/2014/main" id="{114F3B6A-4368-4203-83B2-0510150D60D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6" name="Text Box 10">
          <a:extLst>
            <a:ext uri="{FF2B5EF4-FFF2-40B4-BE49-F238E27FC236}">
              <a16:creationId xmlns:a16="http://schemas.microsoft.com/office/drawing/2014/main" id="{4E6CE2C1-0541-4B82-B48E-23136A9EC9B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7" name="Text Box 11">
          <a:extLst>
            <a:ext uri="{FF2B5EF4-FFF2-40B4-BE49-F238E27FC236}">
              <a16:creationId xmlns:a16="http://schemas.microsoft.com/office/drawing/2014/main" id="{4D8CE0C8-087D-4E4B-B03A-2A5774F9151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8" name="Text Box 10">
          <a:extLst>
            <a:ext uri="{FF2B5EF4-FFF2-40B4-BE49-F238E27FC236}">
              <a16:creationId xmlns:a16="http://schemas.microsoft.com/office/drawing/2014/main" id="{9D03AED7-10B2-451C-AFE1-4957DFF07A8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69" name="Text Box 11">
          <a:extLst>
            <a:ext uri="{FF2B5EF4-FFF2-40B4-BE49-F238E27FC236}">
              <a16:creationId xmlns:a16="http://schemas.microsoft.com/office/drawing/2014/main" id="{7DC23D0C-A65B-4675-BC57-68FBA5C7175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0" name="Text Box 10">
          <a:extLst>
            <a:ext uri="{FF2B5EF4-FFF2-40B4-BE49-F238E27FC236}">
              <a16:creationId xmlns:a16="http://schemas.microsoft.com/office/drawing/2014/main" id="{7B68AE9B-B99A-489A-B8DB-00580685510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1" name="Text Box 11">
          <a:extLst>
            <a:ext uri="{FF2B5EF4-FFF2-40B4-BE49-F238E27FC236}">
              <a16:creationId xmlns:a16="http://schemas.microsoft.com/office/drawing/2014/main" id="{5B0D2EBB-F44C-4C83-9835-A30594CFA73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2" name="Text Box 10">
          <a:extLst>
            <a:ext uri="{FF2B5EF4-FFF2-40B4-BE49-F238E27FC236}">
              <a16:creationId xmlns:a16="http://schemas.microsoft.com/office/drawing/2014/main" id="{D615605A-3A57-4CB3-BB44-4B5EC7D010D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3" name="Text Box 11">
          <a:extLst>
            <a:ext uri="{FF2B5EF4-FFF2-40B4-BE49-F238E27FC236}">
              <a16:creationId xmlns:a16="http://schemas.microsoft.com/office/drawing/2014/main" id="{E011FCDE-B109-400F-8D6B-541A8C072B4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FE523649-FB77-44E7-9D1E-E0477014ABD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5" name="Text Box 11">
          <a:extLst>
            <a:ext uri="{FF2B5EF4-FFF2-40B4-BE49-F238E27FC236}">
              <a16:creationId xmlns:a16="http://schemas.microsoft.com/office/drawing/2014/main" id="{DC9D775F-5C48-4387-8792-2020457AA10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6" name="Text Box 10">
          <a:extLst>
            <a:ext uri="{FF2B5EF4-FFF2-40B4-BE49-F238E27FC236}">
              <a16:creationId xmlns:a16="http://schemas.microsoft.com/office/drawing/2014/main" id="{C98BB2F4-F21F-4D07-90DC-5AEDA27CC70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7" name="Text Box 11">
          <a:extLst>
            <a:ext uri="{FF2B5EF4-FFF2-40B4-BE49-F238E27FC236}">
              <a16:creationId xmlns:a16="http://schemas.microsoft.com/office/drawing/2014/main" id="{3142DF4A-B308-442C-9B64-8C58E884C5E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8" name="Text Box 10">
          <a:extLst>
            <a:ext uri="{FF2B5EF4-FFF2-40B4-BE49-F238E27FC236}">
              <a16:creationId xmlns:a16="http://schemas.microsoft.com/office/drawing/2014/main" id="{6507E5DC-A43D-4A34-8435-03735DEF8A0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79" name="Text Box 11">
          <a:extLst>
            <a:ext uri="{FF2B5EF4-FFF2-40B4-BE49-F238E27FC236}">
              <a16:creationId xmlns:a16="http://schemas.microsoft.com/office/drawing/2014/main" id="{9BED6A49-3254-475F-87E0-4DE3F1FC196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80" name="Text Box 10">
          <a:extLst>
            <a:ext uri="{FF2B5EF4-FFF2-40B4-BE49-F238E27FC236}">
              <a16:creationId xmlns:a16="http://schemas.microsoft.com/office/drawing/2014/main" id="{C1406B71-FBD1-4728-9EBD-77D42DC7FFD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81" name="Text Box 10">
          <a:extLst>
            <a:ext uri="{FF2B5EF4-FFF2-40B4-BE49-F238E27FC236}">
              <a16:creationId xmlns:a16="http://schemas.microsoft.com/office/drawing/2014/main" id="{ED23B528-49D2-4F10-8498-56AD5E6FEEF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2" name="Text Box 10">
          <a:extLst>
            <a:ext uri="{FF2B5EF4-FFF2-40B4-BE49-F238E27FC236}">
              <a16:creationId xmlns:a16="http://schemas.microsoft.com/office/drawing/2014/main" id="{7E98B5E5-B15B-420A-9878-97B71EC3B1F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3" name="Text Box 11">
          <a:extLst>
            <a:ext uri="{FF2B5EF4-FFF2-40B4-BE49-F238E27FC236}">
              <a16:creationId xmlns:a16="http://schemas.microsoft.com/office/drawing/2014/main" id="{0A58CBCE-CB01-4A94-8656-5352C6208B6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4" name="Text Box 10">
          <a:extLst>
            <a:ext uri="{FF2B5EF4-FFF2-40B4-BE49-F238E27FC236}">
              <a16:creationId xmlns:a16="http://schemas.microsoft.com/office/drawing/2014/main" id="{418CE568-FB3B-4477-B491-93C6FD702C4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5" name="Text Box 11">
          <a:extLst>
            <a:ext uri="{FF2B5EF4-FFF2-40B4-BE49-F238E27FC236}">
              <a16:creationId xmlns:a16="http://schemas.microsoft.com/office/drawing/2014/main" id="{1BF5FED7-C073-4A2D-9E7B-A5B0EA2649B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6" name="Text Box 10">
          <a:extLst>
            <a:ext uri="{FF2B5EF4-FFF2-40B4-BE49-F238E27FC236}">
              <a16:creationId xmlns:a16="http://schemas.microsoft.com/office/drawing/2014/main" id="{FE6485D5-F869-49CE-A7B3-103859E8D49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7" name="Text Box 11">
          <a:extLst>
            <a:ext uri="{FF2B5EF4-FFF2-40B4-BE49-F238E27FC236}">
              <a16:creationId xmlns:a16="http://schemas.microsoft.com/office/drawing/2014/main" id="{1A22A3C8-2719-4010-B31E-6187AD4C18D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8" name="Text Box 10">
          <a:extLst>
            <a:ext uri="{FF2B5EF4-FFF2-40B4-BE49-F238E27FC236}">
              <a16:creationId xmlns:a16="http://schemas.microsoft.com/office/drawing/2014/main" id="{AC100B73-703C-4830-AA42-F53493E08DE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89" name="Text Box 11">
          <a:extLst>
            <a:ext uri="{FF2B5EF4-FFF2-40B4-BE49-F238E27FC236}">
              <a16:creationId xmlns:a16="http://schemas.microsoft.com/office/drawing/2014/main" id="{231F877D-BD20-455B-84AC-F30EB6F0ED3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0" name="Text Box 10">
          <a:extLst>
            <a:ext uri="{FF2B5EF4-FFF2-40B4-BE49-F238E27FC236}">
              <a16:creationId xmlns:a16="http://schemas.microsoft.com/office/drawing/2014/main" id="{5546EFBE-970C-4702-AE85-F8FE185488E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1" name="Text Box 11">
          <a:extLst>
            <a:ext uri="{FF2B5EF4-FFF2-40B4-BE49-F238E27FC236}">
              <a16:creationId xmlns:a16="http://schemas.microsoft.com/office/drawing/2014/main" id="{2BEF5672-F156-40BB-99F0-5831E0FDE37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2" name="Text Box 10">
          <a:extLst>
            <a:ext uri="{FF2B5EF4-FFF2-40B4-BE49-F238E27FC236}">
              <a16:creationId xmlns:a16="http://schemas.microsoft.com/office/drawing/2014/main" id="{4D088BB7-3C85-4935-863D-82926D41AB3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3" name="Text Box 11">
          <a:extLst>
            <a:ext uri="{FF2B5EF4-FFF2-40B4-BE49-F238E27FC236}">
              <a16:creationId xmlns:a16="http://schemas.microsoft.com/office/drawing/2014/main" id="{000AF8B2-3EB9-40AE-BF5B-A8F25AC2E6B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4" name="Text Box 10">
          <a:extLst>
            <a:ext uri="{FF2B5EF4-FFF2-40B4-BE49-F238E27FC236}">
              <a16:creationId xmlns:a16="http://schemas.microsoft.com/office/drawing/2014/main" id="{F8789987-2A42-4CB7-A6F2-E9F6181CB1A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5" name="Text Box 11">
          <a:extLst>
            <a:ext uri="{FF2B5EF4-FFF2-40B4-BE49-F238E27FC236}">
              <a16:creationId xmlns:a16="http://schemas.microsoft.com/office/drawing/2014/main" id="{77A2326E-933B-4333-8A8F-27CED003B42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6" name="Text Box 10">
          <a:extLst>
            <a:ext uri="{FF2B5EF4-FFF2-40B4-BE49-F238E27FC236}">
              <a16:creationId xmlns:a16="http://schemas.microsoft.com/office/drawing/2014/main" id="{29ED1C68-7C75-46BA-832B-116D5470BA1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597" name="Text Box 11">
          <a:extLst>
            <a:ext uri="{FF2B5EF4-FFF2-40B4-BE49-F238E27FC236}">
              <a16:creationId xmlns:a16="http://schemas.microsoft.com/office/drawing/2014/main" id="{538384A7-4F47-4204-90B9-3BC9442E9DC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98" name="Text Box 10">
          <a:extLst>
            <a:ext uri="{FF2B5EF4-FFF2-40B4-BE49-F238E27FC236}">
              <a16:creationId xmlns:a16="http://schemas.microsoft.com/office/drawing/2014/main" id="{1D2DCFF9-BD1D-4866-8665-30D1822E4B7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599" name="Text Box 11">
          <a:extLst>
            <a:ext uri="{FF2B5EF4-FFF2-40B4-BE49-F238E27FC236}">
              <a16:creationId xmlns:a16="http://schemas.microsoft.com/office/drawing/2014/main" id="{BF25C955-9F2D-4054-A93C-E4039674F22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0" name="Text Box 10">
          <a:extLst>
            <a:ext uri="{FF2B5EF4-FFF2-40B4-BE49-F238E27FC236}">
              <a16:creationId xmlns:a16="http://schemas.microsoft.com/office/drawing/2014/main" id="{EEDB3B92-0C21-4DB4-8016-D68419ED735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1" name="Text Box 11">
          <a:extLst>
            <a:ext uri="{FF2B5EF4-FFF2-40B4-BE49-F238E27FC236}">
              <a16:creationId xmlns:a16="http://schemas.microsoft.com/office/drawing/2014/main" id="{953DCA68-8022-4E38-B908-3712DCABC46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2" name="Text Box 10">
          <a:extLst>
            <a:ext uri="{FF2B5EF4-FFF2-40B4-BE49-F238E27FC236}">
              <a16:creationId xmlns:a16="http://schemas.microsoft.com/office/drawing/2014/main" id="{E9230BB6-6EA9-46CC-BE42-9B17DE497A5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3" name="Text Box 11">
          <a:extLst>
            <a:ext uri="{FF2B5EF4-FFF2-40B4-BE49-F238E27FC236}">
              <a16:creationId xmlns:a16="http://schemas.microsoft.com/office/drawing/2014/main" id="{A3714696-FFBD-44A1-99A4-E6C8754B9B4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4" name="Text Box 10">
          <a:extLst>
            <a:ext uri="{FF2B5EF4-FFF2-40B4-BE49-F238E27FC236}">
              <a16:creationId xmlns:a16="http://schemas.microsoft.com/office/drawing/2014/main" id="{4423E09F-A254-4F92-A3EB-11DC252B111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5" name="Text Box 11">
          <a:extLst>
            <a:ext uri="{FF2B5EF4-FFF2-40B4-BE49-F238E27FC236}">
              <a16:creationId xmlns:a16="http://schemas.microsoft.com/office/drawing/2014/main" id="{36A4354B-9E27-417D-85F4-F4717314E0A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6" name="Text Box 10">
          <a:extLst>
            <a:ext uri="{FF2B5EF4-FFF2-40B4-BE49-F238E27FC236}">
              <a16:creationId xmlns:a16="http://schemas.microsoft.com/office/drawing/2014/main" id="{329AB0B1-5777-40E6-A36D-3C4409B5DC6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07" name="Text Box 10">
          <a:extLst>
            <a:ext uri="{FF2B5EF4-FFF2-40B4-BE49-F238E27FC236}">
              <a16:creationId xmlns:a16="http://schemas.microsoft.com/office/drawing/2014/main" id="{471ABCB4-702C-48AD-B3F9-60E0A3C3ACB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08" name="Text Box 10">
          <a:extLst>
            <a:ext uri="{FF2B5EF4-FFF2-40B4-BE49-F238E27FC236}">
              <a16:creationId xmlns:a16="http://schemas.microsoft.com/office/drawing/2014/main" id="{5B81BF3F-49B2-49C8-85FA-494629E5125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09" name="Text Box 11">
          <a:extLst>
            <a:ext uri="{FF2B5EF4-FFF2-40B4-BE49-F238E27FC236}">
              <a16:creationId xmlns:a16="http://schemas.microsoft.com/office/drawing/2014/main" id="{7321CA7B-BE08-4475-9F69-BBAAABD4D89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0" name="Text Box 10">
          <a:extLst>
            <a:ext uri="{FF2B5EF4-FFF2-40B4-BE49-F238E27FC236}">
              <a16:creationId xmlns:a16="http://schemas.microsoft.com/office/drawing/2014/main" id="{F632EEB1-4A85-46B3-A5D5-0E90C2093E3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1" name="Text Box 11">
          <a:extLst>
            <a:ext uri="{FF2B5EF4-FFF2-40B4-BE49-F238E27FC236}">
              <a16:creationId xmlns:a16="http://schemas.microsoft.com/office/drawing/2014/main" id="{168EB1FC-5956-43DA-AA2E-89A4243C359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2" name="Text Box 10">
          <a:extLst>
            <a:ext uri="{FF2B5EF4-FFF2-40B4-BE49-F238E27FC236}">
              <a16:creationId xmlns:a16="http://schemas.microsoft.com/office/drawing/2014/main" id="{729CC281-CDC5-488C-AC7E-40AB4DB25BD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3" name="Text Box 11">
          <a:extLst>
            <a:ext uri="{FF2B5EF4-FFF2-40B4-BE49-F238E27FC236}">
              <a16:creationId xmlns:a16="http://schemas.microsoft.com/office/drawing/2014/main" id="{AAD36BAC-3835-4DB5-8F7F-3604E5419DD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4" name="Text Box 10">
          <a:extLst>
            <a:ext uri="{FF2B5EF4-FFF2-40B4-BE49-F238E27FC236}">
              <a16:creationId xmlns:a16="http://schemas.microsoft.com/office/drawing/2014/main" id="{685A4835-FDF2-46C4-80E2-9A92617320F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5" name="Text Box 11">
          <a:extLst>
            <a:ext uri="{FF2B5EF4-FFF2-40B4-BE49-F238E27FC236}">
              <a16:creationId xmlns:a16="http://schemas.microsoft.com/office/drawing/2014/main" id="{573ED72F-5B4E-446E-B871-3DF41EF6063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6" name="Text Box 10">
          <a:extLst>
            <a:ext uri="{FF2B5EF4-FFF2-40B4-BE49-F238E27FC236}">
              <a16:creationId xmlns:a16="http://schemas.microsoft.com/office/drawing/2014/main" id="{46B3D556-E0B9-4A2E-9344-FFFE0FCC862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7" name="Text Box 11">
          <a:extLst>
            <a:ext uri="{FF2B5EF4-FFF2-40B4-BE49-F238E27FC236}">
              <a16:creationId xmlns:a16="http://schemas.microsoft.com/office/drawing/2014/main" id="{E47E9AD2-A324-4F1D-85F4-A371646BC39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8" name="Text Box 10">
          <a:extLst>
            <a:ext uri="{FF2B5EF4-FFF2-40B4-BE49-F238E27FC236}">
              <a16:creationId xmlns:a16="http://schemas.microsoft.com/office/drawing/2014/main" id="{4A0B643C-4540-4CC4-8E56-2CA3E06971B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19" name="Text Box 11">
          <a:extLst>
            <a:ext uri="{FF2B5EF4-FFF2-40B4-BE49-F238E27FC236}">
              <a16:creationId xmlns:a16="http://schemas.microsoft.com/office/drawing/2014/main" id="{86ABAE57-1896-4FA5-8ADF-3C000110DD3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20" name="Text Box 10">
          <a:extLst>
            <a:ext uri="{FF2B5EF4-FFF2-40B4-BE49-F238E27FC236}">
              <a16:creationId xmlns:a16="http://schemas.microsoft.com/office/drawing/2014/main" id="{79589267-57A0-47A2-9204-83FF7A390F9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21" name="Text Box 11">
          <a:extLst>
            <a:ext uri="{FF2B5EF4-FFF2-40B4-BE49-F238E27FC236}">
              <a16:creationId xmlns:a16="http://schemas.microsoft.com/office/drawing/2014/main" id="{EB212D65-745F-4882-9133-DA8E9BB2D6D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22" name="Text Box 10">
          <a:extLst>
            <a:ext uri="{FF2B5EF4-FFF2-40B4-BE49-F238E27FC236}">
              <a16:creationId xmlns:a16="http://schemas.microsoft.com/office/drawing/2014/main" id="{2A5C542B-FB92-4F9F-9F6B-09114468C61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23" name="Text Box 11">
          <a:extLst>
            <a:ext uri="{FF2B5EF4-FFF2-40B4-BE49-F238E27FC236}">
              <a16:creationId xmlns:a16="http://schemas.microsoft.com/office/drawing/2014/main" id="{00515C56-CEE3-4045-8397-E373FCA8433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24" name="Text Box 10">
          <a:extLst>
            <a:ext uri="{FF2B5EF4-FFF2-40B4-BE49-F238E27FC236}">
              <a16:creationId xmlns:a16="http://schemas.microsoft.com/office/drawing/2014/main" id="{B795EDEE-BD61-4AA5-85A3-285A545C694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25" name="Text Box 10">
          <a:extLst>
            <a:ext uri="{FF2B5EF4-FFF2-40B4-BE49-F238E27FC236}">
              <a16:creationId xmlns:a16="http://schemas.microsoft.com/office/drawing/2014/main" id="{9B8AF6BB-2BD9-434B-B3BC-FE32709DA7E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26" name="Text Box 11">
          <a:extLst>
            <a:ext uri="{FF2B5EF4-FFF2-40B4-BE49-F238E27FC236}">
              <a16:creationId xmlns:a16="http://schemas.microsoft.com/office/drawing/2014/main" id="{7738BD7C-089A-43F0-B34C-2EA3DCE9FE5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27" name="Text Box 10">
          <a:extLst>
            <a:ext uri="{FF2B5EF4-FFF2-40B4-BE49-F238E27FC236}">
              <a16:creationId xmlns:a16="http://schemas.microsoft.com/office/drawing/2014/main" id="{613B657E-5541-48E4-BE41-60CE4865759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28" name="Text Box 11">
          <a:extLst>
            <a:ext uri="{FF2B5EF4-FFF2-40B4-BE49-F238E27FC236}">
              <a16:creationId xmlns:a16="http://schemas.microsoft.com/office/drawing/2014/main" id="{63E0B993-ECED-4739-8D63-C81D6DCC05C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29" name="Text Box 10">
          <a:extLst>
            <a:ext uri="{FF2B5EF4-FFF2-40B4-BE49-F238E27FC236}">
              <a16:creationId xmlns:a16="http://schemas.microsoft.com/office/drawing/2014/main" id="{EA17141B-0505-4B75-9234-EEF795B0DA4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0" name="Text Box 11">
          <a:extLst>
            <a:ext uri="{FF2B5EF4-FFF2-40B4-BE49-F238E27FC236}">
              <a16:creationId xmlns:a16="http://schemas.microsoft.com/office/drawing/2014/main" id="{16902E37-63F1-4F93-BDF0-337AE28F30B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1" name="Text Box 10">
          <a:extLst>
            <a:ext uri="{FF2B5EF4-FFF2-40B4-BE49-F238E27FC236}">
              <a16:creationId xmlns:a16="http://schemas.microsoft.com/office/drawing/2014/main" id="{38542467-2BAA-427C-8855-4FF7667749D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2" name="Text Box 11">
          <a:extLst>
            <a:ext uri="{FF2B5EF4-FFF2-40B4-BE49-F238E27FC236}">
              <a16:creationId xmlns:a16="http://schemas.microsoft.com/office/drawing/2014/main" id="{053C7F5C-948C-4EF6-89D5-607EA0BD858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3D1A357F-8322-457E-9F24-14EEC3ADA743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B2B12849-A451-41E9-B548-B6BA3A8737F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5" name="Text Box 10">
          <a:extLst>
            <a:ext uri="{FF2B5EF4-FFF2-40B4-BE49-F238E27FC236}">
              <a16:creationId xmlns:a16="http://schemas.microsoft.com/office/drawing/2014/main" id="{81F26AAA-C019-48C2-98DE-2A6995F5D183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6" name="Text Box 11">
          <a:extLst>
            <a:ext uri="{FF2B5EF4-FFF2-40B4-BE49-F238E27FC236}">
              <a16:creationId xmlns:a16="http://schemas.microsoft.com/office/drawing/2014/main" id="{22131231-F067-48F6-B0BE-BA7EB4BB055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7" name="Text Box 10">
          <a:extLst>
            <a:ext uri="{FF2B5EF4-FFF2-40B4-BE49-F238E27FC236}">
              <a16:creationId xmlns:a16="http://schemas.microsoft.com/office/drawing/2014/main" id="{0E9D8A89-4897-462D-82E4-3608E0659A5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8" name="Text Box 11">
          <a:extLst>
            <a:ext uri="{FF2B5EF4-FFF2-40B4-BE49-F238E27FC236}">
              <a16:creationId xmlns:a16="http://schemas.microsoft.com/office/drawing/2014/main" id="{A79A5E65-2873-4868-BCE0-335A5F0C21E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39" name="Text Box 10">
          <a:extLst>
            <a:ext uri="{FF2B5EF4-FFF2-40B4-BE49-F238E27FC236}">
              <a16:creationId xmlns:a16="http://schemas.microsoft.com/office/drawing/2014/main" id="{C928B438-0B13-450E-B9B8-149A97B0C0F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0" name="Text Box 11">
          <a:extLst>
            <a:ext uri="{FF2B5EF4-FFF2-40B4-BE49-F238E27FC236}">
              <a16:creationId xmlns:a16="http://schemas.microsoft.com/office/drawing/2014/main" id="{F4BD98DC-96FD-4A2B-9821-696E7C0FD45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1" name="Text Box 10">
          <a:extLst>
            <a:ext uri="{FF2B5EF4-FFF2-40B4-BE49-F238E27FC236}">
              <a16:creationId xmlns:a16="http://schemas.microsoft.com/office/drawing/2014/main" id="{2C228138-6297-4B8D-91C6-21E37DD1D9F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2" name="Text Box 11">
          <a:extLst>
            <a:ext uri="{FF2B5EF4-FFF2-40B4-BE49-F238E27FC236}">
              <a16:creationId xmlns:a16="http://schemas.microsoft.com/office/drawing/2014/main" id="{AC257FB9-4CC4-4737-8514-4FD47A62BAF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3" name="Text Box 10">
          <a:extLst>
            <a:ext uri="{FF2B5EF4-FFF2-40B4-BE49-F238E27FC236}">
              <a16:creationId xmlns:a16="http://schemas.microsoft.com/office/drawing/2014/main" id="{65A6B535-8F00-4BB8-8A27-680D5DA61DD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4" name="Text Box 11">
          <a:extLst>
            <a:ext uri="{FF2B5EF4-FFF2-40B4-BE49-F238E27FC236}">
              <a16:creationId xmlns:a16="http://schemas.microsoft.com/office/drawing/2014/main" id="{A8E0209B-CC96-41DA-87E7-AB3410A2D26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5" name="Text Box 10">
          <a:extLst>
            <a:ext uri="{FF2B5EF4-FFF2-40B4-BE49-F238E27FC236}">
              <a16:creationId xmlns:a16="http://schemas.microsoft.com/office/drawing/2014/main" id="{924A6B81-FF2F-4CAF-99B1-BDEAE2F465D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6" name="Text Box 11">
          <a:extLst>
            <a:ext uri="{FF2B5EF4-FFF2-40B4-BE49-F238E27FC236}">
              <a16:creationId xmlns:a16="http://schemas.microsoft.com/office/drawing/2014/main" id="{CCED56CB-33FC-4CA0-8726-304ED655D53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7" name="Text Box 10">
          <a:extLst>
            <a:ext uri="{FF2B5EF4-FFF2-40B4-BE49-F238E27FC236}">
              <a16:creationId xmlns:a16="http://schemas.microsoft.com/office/drawing/2014/main" id="{9E52DCDC-FC21-43E8-815F-8E7BB296487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8" name="Text Box 11">
          <a:extLst>
            <a:ext uri="{FF2B5EF4-FFF2-40B4-BE49-F238E27FC236}">
              <a16:creationId xmlns:a16="http://schemas.microsoft.com/office/drawing/2014/main" id="{1252C37F-F788-4C01-B1B9-CC7AA7E3AF3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49" name="Text Box 10">
          <a:extLst>
            <a:ext uri="{FF2B5EF4-FFF2-40B4-BE49-F238E27FC236}">
              <a16:creationId xmlns:a16="http://schemas.microsoft.com/office/drawing/2014/main" id="{447CC7B1-F7D5-4E21-9B1D-69815D3A4A8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0" name="Text Box 10">
          <a:extLst>
            <a:ext uri="{FF2B5EF4-FFF2-40B4-BE49-F238E27FC236}">
              <a16:creationId xmlns:a16="http://schemas.microsoft.com/office/drawing/2014/main" id="{571AA1DE-2DA1-4B94-8457-276862205F8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1" name="Text Box 10">
          <a:extLst>
            <a:ext uri="{FF2B5EF4-FFF2-40B4-BE49-F238E27FC236}">
              <a16:creationId xmlns:a16="http://schemas.microsoft.com/office/drawing/2014/main" id="{1ACAF443-FAE8-4E68-9666-EE2F384EE09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2" name="Text Box 11">
          <a:extLst>
            <a:ext uri="{FF2B5EF4-FFF2-40B4-BE49-F238E27FC236}">
              <a16:creationId xmlns:a16="http://schemas.microsoft.com/office/drawing/2014/main" id="{BEDE2EC4-766A-4451-AE41-6383392BEDB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3" name="Text Box 10">
          <a:extLst>
            <a:ext uri="{FF2B5EF4-FFF2-40B4-BE49-F238E27FC236}">
              <a16:creationId xmlns:a16="http://schemas.microsoft.com/office/drawing/2014/main" id="{83F1D851-9639-438D-B1B3-3012359679E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4" name="Text Box 11">
          <a:extLst>
            <a:ext uri="{FF2B5EF4-FFF2-40B4-BE49-F238E27FC236}">
              <a16:creationId xmlns:a16="http://schemas.microsoft.com/office/drawing/2014/main" id="{E9858B09-5035-4895-92FC-5FF0E117E62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5" name="Text Box 10">
          <a:extLst>
            <a:ext uri="{FF2B5EF4-FFF2-40B4-BE49-F238E27FC236}">
              <a16:creationId xmlns:a16="http://schemas.microsoft.com/office/drawing/2014/main" id="{B18975AB-A9BE-4C9C-8ACB-7FB451D43C9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6" name="Text Box 11">
          <a:extLst>
            <a:ext uri="{FF2B5EF4-FFF2-40B4-BE49-F238E27FC236}">
              <a16:creationId xmlns:a16="http://schemas.microsoft.com/office/drawing/2014/main" id="{3B22BAB0-00BC-4E04-A0D6-0E213844A244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7" name="Text Box 10">
          <a:extLst>
            <a:ext uri="{FF2B5EF4-FFF2-40B4-BE49-F238E27FC236}">
              <a16:creationId xmlns:a16="http://schemas.microsoft.com/office/drawing/2014/main" id="{7084D3DA-420D-4108-8257-5BE9F50DD4A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8" name="Text Box 11">
          <a:extLst>
            <a:ext uri="{FF2B5EF4-FFF2-40B4-BE49-F238E27FC236}">
              <a16:creationId xmlns:a16="http://schemas.microsoft.com/office/drawing/2014/main" id="{03E1C65C-2CED-4E6A-9460-2FD497043A6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59" name="Text Box 10">
          <a:extLst>
            <a:ext uri="{FF2B5EF4-FFF2-40B4-BE49-F238E27FC236}">
              <a16:creationId xmlns:a16="http://schemas.microsoft.com/office/drawing/2014/main" id="{43781721-D98B-4668-946E-BC9325FE9B5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0" name="Text Box 11">
          <a:extLst>
            <a:ext uri="{FF2B5EF4-FFF2-40B4-BE49-F238E27FC236}">
              <a16:creationId xmlns:a16="http://schemas.microsoft.com/office/drawing/2014/main" id="{E50D1FD2-9A7F-4255-9FA6-3121A40F6B5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1" name="Text Box 10">
          <a:extLst>
            <a:ext uri="{FF2B5EF4-FFF2-40B4-BE49-F238E27FC236}">
              <a16:creationId xmlns:a16="http://schemas.microsoft.com/office/drawing/2014/main" id="{2E93D159-EBE5-43FA-BC10-3377407DD76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2" name="Text Box 11">
          <a:extLst>
            <a:ext uri="{FF2B5EF4-FFF2-40B4-BE49-F238E27FC236}">
              <a16:creationId xmlns:a16="http://schemas.microsoft.com/office/drawing/2014/main" id="{DDE7C02E-9E3D-4D1C-95B2-E9BBC98F41CD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3" name="Text Box 10">
          <a:extLst>
            <a:ext uri="{FF2B5EF4-FFF2-40B4-BE49-F238E27FC236}">
              <a16:creationId xmlns:a16="http://schemas.microsoft.com/office/drawing/2014/main" id="{D6E5F0C7-EA65-4FD2-95E6-9623EB0E73D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4" name="Text Box 11">
          <a:extLst>
            <a:ext uri="{FF2B5EF4-FFF2-40B4-BE49-F238E27FC236}">
              <a16:creationId xmlns:a16="http://schemas.microsoft.com/office/drawing/2014/main" id="{A42CF440-3247-4A71-9D14-015BE977899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5" name="Text Box 10">
          <a:extLst>
            <a:ext uri="{FF2B5EF4-FFF2-40B4-BE49-F238E27FC236}">
              <a16:creationId xmlns:a16="http://schemas.microsoft.com/office/drawing/2014/main" id="{ABE84B1B-0222-489F-B6DB-9FD4C9D9318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6" name="Text Box 11">
          <a:extLst>
            <a:ext uri="{FF2B5EF4-FFF2-40B4-BE49-F238E27FC236}">
              <a16:creationId xmlns:a16="http://schemas.microsoft.com/office/drawing/2014/main" id="{8EEF895F-CF22-41DC-94C7-3CFB4460FDBC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7" name="Text Box 10">
          <a:extLst>
            <a:ext uri="{FF2B5EF4-FFF2-40B4-BE49-F238E27FC236}">
              <a16:creationId xmlns:a16="http://schemas.microsoft.com/office/drawing/2014/main" id="{1B6768B3-3197-43DA-9691-4243AA1E86A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8" name="Text Box 10">
          <a:extLst>
            <a:ext uri="{FF2B5EF4-FFF2-40B4-BE49-F238E27FC236}">
              <a16:creationId xmlns:a16="http://schemas.microsoft.com/office/drawing/2014/main" id="{88667CE1-9686-4506-BF61-FE03F37D0D0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69" name="Text Box 11">
          <a:extLst>
            <a:ext uri="{FF2B5EF4-FFF2-40B4-BE49-F238E27FC236}">
              <a16:creationId xmlns:a16="http://schemas.microsoft.com/office/drawing/2014/main" id="{DF77FFE8-2094-40D8-B912-D23B3143604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0" name="Text Box 10">
          <a:extLst>
            <a:ext uri="{FF2B5EF4-FFF2-40B4-BE49-F238E27FC236}">
              <a16:creationId xmlns:a16="http://schemas.microsoft.com/office/drawing/2014/main" id="{DC969875-35AE-4C28-9024-C3A44E0E85D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1" name="Text Box 11">
          <a:extLst>
            <a:ext uri="{FF2B5EF4-FFF2-40B4-BE49-F238E27FC236}">
              <a16:creationId xmlns:a16="http://schemas.microsoft.com/office/drawing/2014/main" id="{3310F843-5A24-4F1B-9759-7800A0CF545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2" name="Text Box 10">
          <a:extLst>
            <a:ext uri="{FF2B5EF4-FFF2-40B4-BE49-F238E27FC236}">
              <a16:creationId xmlns:a16="http://schemas.microsoft.com/office/drawing/2014/main" id="{FCA77913-DB92-4D48-A666-F05E8A7B940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3" name="Text Box 11">
          <a:extLst>
            <a:ext uri="{FF2B5EF4-FFF2-40B4-BE49-F238E27FC236}">
              <a16:creationId xmlns:a16="http://schemas.microsoft.com/office/drawing/2014/main" id="{E7A49C01-E4AF-4662-A199-8DD4AEC58211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4" name="Text Box 10">
          <a:extLst>
            <a:ext uri="{FF2B5EF4-FFF2-40B4-BE49-F238E27FC236}">
              <a16:creationId xmlns:a16="http://schemas.microsoft.com/office/drawing/2014/main" id="{4D7C3E4A-BE4A-430B-8CD5-8F8A41C71668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5" name="Text Box 11">
          <a:extLst>
            <a:ext uri="{FF2B5EF4-FFF2-40B4-BE49-F238E27FC236}">
              <a16:creationId xmlns:a16="http://schemas.microsoft.com/office/drawing/2014/main" id="{57E68C00-544E-42F3-B79D-DEB0708D8620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6" name="Text Box 10">
          <a:extLst>
            <a:ext uri="{FF2B5EF4-FFF2-40B4-BE49-F238E27FC236}">
              <a16:creationId xmlns:a16="http://schemas.microsoft.com/office/drawing/2014/main" id="{C55F63BD-9835-434E-89AE-9BA4B7623B3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7" name="Text Box 10">
          <a:extLst>
            <a:ext uri="{FF2B5EF4-FFF2-40B4-BE49-F238E27FC236}">
              <a16:creationId xmlns:a16="http://schemas.microsoft.com/office/drawing/2014/main" id="{9DE6002B-6143-4BF5-AC5C-EF873FE9278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8" name="Text Box 10">
          <a:extLst>
            <a:ext uri="{FF2B5EF4-FFF2-40B4-BE49-F238E27FC236}">
              <a16:creationId xmlns:a16="http://schemas.microsoft.com/office/drawing/2014/main" id="{4C881E41-AC47-43B3-B795-44C6B179D63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79" name="Text Box 11">
          <a:extLst>
            <a:ext uri="{FF2B5EF4-FFF2-40B4-BE49-F238E27FC236}">
              <a16:creationId xmlns:a16="http://schemas.microsoft.com/office/drawing/2014/main" id="{4728E055-96A7-4701-94CC-55DACB6259C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0" name="Text Box 10">
          <a:extLst>
            <a:ext uri="{FF2B5EF4-FFF2-40B4-BE49-F238E27FC236}">
              <a16:creationId xmlns:a16="http://schemas.microsoft.com/office/drawing/2014/main" id="{825C5E98-86EC-426F-873C-5A8A50D5F5DE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1" name="Text Box 11">
          <a:extLst>
            <a:ext uri="{FF2B5EF4-FFF2-40B4-BE49-F238E27FC236}">
              <a16:creationId xmlns:a16="http://schemas.microsoft.com/office/drawing/2014/main" id="{E1F32FC7-38A0-4B11-A416-D204A8DEA1D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1F6DC516-763B-4DC7-B863-EC71BF2978D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3" name="Text Box 11">
          <a:extLst>
            <a:ext uri="{FF2B5EF4-FFF2-40B4-BE49-F238E27FC236}">
              <a16:creationId xmlns:a16="http://schemas.microsoft.com/office/drawing/2014/main" id="{BA126F64-7AF6-4B6A-992E-10743C028F86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4" name="Text Box 10">
          <a:extLst>
            <a:ext uri="{FF2B5EF4-FFF2-40B4-BE49-F238E27FC236}">
              <a16:creationId xmlns:a16="http://schemas.microsoft.com/office/drawing/2014/main" id="{1AA2A560-4A89-4753-8443-E3D880E0761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5" name="Text Box 11">
          <a:extLst>
            <a:ext uri="{FF2B5EF4-FFF2-40B4-BE49-F238E27FC236}">
              <a16:creationId xmlns:a16="http://schemas.microsoft.com/office/drawing/2014/main" id="{68FB0009-69B2-44BC-9BDF-91544BC55EE2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6" name="Text Box 10">
          <a:extLst>
            <a:ext uri="{FF2B5EF4-FFF2-40B4-BE49-F238E27FC236}">
              <a16:creationId xmlns:a16="http://schemas.microsoft.com/office/drawing/2014/main" id="{8C24D17A-462E-474F-881C-E35DE0F47B69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7" name="Text Box 11">
          <a:extLst>
            <a:ext uri="{FF2B5EF4-FFF2-40B4-BE49-F238E27FC236}">
              <a16:creationId xmlns:a16="http://schemas.microsoft.com/office/drawing/2014/main" id="{9AA0181C-36B7-43C3-82DD-21B6AB8775E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8" name="Text Box 10">
          <a:extLst>
            <a:ext uri="{FF2B5EF4-FFF2-40B4-BE49-F238E27FC236}">
              <a16:creationId xmlns:a16="http://schemas.microsoft.com/office/drawing/2014/main" id="{455F52FB-6FF9-4B13-B2DC-0C7196DE855A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89" name="Text Box 11">
          <a:extLst>
            <a:ext uri="{FF2B5EF4-FFF2-40B4-BE49-F238E27FC236}">
              <a16:creationId xmlns:a16="http://schemas.microsoft.com/office/drawing/2014/main" id="{DFF4E8D3-CEE3-4425-B86F-23945FAC43D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90" name="Text Box 10">
          <a:extLst>
            <a:ext uri="{FF2B5EF4-FFF2-40B4-BE49-F238E27FC236}">
              <a16:creationId xmlns:a16="http://schemas.microsoft.com/office/drawing/2014/main" id="{9FE564C1-05B9-4D6D-BF4D-AEAC972E17DF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91" name="Text Box 11">
          <a:extLst>
            <a:ext uri="{FF2B5EF4-FFF2-40B4-BE49-F238E27FC236}">
              <a16:creationId xmlns:a16="http://schemas.microsoft.com/office/drawing/2014/main" id="{F396934F-B4D5-463E-A05F-4E7124AFCB8B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92" name="Text Box 10">
          <a:extLst>
            <a:ext uri="{FF2B5EF4-FFF2-40B4-BE49-F238E27FC236}">
              <a16:creationId xmlns:a16="http://schemas.microsoft.com/office/drawing/2014/main" id="{DF365626-B1A5-4F24-80D4-39D10EC29377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93" name="Text Box 11">
          <a:extLst>
            <a:ext uri="{FF2B5EF4-FFF2-40B4-BE49-F238E27FC236}">
              <a16:creationId xmlns:a16="http://schemas.microsoft.com/office/drawing/2014/main" id="{7086FAD8-A714-40C2-AD44-F4323BE8AA4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285</xdr:row>
      <xdr:rowOff>0</xdr:rowOff>
    </xdr:from>
    <xdr:ext cx="0" cy="171450"/>
    <xdr:sp macro="" textlink="">
      <xdr:nvSpPr>
        <xdr:cNvPr id="8694" name="Text Box 10">
          <a:extLst>
            <a:ext uri="{FF2B5EF4-FFF2-40B4-BE49-F238E27FC236}">
              <a16:creationId xmlns:a16="http://schemas.microsoft.com/office/drawing/2014/main" id="{56F0EBE6-F47E-443E-B700-77AE2C0FC445}"/>
            </a:ext>
          </a:extLst>
        </xdr:cNvPr>
        <xdr:cNvSpPr txBox="1">
          <a:spLocks noChangeArrowheads="1"/>
        </xdr:cNvSpPr>
      </xdr:nvSpPr>
      <xdr:spPr bwMode="auto">
        <a:xfrm>
          <a:off x="1057275" y="57835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95" name="Text Box 10">
          <a:extLst>
            <a:ext uri="{FF2B5EF4-FFF2-40B4-BE49-F238E27FC236}">
              <a16:creationId xmlns:a16="http://schemas.microsoft.com/office/drawing/2014/main" id="{FE40C9D5-780E-428C-AA05-176E49D524D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96" name="Text Box 11">
          <a:extLst>
            <a:ext uri="{FF2B5EF4-FFF2-40B4-BE49-F238E27FC236}">
              <a16:creationId xmlns:a16="http://schemas.microsoft.com/office/drawing/2014/main" id="{C32F5436-C730-4D83-ABFB-6CA3C279077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97" name="Text Box 10">
          <a:extLst>
            <a:ext uri="{FF2B5EF4-FFF2-40B4-BE49-F238E27FC236}">
              <a16:creationId xmlns:a16="http://schemas.microsoft.com/office/drawing/2014/main" id="{8D8C7446-32C2-4C87-A789-B1B68B6254C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98" name="Text Box 11">
          <a:extLst>
            <a:ext uri="{FF2B5EF4-FFF2-40B4-BE49-F238E27FC236}">
              <a16:creationId xmlns:a16="http://schemas.microsoft.com/office/drawing/2014/main" id="{F7466F57-5B33-4131-BB3B-2557B1FC0382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699" name="Text Box 10">
          <a:extLst>
            <a:ext uri="{FF2B5EF4-FFF2-40B4-BE49-F238E27FC236}">
              <a16:creationId xmlns:a16="http://schemas.microsoft.com/office/drawing/2014/main" id="{4EE355F4-25F2-44AA-BCF5-ED48BFAA841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0" name="Text Box 11">
          <a:extLst>
            <a:ext uri="{FF2B5EF4-FFF2-40B4-BE49-F238E27FC236}">
              <a16:creationId xmlns:a16="http://schemas.microsoft.com/office/drawing/2014/main" id="{E97601BD-5E65-4EC3-998A-1B1D8C163A9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1" name="Text Box 10">
          <a:extLst>
            <a:ext uri="{FF2B5EF4-FFF2-40B4-BE49-F238E27FC236}">
              <a16:creationId xmlns:a16="http://schemas.microsoft.com/office/drawing/2014/main" id="{A378DC22-4ABE-446E-8126-0569C2E59AF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2" name="Text Box 11">
          <a:extLst>
            <a:ext uri="{FF2B5EF4-FFF2-40B4-BE49-F238E27FC236}">
              <a16:creationId xmlns:a16="http://schemas.microsoft.com/office/drawing/2014/main" id="{8B649DF3-984E-4E7C-84C8-90091AEF7B9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3" name="Text Box 10">
          <a:extLst>
            <a:ext uri="{FF2B5EF4-FFF2-40B4-BE49-F238E27FC236}">
              <a16:creationId xmlns:a16="http://schemas.microsoft.com/office/drawing/2014/main" id="{C3AA0D4F-46B9-4ED4-903C-1E225A191A0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4" name="Text Box 11">
          <a:extLst>
            <a:ext uri="{FF2B5EF4-FFF2-40B4-BE49-F238E27FC236}">
              <a16:creationId xmlns:a16="http://schemas.microsoft.com/office/drawing/2014/main" id="{6BBB28BB-B496-4A42-8BEE-11755A3F630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5" name="Text Box 10">
          <a:extLst>
            <a:ext uri="{FF2B5EF4-FFF2-40B4-BE49-F238E27FC236}">
              <a16:creationId xmlns:a16="http://schemas.microsoft.com/office/drawing/2014/main" id="{5DA0BC86-C63B-4BFE-AE9A-E7A3457C0A0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6" name="Text Box 11">
          <a:extLst>
            <a:ext uri="{FF2B5EF4-FFF2-40B4-BE49-F238E27FC236}">
              <a16:creationId xmlns:a16="http://schemas.microsoft.com/office/drawing/2014/main" id="{F1405B07-BE12-478B-B195-CFFEA22BC3B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7" name="Text Box 10">
          <a:extLst>
            <a:ext uri="{FF2B5EF4-FFF2-40B4-BE49-F238E27FC236}">
              <a16:creationId xmlns:a16="http://schemas.microsoft.com/office/drawing/2014/main" id="{06403688-DD38-48E6-81C5-6480F280D3A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8" name="Text Box 11">
          <a:extLst>
            <a:ext uri="{FF2B5EF4-FFF2-40B4-BE49-F238E27FC236}">
              <a16:creationId xmlns:a16="http://schemas.microsoft.com/office/drawing/2014/main" id="{3D2C3EC9-29C3-458C-849A-76BAF66757E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F8A44D66-A621-4DBA-967D-EFDE43E2D15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0" name="Text Box 11">
          <a:extLst>
            <a:ext uri="{FF2B5EF4-FFF2-40B4-BE49-F238E27FC236}">
              <a16:creationId xmlns:a16="http://schemas.microsoft.com/office/drawing/2014/main" id="{E35C13CB-89AB-4AF2-B765-6225DE02185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1" name="Text Box 10">
          <a:extLst>
            <a:ext uri="{FF2B5EF4-FFF2-40B4-BE49-F238E27FC236}">
              <a16:creationId xmlns:a16="http://schemas.microsoft.com/office/drawing/2014/main" id="{1EE348BC-44C8-4072-AA42-EF1B1B7FF03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2" name="Text Box 10">
          <a:extLst>
            <a:ext uri="{FF2B5EF4-FFF2-40B4-BE49-F238E27FC236}">
              <a16:creationId xmlns:a16="http://schemas.microsoft.com/office/drawing/2014/main" id="{AD871FA0-770D-47BC-AEEC-45B2DDF7DA8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3" name="Text Box 11">
          <a:extLst>
            <a:ext uri="{FF2B5EF4-FFF2-40B4-BE49-F238E27FC236}">
              <a16:creationId xmlns:a16="http://schemas.microsoft.com/office/drawing/2014/main" id="{E0F374EC-4AD4-4F03-A2F7-19D57B52E04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4" name="Text Box 10">
          <a:extLst>
            <a:ext uri="{FF2B5EF4-FFF2-40B4-BE49-F238E27FC236}">
              <a16:creationId xmlns:a16="http://schemas.microsoft.com/office/drawing/2014/main" id="{F79598B4-5C1C-4FDB-BD92-8DA1382B636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5" name="Text Box 11">
          <a:extLst>
            <a:ext uri="{FF2B5EF4-FFF2-40B4-BE49-F238E27FC236}">
              <a16:creationId xmlns:a16="http://schemas.microsoft.com/office/drawing/2014/main" id="{FD4235E6-CF75-4DEA-9F39-19287B7D7EB9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6" name="Text Box 10">
          <a:extLst>
            <a:ext uri="{FF2B5EF4-FFF2-40B4-BE49-F238E27FC236}">
              <a16:creationId xmlns:a16="http://schemas.microsoft.com/office/drawing/2014/main" id="{3CB44A60-2024-426B-B905-79681E43ACA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7" name="Text Box 11">
          <a:extLst>
            <a:ext uri="{FF2B5EF4-FFF2-40B4-BE49-F238E27FC236}">
              <a16:creationId xmlns:a16="http://schemas.microsoft.com/office/drawing/2014/main" id="{0FB491E0-AF04-498E-80F8-D645237EED5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E11314CD-079E-4375-981E-7B71605792E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19" name="Text Box 11">
          <a:extLst>
            <a:ext uri="{FF2B5EF4-FFF2-40B4-BE49-F238E27FC236}">
              <a16:creationId xmlns:a16="http://schemas.microsoft.com/office/drawing/2014/main" id="{B93F4279-902E-4639-A833-5C722DFFE01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0" name="Text Box 10">
          <a:extLst>
            <a:ext uri="{FF2B5EF4-FFF2-40B4-BE49-F238E27FC236}">
              <a16:creationId xmlns:a16="http://schemas.microsoft.com/office/drawing/2014/main" id="{92BA3F66-AB01-403F-BCB4-E01F37D7D5E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1" name="Text Box 10">
          <a:extLst>
            <a:ext uri="{FF2B5EF4-FFF2-40B4-BE49-F238E27FC236}">
              <a16:creationId xmlns:a16="http://schemas.microsoft.com/office/drawing/2014/main" id="{1F822E67-C7DA-416E-A35F-EE1C041F05F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2" name="Text Box 11">
          <a:extLst>
            <a:ext uri="{FF2B5EF4-FFF2-40B4-BE49-F238E27FC236}">
              <a16:creationId xmlns:a16="http://schemas.microsoft.com/office/drawing/2014/main" id="{D8ECC5C8-9A72-48E7-85AB-ABA9BB36087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3" name="Text Box 10">
          <a:extLst>
            <a:ext uri="{FF2B5EF4-FFF2-40B4-BE49-F238E27FC236}">
              <a16:creationId xmlns:a16="http://schemas.microsoft.com/office/drawing/2014/main" id="{1DB0C514-DD08-4BB8-8A55-FE7489B9F61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4" name="Text Box 11">
          <a:extLst>
            <a:ext uri="{FF2B5EF4-FFF2-40B4-BE49-F238E27FC236}">
              <a16:creationId xmlns:a16="http://schemas.microsoft.com/office/drawing/2014/main" id="{71FF9A67-233B-4594-8732-81AF9533314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5" name="Text Box 10">
          <a:extLst>
            <a:ext uri="{FF2B5EF4-FFF2-40B4-BE49-F238E27FC236}">
              <a16:creationId xmlns:a16="http://schemas.microsoft.com/office/drawing/2014/main" id="{0AC63EBE-92E3-4EF4-A120-2E29A72BA9D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6" name="Text Box 11">
          <a:extLst>
            <a:ext uri="{FF2B5EF4-FFF2-40B4-BE49-F238E27FC236}">
              <a16:creationId xmlns:a16="http://schemas.microsoft.com/office/drawing/2014/main" id="{A54A5480-2BDD-4897-BEF9-7A22995528C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7" name="Text Box 10">
          <a:extLst>
            <a:ext uri="{FF2B5EF4-FFF2-40B4-BE49-F238E27FC236}">
              <a16:creationId xmlns:a16="http://schemas.microsoft.com/office/drawing/2014/main" id="{17A75D51-C81E-4DA2-BC37-86F4A770B7F0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8" name="Text Box 11">
          <a:extLst>
            <a:ext uri="{FF2B5EF4-FFF2-40B4-BE49-F238E27FC236}">
              <a16:creationId xmlns:a16="http://schemas.microsoft.com/office/drawing/2014/main" id="{D9BC305D-FA3D-4BA6-988A-E196A992EEC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29" name="Text Box 10">
          <a:extLst>
            <a:ext uri="{FF2B5EF4-FFF2-40B4-BE49-F238E27FC236}">
              <a16:creationId xmlns:a16="http://schemas.microsoft.com/office/drawing/2014/main" id="{D7678A55-9F21-4ECD-BDCA-DF5D098E7C8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0" name="Text Box 11">
          <a:extLst>
            <a:ext uri="{FF2B5EF4-FFF2-40B4-BE49-F238E27FC236}">
              <a16:creationId xmlns:a16="http://schemas.microsoft.com/office/drawing/2014/main" id="{F38582D8-9B6A-4BE6-8C65-F73CDB924CE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1" name="Text Box 10">
          <a:extLst>
            <a:ext uri="{FF2B5EF4-FFF2-40B4-BE49-F238E27FC236}">
              <a16:creationId xmlns:a16="http://schemas.microsoft.com/office/drawing/2014/main" id="{91B0B6E5-891A-4D5C-8B42-16D3433F028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2" name="Text Box 11">
          <a:extLst>
            <a:ext uri="{FF2B5EF4-FFF2-40B4-BE49-F238E27FC236}">
              <a16:creationId xmlns:a16="http://schemas.microsoft.com/office/drawing/2014/main" id="{639977C1-1233-4CE5-94EB-D55A2B9799F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3" name="Text Box 10">
          <a:extLst>
            <a:ext uri="{FF2B5EF4-FFF2-40B4-BE49-F238E27FC236}">
              <a16:creationId xmlns:a16="http://schemas.microsoft.com/office/drawing/2014/main" id="{AD1DAEC0-F003-41EA-8D1C-91E553CFE38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4" name="Text Box 11">
          <a:extLst>
            <a:ext uri="{FF2B5EF4-FFF2-40B4-BE49-F238E27FC236}">
              <a16:creationId xmlns:a16="http://schemas.microsoft.com/office/drawing/2014/main" id="{5EAE6748-A743-4B47-8796-24E93C0D0BD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5" name="Text Box 10">
          <a:extLst>
            <a:ext uri="{FF2B5EF4-FFF2-40B4-BE49-F238E27FC236}">
              <a16:creationId xmlns:a16="http://schemas.microsoft.com/office/drawing/2014/main" id="{DF1939CF-4C2D-4622-B458-F464AD957F6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6" name="Text Box 11">
          <a:extLst>
            <a:ext uri="{FF2B5EF4-FFF2-40B4-BE49-F238E27FC236}">
              <a16:creationId xmlns:a16="http://schemas.microsoft.com/office/drawing/2014/main" id="{596FBA33-9106-4956-AA63-9A65B02A2E1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7" name="Text Box 10">
          <a:extLst>
            <a:ext uri="{FF2B5EF4-FFF2-40B4-BE49-F238E27FC236}">
              <a16:creationId xmlns:a16="http://schemas.microsoft.com/office/drawing/2014/main" id="{BF1D0E64-307B-4967-895B-9EAA06F836C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8" name="Text Box 10">
          <a:extLst>
            <a:ext uri="{FF2B5EF4-FFF2-40B4-BE49-F238E27FC236}">
              <a16:creationId xmlns:a16="http://schemas.microsoft.com/office/drawing/2014/main" id="{03D50AD6-68C5-444F-8F70-44166B05945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39" name="Text Box 11">
          <a:extLst>
            <a:ext uri="{FF2B5EF4-FFF2-40B4-BE49-F238E27FC236}">
              <a16:creationId xmlns:a16="http://schemas.microsoft.com/office/drawing/2014/main" id="{A80B6A6B-83AC-4136-9593-FCC971D71F7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0" name="Text Box 10">
          <a:extLst>
            <a:ext uri="{FF2B5EF4-FFF2-40B4-BE49-F238E27FC236}">
              <a16:creationId xmlns:a16="http://schemas.microsoft.com/office/drawing/2014/main" id="{FE2BDA49-204E-4D74-ACC0-BA2D1615ED2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1" name="Text Box 11">
          <a:extLst>
            <a:ext uri="{FF2B5EF4-FFF2-40B4-BE49-F238E27FC236}">
              <a16:creationId xmlns:a16="http://schemas.microsoft.com/office/drawing/2014/main" id="{3CDD8F4F-207C-46B2-A334-4320D8E4B40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2" name="Text Box 10">
          <a:extLst>
            <a:ext uri="{FF2B5EF4-FFF2-40B4-BE49-F238E27FC236}">
              <a16:creationId xmlns:a16="http://schemas.microsoft.com/office/drawing/2014/main" id="{4BDE683E-9662-49BC-AE78-1FB1972CFFF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3" name="Text Box 11">
          <a:extLst>
            <a:ext uri="{FF2B5EF4-FFF2-40B4-BE49-F238E27FC236}">
              <a16:creationId xmlns:a16="http://schemas.microsoft.com/office/drawing/2014/main" id="{EF73014E-6DF0-4823-A77D-F81AB08AD9D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4" name="Text Box 10">
          <a:extLst>
            <a:ext uri="{FF2B5EF4-FFF2-40B4-BE49-F238E27FC236}">
              <a16:creationId xmlns:a16="http://schemas.microsoft.com/office/drawing/2014/main" id="{FE17E81A-E596-4816-A6EC-E9EE44CEEB0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5" name="Text Box 11">
          <a:extLst>
            <a:ext uri="{FF2B5EF4-FFF2-40B4-BE49-F238E27FC236}">
              <a16:creationId xmlns:a16="http://schemas.microsoft.com/office/drawing/2014/main" id="{29DD4711-C751-46AA-AA05-AF574F129D9A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6" name="Text Box 10">
          <a:extLst>
            <a:ext uri="{FF2B5EF4-FFF2-40B4-BE49-F238E27FC236}">
              <a16:creationId xmlns:a16="http://schemas.microsoft.com/office/drawing/2014/main" id="{B625DDBE-12E2-4315-AB71-F9BA9D78B42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7" name="Text Box 10">
          <a:extLst>
            <a:ext uri="{FF2B5EF4-FFF2-40B4-BE49-F238E27FC236}">
              <a16:creationId xmlns:a16="http://schemas.microsoft.com/office/drawing/2014/main" id="{62F5C2C2-9DA8-4CE3-AACA-C157F1E3E725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8" name="Text Box 11">
          <a:extLst>
            <a:ext uri="{FF2B5EF4-FFF2-40B4-BE49-F238E27FC236}">
              <a16:creationId xmlns:a16="http://schemas.microsoft.com/office/drawing/2014/main" id="{33052BD1-E637-4BD4-B8DB-61EC7E58F5F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49" name="Text Box 10">
          <a:extLst>
            <a:ext uri="{FF2B5EF4-FFF2-40B4-BE49-F238E27FC236}">
              <a16:creationId xmlns:a16="http://schemas.microsoft.com/office/drawing/2014/main" id="{80C7EDAF-C9E8-4718-83B3-4948B7D8700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0" name="Text Box 11">
          <a:extLst>
            <a:ext uri="{FF2B5EF4-FFF2-40B4-BE49-F238E27FC236}">
              <a16:creationId xmlns:a16="http://schemas.microsoft.com/office/drawing/2014/main" id="{E4E59F65-F29A-4AF5-9F97-818BDBBF60F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1" name="Text Box 10">
          <a:extLst>
            <a:ext uri="{FF2B5EF4-FFF2-40B4-BE49-F238E27FC236}">
              <a16:creationId xmlns:a16="http://schemas.microsoft.com/office/drawing/2014/main" id="{935B482F-0F35-4442-B276-55D98B58713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2" name="Text Box 11">
          <a:extLst>
            <a:ext uri="{FF2B5EF4-FFF2-40B4-BE49-F238E27FC236}">
              <a16:creationId xmlns:a16="http://schemas.microsoft.com/office/drawing/2014/main" id="{1D0D8BC4-696D-40B0-A021-353C415C03A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3" name="Text Box 10">
          <a:extLst>
            <a:ext uri="{FF2B5EF4-FFF2-40B4-BE49-F238E27FC236}">
              <a16:creationId xmlns:a16="http://schemas.microsoft.com/office/drawing/2014/main" id="{6B3FB26B-60A7-4C49-A4BE-FF0A55CF6F1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4" name="Text Box 11">
          <a:extLst>
            <a:ext uri="{FF2B5EF4-FFF2-40B4-BE49-F238E27FC236}">
              <a16:creationId xmlns:a16="http://schemas.microsoft.com/office/drawing/2014/main" id="{0F0FF322-A3BB-4621-B240-4BA7365227E6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5" name="Text Box 10">
          <a:extLst>
            <a:ext uri="{FF2B5EF4-FFF2-40B4-BE49-F238E27FC236}">
              <a16:creationId xmlns:a16="http://schemas.microsoft.com/office/drawing/2014/main" id="{93FE8717-947D-4B2D-8BDA-DA4EF04B3A53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6" name="Text Box 11">
          <a:extLst>
            <a:ext uri="{FF2B5EF4-FFF2-40B4-BE49-F238E27FC236}">
              <a16:creationId xmlns:a16="http://schemas.microsoft.com/office/drawing/2014/main" id="{AD4A85D4-316F-4BCE-B503-A8370D4511B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7" name="Text Box 10">
          <a:extLst>
            <a:ext uri="{FF2B5EF4-FFF2-40B4-BE49-F238E27FC236}">
              <a16:creationId xmlns:a16="http://schemas.microsoft.com/office/drawing/2014/main" id="{39FA6A11-2506-4ED7-86D6-81D207461D4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8" name="Text Box 11">
          <a:extLst>
            <a:ext uri="{FF2B5EF4-FFF2-40B4-BE49-F238E27FC236}">
              <a16:creationId xmlns:a16="http://schemas.microsoft.com/office/drawing/2014/main" id="{4346ABB9-14E7-4326-8002-E7B62B375A5F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59" name="Text Box 10">
          <a:extLst>
            <a:ext uri="{FF2B5EF4-FFF2-40B4-BE49-F238E27FC236}">
              <a16:creationId xmlns:a16="http://schemas.microsoft.com/office/drawing/2014/main" id="{196C2AB6-A870-4ED1-966A-22D8501278F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0" name="Text Box 11">
          <a:extLst>
            <a:ext uri="{FF2B5EF4-FFF2-40B4-BE49-F238E27FC236}">
              <a16:creationId xmlns:a16="http://schemas.microsoft.com/office/drawing/2014/main" id="{B01C72BB-E803-46B9-9552-BE0F52AC6EF4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1" name="Text Box 10">
          <a:extLst>
            <a:ext uri="{FF2B5EF4-FFF2-40B4-BE49-F238E27FC236}">
              <a16:creationId xmlns:a16="http://schemas.microsoft.com/office/drawing/2014/main" id="{3BDDBEF7-BA90-404C-8AC5-505DC5ABFEE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2" name="Text Box 11">
          <a:extLst>
            <a:ext uri="{FF2B5EF4-FFF2-40B4-BE49-F238E27FC236}">
              <a16:creationId xmlns:a16="http://schemas.microsoft.com/office/drawing/2014/main" id="{ACBD6B34-313A-4B9E-9ED5-34D520D36778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1A6AB182-D02B-4E6A-A24C-64E687E13501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4" name="Text Box 11">
          <a:extLst>
            <a:ext uri="{FF2B5EF4-FFF2-40B4-BE49-F238E27FC236}">
              <a16:creationId xmlns:a16="http://schemas.microsoft.com/office/drawing/2014/main" id="{3A06B095-42BD-40C6-AC19-2E14CA6856A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5" name="Text Box 10">
          <a:extLst>
            <a:ext uri="{FF2B5EF4-FFF2-40B4-BE49-F238E27FC236}">
              <a16:creationId xmlns:a16="http://schemas.microsoft.com/office/drawing/2014/main" id="{780EF42F-4A00-4803-A52F-2AB54E21907E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6" name="Text Box 11">
          <a:extLst>
            <a:ext uri="{FF2B5EF4-FFF2-40B4-BE49-F238E27FC236}">
              <a16:creationId xmlns:a16="http://schemas.microsoft.com/office/drawing/2014/main" id="{E6195486-5E13-40C7-94C5-B9BF2F523EFC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7" name="Text Box 10">
          <a:extLst>
            <a:ext uri="{FF2B5EF4-FFF2-40B4-BE49-F238E27FC236}">
              <a16:creationId xmlns:a16="http://schemas.microsoft.com/office/drawing/2014/main" id="{BBFC9BEF-674F-422A-A44C-78BC4C20510D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8" name="Text Box 11">
          <a:extLst>
            <a:ext uri="{FF2B5EF4-FFF2-40B4-BE49-F238E27FC236}">
              <a16:creationId xmlns:a16="http://schemas.microsoft.com/office/drawing/2014/main" id="{D45459C4-279A-4D63-BF88-AED20F2B769B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284</xdr:row>
      <xdr:rowOff>0</xdr:rowOff>
    </xdr:from>
    <xdr:ext cx="0" cy="171450"/>
    <xdr:sp macro="" textlink="">
      <xdr:nvSpPr>
        <xdr:cNvPr id="8769" name="Text Box 10">
          <a:extLst>
            <a:ext uri="{FF2B5EF4-FFF2-40B4-BE49-F238E27FC236}">
              <a16:creationId xmlns:a16="http://schemas.microsoft.com/office/drawing/2014/main" id="{7718EDF1-EFFC-449B-86AB-BDFF90AE9477}"/>
            </a:ext>
          </a:extLst>
        </xdr:cNvPr>
        <xdr:cNvSpPr txBox="1">
          <a:spLocks noChangeArrowheads="1"/>
        </xdr:cNvSpPr>
      </xdr:nvSpPr>
      <xdr:spPr bwMode="auto">
        <a:xfrm>
          <a:off x="1057275" y="57511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533400</xdr:colOff>
      <xdr:row>265</xdr:row>
      <xdr:rowOff>66675</xdr:rowOff>
    </xdr:from>
    <xdr:ext cx="0" cy="171450"/>
    <xdr:sp macro="" textlink="">
      <xdr:nvSpPr>
        <xdr:cNvPr id="8770" name="Text Box 11">
          <a:extLst>
            <a:ext uri="{FF2B5EF4-FFF2-40B4-BE49-F238E27FC236}">
              <a16:creationId xmlns:a16="http://schemas.microsoft.com/office/drawing/2014/main" id="{64D76C4D-FD2E-4E88-9B41-78164963FC4D}"/>
            </a:ext>
          </a:extLst>
        </xdr:cNvPr>
        <xdr:cNvSpPr txBox="1">
          <a:spLocks noChangeArrowheads="1"/>
        </xdr:cNvSpPr>
      </xdr:nvSpPr>
      <xdr:spPr bwMode="auto">
        <a:xfrm>
          <a:off x="16278225" y="6192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1" name="Text Box 10">
          <a:extLst>
            <a:ext uri="{FF2B5EF4-FFF2-40B4-BE49-F238E27FC236}">
              <a16:creationId xmlns:a16="http://schemas.microsoft.com/office/drawing/2014/main" id="{E431331A-6774-44F1-9D35-486B7444C748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2" name="Text Box 11">
          <a:extLst>
            <a:ext uri="{FF2B5EF4-FFF2-40B4-BE49-F238E27FC236}">
              <a16:creationId xmlns:a16="http://schemas.microsoft.com/office/drawing/2014/main" id="{C0C8E7C3-E8B3-4739-A5D3-2B9DC5560E13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3" name="Text Box 10">
          <a:extLst>
            <a:ext uri="{FF2B5EF4-FFF2-40B4-BE49-F238E27FC236}">
              <a16:creationId xmlns:a16="http://schemas.microsoft.com/office/drawing/2014/main" id="{0E98DFA8-2852-4FB2-B214-BD78B0361847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4" name="Text Box 11">
          <a:extLst>
            <a:ext uri="{FF2B5EF4-FFF2-40B4-BE49-F238E27FC236}">
              <a16:creationId xmlns:a16="http://schemas.microsoft.com/office/drawing/2014/main" id="{5F29056D-2F0D-495F-B06A-60966AF5CA0A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5" name="Text Box 10">
          <a:extLst>
            <a:ext uri="{FF2B5EF4-FFF2-40B4-BE49-F238E27FC236}">
              <a16:creationId xmlns:a16="http://schemas.microsoft.com/office/drawing/2014/main" id="{E07C4968-3776-4632-AFC8-405B14A8AB85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6" name="Text Box 11">
          <a:extLst>
            <a:ext uri="{FF2B5EF4-FFF2-40B4-BE49-F238E27FC236}">
              <a16:creationId xmlns:a16="http://schemas.microsoft.com/office/drawing/2014/main" id="{E160672C-4B18-4E3D-B027-BE702D0A3650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7" name="Text Box 10">
          <a:extLst>
            <a:ext uri="{FF2B5EF4-FFF2-40B4-BE49-F238E27FC236}">
              <a16:creationId xmlns:a16="http://schemas.microsoft.com/office/drawing/2014/main" id="{D2E47FA4-650B-47AD-8E27-4E366B044836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8" name="Text Box 11">
          <a:extLst>
            <a:ext uri="{FF2B5EF4-FFF2-40B4-BE49-F238E27FC236}">
              <a16:creationId xmlns:a16="http://schemas.microsoft.com/office/drawing/2014/main" id="{FFB618F4-7544-49C2-873B-5FADE9FBF483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79" name="Text Box 10">
          <a:extLst>
            <a:ext uri="{FF2B5EF4-FFF2-40B4-BE49-F238E27FC236}">
              <a16:creationId xmlns:a16="http://schemas.microsoft.com/office/drawing/2014/main" id="{9F56755C-3783-47FF-A309-510F0B8CB7C7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106</xdr:row>
      <xdr:rowOff>0</xdr:rowOff>
    </xdr:from>
    <xdr:ext cx="0" cy="171450"/>
    <xdr:sp macro="" textlink="">
      <xdr:nvSpPr>
        <xdr:cNvPr id="8780" name="Text Box 10">
          <a:extLst>
            <a:ext uri="{FF2B5EF4-FFF2-40B4-BE49-F238E27FC236}">
              <a16:creationId xmlns:a16="http://schemas.microsoft.com/office/drawing/2014/main" id="{22EBE8EF-F6BA-4689-BE01-C2E6E7DABDC6}"/>
            </a:ext>
          </a:extLst>
        </xdr:cNvPr>
        <xdr:cNvSpPr txBox="1">
          <a:spLocks noChangeArrowheads="1"/>
        </xdr:cNvSpPr>
      </xdr:nvSpPr>
      <xdr:spPr bwMode="auto">
        <a:xfrm>
          <a:off x="1057275" y="43586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64</xdr:row>
      <xdr:rowOff>0</xdr:rowOff>
    </xdr:from>
    <xdr:to>
      <xdr:col>1</xdr:col>
      <xdr:colOff>790575</xdr:colOff>
      <xdr:row>64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76200</xdr:colOff>
      <xdr:row>64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76200</xdr:colOff>
      <xdr:row>64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64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53</xdr:row>
      <xdr:rowOff>0</xdr:rowOff>
    </xdr:from>
    <xdr:to>
      <xdr:col>59</xdr:col>
      <xdr:colOff>571500</xdr:colOff>
      <xdr:row>54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53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53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F70D6848-E508-4428-9BFC-4547C7C7865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EC6A74CA-049C-4887-974C-020E3BC7DC6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709A159E-DDD8-44C2-98FF-783295736BE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762FB000-1583-4953-B804-73A6AF3E182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954605DE-0702-46A0-A22C-22D6B69885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5531197-AECC-4952-A4A0-71E4FB2D51F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BAAC6258-A9D3-4464-9945-1B4AFBFF486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6EC3EA7C-2EB6-4BE7-8CC2-5D662CC7CFF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B5889CB9-91F1-444C-B91A-8C0B93D844A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D1DA6D74-601E-437A-B4E1-450D093DBA4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A17E4D7B-4BAC-49C0-A753-07FFB17A4912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122F3AEE-C269-4DAC-8C53-E736428252EA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B8E9A5E7-5CB5-4388-A2C6-BB0E3EAFF96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8B0688E3-93F1-4BAC-8C9C-09F008BE415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7CDB2BD-B1E4-4EC8-A027-317ED28107C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8965CF1F-BF8F-4138-8D2E-C6299A383B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3F20CF71-9586-4BAA-A3B1-C216D5E74BB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75E2087E-A34C-4D0C-A271-369B82616DF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A61B9EA8-7AF8-4340-98DB-D7AE3FFAF3E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74D5DDE2-2AFF-4942-B97B-97CB770831B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1E1924FA-92D3-41CE-864F-9957477469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38BE560D-68EF-4F85-A519-B3584E08B5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B6D5AA12-B687-4383-B7E6-6426B8F583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9E8E4AB5-BB6B-4AB4-81BE-055C2C4F021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3FD87729-9A4D-414A-81DF-A124829BF5D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9FE671D4-9C28-441F-8743-60FB31FD10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740E80DD-C8E2-40A0-BA21-2055068FBE6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D625A205-6724-4F91-A3EA-AA3090F97AE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C5C6BC41-2AFA-4B8C-83A3-04875A5FFB6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3B388E8-93F1-41E1-A3D4-022A4FED428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429318CB-2C67-4549-9633-A92EEE8E101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D2B44D88-9000-4AC0-95EC-29E02D92D9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1C48C87D-1F90-4BC0-89EA-CD164753B6F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C622D069-1C6B-4942-9BCE-AA3369CBBE2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A65A78F5-FAFB-4F34-BE43-86C660FAB7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70439CF7-F75C-4510-9AF5-63722917EBC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3C9502B2-9E01-4DD8-9F65-93563AD9448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A0F76F87-CAF8-45C1-A97E-C5146C73F8F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13F61187-1CDE-4185-BA58-1678D3B5E9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76CEFEB0-0EE2-4A4D-B060-744905B79B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C942A621-8A82-46C3-B156-33AF0720317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3FCBA63A-034A-4D09-9647-236243D99DC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F2F2301B-63DF-4570-B784-040F481063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2C306381-4AE0-4861-8569-E1E642DF19A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C97D10BD-1801-4F9C-A2F7-A014ED0F868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6DDD3456-2A05-4800-9917-9D93A9B40D7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5AD4623-4C8D-47D9-8B06-E1E07733DD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1E32E04E-A90B-4CE8-B66F-8D5F9EF9C7D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F1BAECAC-A083-4ECD-8157-66E50ACC3334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7D2C5C66-8960-4544-83B9-9DEA42A861B5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E4B72859-4175-41EF-9358-EE9C1F2ACA7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62618011-E11B-4CB4-AC29-F9674F14D2C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F5941F01-3EA7-48C2-8538-4FC674E4528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525A1097-DACE-4B61-AF99-F975F707158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6C347774-F6A2-41DA-9EBA-383672342716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4F81EC38-CB33-4DB2-94B2-CD33560FEE0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37E1B064-D21C-4124-B194-2F84D5FBDFB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F3B9D7BD-0AA5-4540-91BE-2175D6AE2DE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FF090714-9B8D-4BBE-9395-504B2EAF99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17A51017-02D8-4AF7-A567-BF9EC4E59D1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38E88800-E153-4317-8816-701B38820F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AE9A07F6-3906-4E98-B90A-7D301426043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DA981CEC-1B08-4EE7-A554-B2CD1AC0B97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28266C57-9EA8-4F4E-BB1F-B72241EFDE6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A6D46C27-7722-4A89-9DCA-49CFCC912F9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7CDACCA-4D01-4781-ABC2-F6FCEB0991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C2E95E76-B9F0-440E-9597-D9A331A4C0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BF2422E-3DD8-42F4-9AE2-CC64E32B597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2B6257C2-AABE-4DF2-AA38-78D698F92AA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7680D8F6-2E15-4A93-B2BA-1E18A3DDECA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8711CA25-370C-4FC5-881D-B363DE536B6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79768661-A178-46A6-A077-F8FA1634D38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3F48CB0D-6D47-43E4-AB31-5CB33BC1A3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175F9270-CD7B-4BCD-8399-F9862B23C97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D3BA75B8-6833-41B5-93F0-08D6D86DC1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B86DC479-B3C6-407B-9F2C-2CD815F354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56DE7C5C-4FDC-42E8-A32A-367EB07920D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4B05F48A-2DD0-4CAA-B758-F0D9E192643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8D01C94-3E05-4259-B77A-B4F57802B41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60AF4F84-BF9A-45EB-AC33-31A56E99ECF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55F8429B-3C53-41BE-B4F3-EE9597B9B9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862A5B2D-E486-4D50-8FD7-4D3DF31CA71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10ADDDC6-AC02-4AE3-98B2-EE986F29A17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367B3886-59DA-442B-A5BA-51252501E99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D59F54FB-EDF5-45DE-9514-8B2780E369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1B794FC9-C2D1-4768-907D-4A56DE8AEA0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2ACB4BD-9E88-44D3-9E55-BD4E12A119B1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2DF5640C-B9D8-4171-AC0E-199EB1381860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244CA12A-FDF0-42EB-8A2E-06209A718ED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CEC9A58B-8DAD-4A21-B8C1-BE078C00A7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BED0CFFE-EC9F-4286-A15F-1C24756D6A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D4647EA4-E6F2-4498-8ABC-B862819AB22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85B3E653-8E4C-4B08-85FF-68850E2A0768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E97AE9B7-CA4A-495E-B08F-772278BBF2B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2A338F9A-6928-4F70-9438-B2BE95B40B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A331376-56A6-4994-BFEC-0002E9D8AE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AD937ED0-54B3-4FAA-BB1F-97226AE93B4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94FD8CBC-C60A-4808-AE91-4B9B1160183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47B481F3-E903-4669-9F0C-ECB575E713A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40A37187-8228-4F46-851C-E08C8CDCD9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94362D61-8EF4-4BF7-8C7F-F4CA630F953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99ABB2B8-61F1-4BD8-8AE8-9E6194C0D98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4120D499-FD49-43DD-A954-A3281769792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9CC32D9-66BA-4B04-ADED-3BAAF0723BA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9246DC63-8A79-41B4-BC46-41B8EAE1AAC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B360F7E7-1F74-40F8-BF5E-7BFD1168A8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D874CBAF-F32A-4828-B6E1-CAFD08E468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DF2A34FC-A72F-4378-B837-8A89D25545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D729CAEE-419E-4333-9C45-B2499F0241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5125559-66EE-4E23-8681-5D319369585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51B6B6B1-1AD9-4D9A-BA7E-FD2227BAC15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78039CE9-8045-4F81-818C-A5BF4C5555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16E6B383-FD71-470F-AEBF-D8B1439A10F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4B243DAA-9B64-46C0-8003-CF493482A1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2E9E1F37-1FF2-40A3-A2CB-E6331DDB986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21ACA6D1-213C-49CB-9465-02955B7446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97514B80-DF14-4465-83E8-779DCC2F71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1DA6EC64-C38E-4647-8FB0-2EE289A9F47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D54B58-14DE-4F49-8330-92696B81052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D28B7023-E5AF-499B-A2DB-1FCE7AE934E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BB48CF26-9D5B-4B36-A679-A54A5EF8BBA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2CBA9E2-5520-437C-9C83-1147988842F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A269D110-043F-444B-AA39-0A484E30AF0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6B5F0E3F-8DA9-4E31-8081-33A190342E2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C82A5D6D-B975-4836-8217-9B237A1BF7F4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4FD97C9E-5C70-4C34-B9C0-EF80C7F140FA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51DD099-B02B-4A73-9814-81F046C7A37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184FA452-735A-4F93-98E8-6C18B216A2D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2722845A-0683-4FC9-ABB5-F5B31AA826D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A1B22C41-4BA8-43BE-A03D-B735E23F66F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A559EDD2-DDB3-43C4-859C-693FE59E3E56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DE7F9B4A-8AF5-473C-8A5B-C43054BD0B3E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E6B7E3A8-B2AF-461B-B757-C97C7AF760B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BC3A6B9C-2F27-4245-97E2-6AB8BE1CD3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7D9B68C4-9240-4D73-9F5A-76C1CE71715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299A2FA3-2E66-46FE-A6BE-6A7609EBBA5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1B476295-A25D-4F03-B80F-B3440364FF1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371EE493-CDF5-4247-9106-6165347E60F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7A5C9269-B967-4633-89CE-D8A86B1E21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79D6179A-6DAC-4B9C-B4B0-97A695ED7EC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5C7269DB-2F8C-4A02-91DC-55CBDC8872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721987C6-0869-4A51-9F01-455EBD83422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57256573-2940-482C-87CB-62B7A202A79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2FFF6735-DE19-44FB-9FFB-086721E866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8BF89428-3927-46C5-8B33-11251FE7054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AB6ED7F6-5955-4F70-AE88-5321FF947C7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70B71C8E-69D6-4C82-8C90-ADB4E246FD9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CD9916B4-6E70-45C2-BC64-7F366E353F5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97BA1E0A-AE02-4D25-8C3D-B2351E5839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702AAC4-7152-4060-B1B0-F61341C9FFC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1C85C705-0429-4630-8312-0D9E8750FA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7C8FAE41-E094-48CA-8D16-87728CDB3AE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6C73F08C-3CAD-4955-AA9D-52F43C4FC12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AB0611DF-D105-4894-8D4F-7825F0435C7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43C3820D-8E97-48D1-BB36-E93BE6E60F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9857EB1F-2F20-4EB7-A135-A6A88FF3E2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25E83388-E3AB-43EA-8C8A-314445986FE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42A666B1-00E4-4A63-A5D0-122DD77EF25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E4C4BBB2-7F5E-4019-9E04-80CAA897F56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6AA04B54-58FD-4880-B963-5DF5DA9A77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C196F494-96D4-4E68-8239-5963D969589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492FD9DA-2291-4CF3-88E1-8DAE2B3C3B4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1AAE6D60-0452-4821-B7C8-493740C423A7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CE69FE0C-9464-4BAF-A5C3-61D1FF1B920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319DBF68-6929-4881-96C9-C8AC71DA1FD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AF2CFE6E-B3A3-4B85-9848-054EB681BA1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557964F1-7EAE-45FD-B9AF-7F0A58CDD03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A1068ED-717E-4BB4-99B2-C1AED6F249A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8F6A0743-B5C6-4F6C-A62D-E73C89579CA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80315671-34E9-416E-8671-5BF382CDE0C7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6A8098C8-D0DE-4B6F-AFD4-8663DAE9CC1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886D13CA-5A1A-48E3-B54A-31AB436417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4BA8A1A1-8B7C-4FE6-A881-6BE6DDD5601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1AD0165B-2EE1-483E-AC1A-34EFD7EAD2B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A702589D-7319-4886-8205-1340B9DE74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C0B9A677-2A04-438C-928A-A3ECBC501B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72FF4357-3671-4A44-9C30-E614F97D4A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D77AC9DC-922B-4C45-91A0-3E1DF75E5B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4AF4F9F6-354B-46E4-961F-243559E61C2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93129E47-AFC5-4DB4-B57B-8BD5760A5C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F7BA96C2-97F2-4E07-B053-7622F18CB46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24D3A203-EB87-4365-BF11-675D4229335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696C20DC-65ED-4442-AB64-160DB79B299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9EE4FBF-C8AB-42D0-9F92-31C483DDE5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2F1490F4-7E56-43CA-B547-F0F6D25400F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66124723-4074-4EFD-9109-2D1E28B275A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1FE2D078-5F75-43B7-BF03-8A404A14601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E3621F44-DFE7-4D75-99E0-D8FF652F154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A5330092-CEA8-4625-A0EB-33771A5919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3F526248-D517-485B-9AC4-D23868C0A7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B5C71CF1-BE47-4B0C-A7FE-A574E56C78D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F1451B24-9A7E-4705-AD2E-B7F81EC951E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716AA979-0CE4-462C-B27C-29558DE2699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F085081E-6A40-4C12-A2EA-A6AD73D43BE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DE95974F-7A5E-4397-B756-5250D5FE8B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614EF9AB-986C-4E81-B96A-99B80FD43B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BE1364CB-4098-4E64-9948-6AFAEFBEBB3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14898E71-D655-4180-94D4-0669F8309CF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D2F63089-3FA0-4CC5-B60A-9264EEC091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7B1C34DB-CF84-4E3F-B3F7-0FD9EBF2E80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40DDD179-B039-44F1-AE21-4CDFC70023E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F78E9B70-1DC4-4377-A227-8D138AF2D5BD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5DD9282F-81F3-463F-A983-28C4FBC4D5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E0D9A0BF-78B4-440A-9ABC-ACF26E27E9F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3D956B9A-7711-4067-82C4-C57FB9C30D9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18F0A314-88F0-4E6F-A984-C509268591C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F7472930-1659-4659-983F-CC42AE61D01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78F7B8EE-C751-4DC7-8FF8-27F75FFB59B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BC71EFB6-808F-4FE5-8C29-87EB0B347F7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76A2205F-1BFA-4E2C-ADA2-C01BCE334FD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D7D80CEC-D4E8-476E-A4A6-1A37F21CCA2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7FB18441-ADC5-4136-A263-188983FB2F4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D1744318-D59B-43BC-BDDF-4FE2E87CAD8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660561D9-CDC7-47B2-8F38-47C6A6175A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5F1D6A59-88FD-4B50-A467-77BDCE453F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225E6EC3-633A-4827-A5DA-950C103D98B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849A1DDD-4CAF-4955-905E-EE5A832E51A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4AC23DCD-0CC9-425A-A3A8-C3DCFE4CF5C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DF1FCC92-D8DA-4F0A-AB9A-298E0246A72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69426C42-CB1F-4514-87C8-BA353C5A2D4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5B049B24-13F5-495B-87E4-981507901B0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CE66B9AA-6B7F-4572-AAE2-DCFACEEDD12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D7FD430C-F97B-4033-9365-4E8F944DFE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C9569648-9D13-4F67-93D9-A42D1CEA5F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8E52374-10F7-41C4-8AC9-3323BA9978A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67B1559A-C19C-4C7F-97A1-B12D208C5A8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4E23331E-BCE2-4892-AEB9-CD94A635400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35EB0332-093E-4BAE-BBDF-D8049E82E39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6CA2934A-4647-468F-B50F-790003CA1A2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7509FFDF-5938-4FE6-8618-18087820CC2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18233E0B-DE59-4762-BE96-387C84803C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452CB22A-3B7E-47DD-AED1-0049A4C5AD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E4D11011-EDFB-4E6F-A220-B275BA9CB7B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F3A9CCF8-31C8-4806-BD32-87FA241B53A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F78C3D8A-EDA5-4156-812A-BB0B5596E9C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6432161B-4F57-4516-A153-5AC1503B54E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AB318C5B-AAFD-425F-A85E-4667AF70DA5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15EB473A-7840-434A-8981-964246CDEB8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F5EB40CC-E9AC-4807-BBD5-17945F0A9C46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5A3BD24C-5768-49B3-87CB-432B89A70E8E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F7488409-932C-4D7F-9CEC-B25321FDBE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10CFC010-6AE2-49F0-8F5D-3A314FB8AC7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E7E3E86B-F6DC-4F5C-A244-9BE6C390BFF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1BEA3335-8C6A-49DC-B83E-CA1D3265DB0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F5CC3F02-F59F-4EAE-91B4-D74464BE9002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DC297043-6C1D-4258-AAE1-612A305BC847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7FA88C63-6824-4924-8DC5-5943B620298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21FAEC54-549B-410A-BE15-27F7C68272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2715166D-9E4B-4088-B370-1087C8B8308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18C9C0F8-8337-45DD-97F4-7C4DD5044B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B5C179DE-A99D-4EF8-8502-C45141C278E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5977662C-832B-4EF7-A394-48166962A0B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CDF06B08-B591-4FF4-B0A8-A27CDAB7D7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B4172981-7598-44D9-B47F-4A18CE39A8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255AF7EC-EE8C-4C50-A8FE-050689F1B0E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10086AAE-34C4-4C23-8AA3-0135DB0E818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54D7FCD4-5C8C-406A-BCF2-D4684ED5625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62CFAB7D-6840-489A-96C8-4AD32463CCE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A6A7A387-A4C3-4C73-9EF8-13739EFB77B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9193AD7C-AD4C-465A-B975-AFF94DAECEC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4B1B15C5-B155-4BB8-B288-59C27160435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629C04C7-26A2-4EB2-973E-F041FFC874E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C872AA7-748D-4DA1-BD84-19041933F57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A0A2B33F-5A5F-4CAC-B9D8-D3B03FB0D6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4C5A366D-7646-47E5-A66D-CFA4F4BFD6B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485D91E8-2FA2-4901-978A-FD8893B183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6F6CD791-DAFA-4626-8AC6-9BA157999A0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9A76379-2494-4FF8-BE06-DDB708398A5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DFCB6FD0-D0D5-4905-8CBC-EA6EEDCCF50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E098BC4-0227-40C7-8107-10DF2576BBC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F36C6A80-48B9-41FB-8F06-0F4BA304609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3BA21E2D-45B0-40B4-87B7-89253EF0B51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B767CB70-CCBD-42DC-B81D-546085D3C1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A6D84947-1DBF-4733-8263-ABBA99B53D5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3464AAAD-DEC7-4A89-946A-3B4D8F4EB67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BE37CF60-3128-487E-BA46-7573053DB6F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FC3D2C8-552A-4CE3-940B-A19990EE421D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50819EB0-8223-414E-AE18-5EEEE7F9BC6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D0DB5F5A-D4BF-4307-AA53-3FFD212FAF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A6EB2F5D-0AA1-4D08-AC86-011BB8958CB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A4CEEA2D-183A-4926-B5BD-F581432EB9E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3FC3F17-967E-4FE2-9E18-BF5C9D55AB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2E5C16EE-041D-4B48-81A7-8444F273F4A8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E5C3218B-E5CE-46AA-B904-2AF576EC5FBD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ED6422CC-975F-4C8A-97E9-9FEC27F8CBB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6E3C1DFA-FCA0-421F-A215-957A5E55B6A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CF74C97C-AA97-48F1-9B73-A40BE08B75E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F7A20442-C34A-4410-870B-5A97F34DA78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D8714C9F-FB18-464A-A242-BD3A6849D8C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F9271A95-EBBF-4E30-9DDA-852848D634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370111F1-79EC-4B79-895F-0D0F618057A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561D61B1-7DEA-4232-AC5A-B50B1F69395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27DE5123-711A-4E1E-B0E3-3572A9ECEC1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50C8739C-EE23-45AE-9713-AA4239C523F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68959CE7-C197-4C9F-86EE-BE7CF1D262B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CE9A24AD-E7F2-4DA3-8597-012BAF34C7E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562467F8-2F67-4E03-9A6E-34D62784744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F5816637-59D5-49D8-8A29-5CE5FF94E45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62573D0A-82FC-4BCA-B7FB-DCC5D5B17CD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5ED523D0-359E-4B51-AB60-F23CB1B6352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16018BA-A703-4E80-8B1D-63693DAFE94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DAE7C92D-09B6-4A17-9718-47E3387CCF2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245CA4D8-1048-4953-AAD2-03B8390AD64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51</xdr:row>
      <xdr:rowOff>0</xdr:rowOff>
    </xdr:from>
    <xdr:to>
      <xdr:col>59</xdr:col>
      <xdr:colOff>571500</xdr:colOff>
      <xdr:row>54</xdr:row>
      <xdr:rowOff>66675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426F1EBF-5566-41D0-95F9-038A78E66B19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163925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463E11EB-CC37-4A2D-979F-EEB05F5831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4330E2A2-95FA-4A99-885B-B5ACC03C2C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3F820FB3-6E20-44E9-A1EF-27F6EFA083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10DE2EC-4EB8-4279-A632-A7333CB525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F15BA5D5-5627-4AA1-B488-19F3577B38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F1A2C57C-D67A-4E51-BAAF-2DD55F303C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3D20C20D-6B0D-49AD-8841-930B075F04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621FCCE6-B749-4680-820E-D37E647CD2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65068F9E-82CC-4D89-BD0F-E35F4CA0DC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CFC0BD89-4EA4-4A75-9AD2-17E757F71B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6BC5CED5-AC30-472A-8D08-434FE82A0F9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C112A721-B3E4-4645-A571-31A47D6382C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87984529-54BD-4B0E-AE56-2B5FCC41AE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687FC503-CFEF-4774-82DC-C2038FFD85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36A0FE21-894F-4D5F-AD6D-A9D8807F1B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13B3AE57-C9CD-47D8-B507-8965A7CFB4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D4B9FFDA-5E93-444B-9AA3-F4CF8C11D119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51359874-0EB1-4017-921F-47B592C76C5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6F90C91B-B12D-48FB-AD8A-7D863872E6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6F6227B8-35D5-4A1C-A63E-C4C6B9CB2C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1A3D1F3-C199-4CA3-A2AA-FB3D5536ED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AACEF634-E8BA-4094-911B-452BF1A761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BF5BB65A-1EE1-4219-9E0A-909D5B09C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42AF516A-F897-419B-92B1-A6699C283A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17F26898-716F-4DB4-817F-D430AB44B6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3203B893-CD01-4823-AA74-43ABB1D4FE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163E0ED4-58DF-48F6-8634-E5CE290A89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CA798DE7-CB84-492B-BD34-711EB8D294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16D5DCD8-48BA-41A4-96A9-EDC9256341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13643077-D667-44A2-9247-F41EC7D629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E4A5D245-DF65-422A-B170-5342D344B6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E2F597AE-3567-46D6-9926-9DAF6E708A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482ECA2C-7E54-4B3D-A255-5975B22BBC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6347A910-1D9A-42BC-8A85-25DB24D7AB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9F79A74B-01C8-4724-B8EA-28B49FE2C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ECA17AB3-EE5E-4979-9BAB-6EE11ED6E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1D9DB1AA-D9CD-4869-818E-C44424FE32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1E9A313A-A424-499B-A841-47C828E2EE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FCA46AF6-452F-453D-A21C-A75FECCED8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3D0ED6C1-5F49-423D-B8D3-8E9FBDE27E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B78C19BD-4EC0-4B38-ADEB-EC41EB410C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E192D428-CCC1-4745-A222-3909523755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F052D548-5BB7-4CED-B3C4-3AD71949C3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7B75F3E-B9C6-4614-B6D7-4803F85E06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BCDD3029-9287-4A2F-85DB-E1CB18E0B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A8C655ED-0FA5-482B-97A7-B763701CC4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F55CAF51-C36C-49D8-92BD-12A6A2CD6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946FC17-A77A-45DE-A1AA-1BD47A055F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D5138788-753E-4CCF-873C-296DC1A970E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EB423E00-3587-40EC-8CD7-35CA382EBA4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C721E536-F995-4F7D-AD84-A8DC0867B3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2157C03E-5F76-4313-A5D7-A88F9D42E9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6AC90DA-899F-4AA6-A538-C5FB1B954C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353DAD20-2B14-4D1C-BA16-927E0AF582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AE29BF53-61E5-4E5E-9B54-2BF0BED000C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91FCC1B8-96E4-4CFD-8D5A-B4EBBB8A37A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E90E87C-976F-44CF-B2D9-0EC632559D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DB9C1D92-791E-4C6E-82A8-D3A90C94E7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FCA7E92-A7D5-4471-B499-9B094514A0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7862DBE7-3111-462E-934C-758BD51665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A42DFDC8-D5CC-4F53-9F8F-9B32526ED9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37D573B2-A18D-4FA2-9786-4D30ED80C9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90772FA2-A892-4125-A0A8-7FF61FDF1E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4264F7D7-588D-46CC-A0CE-C2BD3D1069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80308AAD-AB25-4DC9-A24F-9BCEFA1574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5C964215-426A-432D-B820-BA2B897A7D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818713BA-6550-48DE-87CB-6D0DCAE67B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8A47E29B-DD46-4167-91F2-754FBCA149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62AA33F5-618D-4977-8E5E-10ED35D16A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3DA780B0-A1B0-43DC-AFB6-297EDDCF61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A073462-6015-4F9E-9864-5B005E940B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1D4A7777-A4BB-4B21-9C2C-C11157E9A3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1E892F3A-9EE2-4642-9EC7-A87D3E6F44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3A00B720-1E8A-4F15-ABB2-01146B0109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8B2A12A8-94D4-40B6-A6AE-8064C210F3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8AF5DA9D-B8E2-437C-8AE1-10BF7DDE32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6E55AEA9-DAAC-4E22-8F17-A4FADDB20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1FB32090-E9D5-4CF8-BA35-B538FF3995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8B579033-F8D2-4CB0-8F84-EC09911A61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F42FFF21-FEDA-44ED-B801-5BAA883ACC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F91EF34-2A0A-4BA4-8513-CF7E54661B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621B15EF-82F8-4E73-8924-DBA5D620DE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BF24D0C9-2FD2-4E2D-AF34-2FFC9C0FFA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FDCBB986-F37D-4B94-8E1B-C12878D072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E25497E8-13B4-4C86-9C0C-86CEFE6AA4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CCBA2F5A-6CD5-4765-9D1A-56100BCECA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49D85303-FBE5-48DE-88E3-7F69AB4370F1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338CB27F-9B32-4C3C-84AF-AF6505B8E02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DA6F4B62-5166-4357-940E-FD189A2471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1C9FBE99-AD89-4C0A-8985-1FC2840FE8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1EC40ED1-6806-4BBD-9E44-13CFCAFC38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E667C0E7-1CDE-4B1E-852F-EE3A8B7FE9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AC7E36D5-98DB-40A7-835D-8B46C928A52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CF5B3C36-B32A-400C-80AF-9739CD6FDF7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47CCF5E3-AA60-4C77-A90A-7698DB21DC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4B4DF628-4663-4256-A07B-103668A77F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124519E3-479D-4000-91BF-8369D4B3C3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97478FEC-DDE4-4DE9-B79E-3DFD243020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3BA4B232-AE3A-491E-B1E6-06AB246C56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3AC40AEC-9790-474E-98A5-80E765E0FA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212F74DF-ED90-4822-9D28-258323B4F9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7D9157CD-B727-4021-9074-89C6C29BB6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4B648729-6DF2-40E5-8F73-BD4AD97A73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5846EFA0-5DCA-4553-B969-65966B4711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E8C8214B-466E-4A79-ACE1-D46D7FEF4E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4CCD2473-D97E-41FE-8792-E62106B593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75970A22-71E2-41A2-866B-77782A72B1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5E6C486F-EFFB-42B8-952C-9C1642C4AE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50D83AA3-77A3-430A-AF9F-14231BB7F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690AD1B0-6A23-4060-93B3-179D2997C2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C0B97908-2C14-4601-AEA0-38935992B4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2B365F27-E756-453A-B6EB-3DD4D78532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A13CFE-0525-4133-A324-9C1EEA2907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F455BD1-CA91-4855-91F1-EC0E7058D0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AFB624E0-8169-4F7D-9C33-FD0FB073A7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EF48727B-668A-4E90-A045-9AEB235EC9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7CD9E851-3A5B-44DE-AD97-13BC31B7BE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1FE6B0DD-B86E-4F5A-9E03-D79D4CC58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86D6E439-3D68-4438-8AC9-64B3AF3444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F0BCA554-4B90-49B5-A5CF-1E7A6AFCB9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956E39CB-2286-4790-A884-E420B4CC63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5E04AB1F-A061-45C2-8BF8-82EFB16725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E2884DEA-8446-427B-BBA6-196DE65469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F3918DDD-BDB1-4C94-A4F8-615C4DA5A2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FFD13569-ABC6-4DDA-9717-CF81C749888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BAECBAAC-13EF-43D9-8178-F8A64BC3E8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9CD3E49D-AE0A-4BE7-A8C4-7AD8DD668B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32C0A1A8-A3D6-46F5-8C0F-E044236865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FD4B9007-E1AE-451C-BB60-B967575FE8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608BBC94-051B-4E47-992E-647FE20F9E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D1E0695D-2FB4-4FAD-8C34-A4C74DA9A7B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7C40BCB1-9797-4AAC-8902-43EF3C75451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63B63210-44ED-456D-9A2D-0A886122E9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DF707087-2CFE-4017-94DE-0C343FEDF5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21E4957-FB21-4953-81B7-44007ABBA4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5E5DF41F-93FF-40D3-8843-BD9C78CDF0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C9ED8001-2F7B-4CC6-97D2-D27E5EA345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942DB99F-42FE-4409-8B99-FC24941BE7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8CCB80B9-C72E-4B38-9E47-3506A59254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D7CBFA7-24EE-4A51-9F88-F6D5FC8A80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629A6321-F753-4DB0-9FE2-9953F27D4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16210936-11FF-4DF5-B4D3-E35420F971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9C6CA1F6-2E4B-4522-9D8C-15470B72A2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DBA71E44-BEAE-400C-A4B8-E5D98DBF53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94E8E5BF-B121-4C70-B0F5-3242A85719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BB8B3FEF-9C78-48E6-9F58-47B5581677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7E8FBA78-B375-4AD7-AEED-7B399E382A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81859E15-523A-4E7B-AC55-DA43B7C4E7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50477D57-F9F9-4C85-A6EC-3592E468DA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85B6F7A4-F571-42F5-95D9-718482E4E9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BE25DE5A-B67D-457F-AFE6-97DFA62CB1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C761D5F9-2741-415B-AE7D-06CAC106EB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CB0DDD6C-60BF-490E-BB95-23A8D25DEB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20CBFD69-CA15-4DBB-A34D-69DC164A88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DB95D8D4-D811-4EC5-8A63-A83EA43378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EE1D21F7-E2B6-42AF-8EDD-B16F6D6A68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491077FF-4528-41DC-A403-5F50A32112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85484971-0727-4D86-933F-787525F89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1A14F38-BDC4-4B59-884B-321E40DC4E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4B8C59D1-C5ED-42F3-9A82-5B48ED3CB7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CEC6D6D-DEA4-4F70-B6C0-FE9115B34D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9B60145B-AE90-4582-9858-42DC056958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E192B58F-8568-4F05-A235-7438DE44F2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71874BCC-D939-4F0B-B3B7-14BA4744B0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DBC7BFCE-8196-46D7-815F-804EA4910F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7DB2B55-4638-4149-A691-E6C1EBFA6A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9978AF96-67AC-40FF-9A43-9D94C81D06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8FB538DC-A7B1-429D-8F51-1E3093E380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F1F738DB-4E21-4C26-A069-A1EE87263A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F6CB5F3-AEE2-4E7B-85F3-82DC33250C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25CD2FE1-F412-4135-9B8F-66074FD137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3952724F-290F-4450-94CA-83BF3ED244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C8703DA4-A201-453F-A6AC-1CFD2574E3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8ED0BC78-ADB8-4708-81BF-5C513A9B1F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4227F1B5-7104-4359-A13D-318F50911C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816B9B08-6DB0-433D-85B0-48280DE72B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59A38C2D-9594-4F33-B185-0A2BB6CA022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87939BDC-321D-4126-85E1-CA63139587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86EFEF06-A9A5-4A3A-BE09-529F317093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E8CDE24-96B8-455A-9884-DD573B729F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6E0E90D3-0641-47A7-A4AF-4A453B99E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6F646EBB-858A-4926-89B7-C2019769A0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86042287-C393-4B82-88CA-4245DD1EF4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7D156E17-F776-4D66-99AC-9841EF913B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85DBD014-2E30-4BDA-9074-E3E526506D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5D56BDD3-1392-4969-875E-BF04B9F856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FE9C1CB7-4B33-4598-BE94-0B0F667664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18569474-DABB-48F9-8632-3B7F30BF64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DBEDC057-7B1D-434F-8149-D8DA3CF6C3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513DA440-ACFD-4974-B4A8-ADF8C83D5C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6641088D-7091-4E18-BCE5-DC3D2BA7B8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627BC326-E4B8-40B6-BDB2-D95746C74B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7FE83612-2C1B-4908-BAEB-91E9EAD14D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BC7E3739-FDBB-4651-B1ED-40BEB94CE9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9020E77B-F37E-4B8E-9419-EC041F12B8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CDBAE6CE-27E3-42E9-8EAB-4DA567B87E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CD6592B2-FFE2-4129-9341-8A194DF68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2FA4B1D9-9C26-445B-BEAA-197818170F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292516C5-BE6C-4B8B-A458-17AF415C3F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F553F1B8-BEF4-49FD-A560-F44FE700B4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18B1E1BE-383B-482F-9C79-4879CCCBA1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EC05B58-04D8-46F8-9C15-C70E8CE48C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41C4CA9B-747B-4389-8028-9758890F00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2DC41264-6EEB-4003-B0B2-5AC98E7960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5F912D37-E8FC-4EAE-8944-86A7B7C9B8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1A5FF180-5633-4DB8-8012-C1073EDF4D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68B0C8-0275-4707-8056-CC255B5B04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CE13E3C4-1F98-45F9-A62D-7FFD0148B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F4449F3F-8DD5-4C80-ADDE-C3F7E09B20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94021C69-CE9F-4FE4-A0FF-0F0B7C1F46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47529F46-FDF5-4940-A348-9916C69B49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6F0F3AD9-AE19-4A83-B908-7AFECE62A4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44C63624-C41D-43D7-A4C5-BD80F26E23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D3943F6C-9F61-4DA1-A718-AB312A67FA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FC411506-1CCA-461B-B9A3-6D3881CECF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C27CCF0F-EB8F-4AF7-B777-6C46BC62A9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126B316-BA6F-4E53-9327-8C59B0004B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F2EAC648-8C41-4F9A-8424-0CC6E413A3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EFAC5517-B408-43D4-A724-063C8F6B96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45AE7C68-968E-4986-B1F4-43E931C57D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CE627F79-CAEA-4377-B5DF-1C62027865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9F0224D2-87FB-45A9-81A6-83811384A2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241A3421-0327-4E56-B59A-3B52D3CE62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1D9135FA-55FB-46F6-9DFF-373E79246D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1969BAA7-0FC1-4D94-9AAA-F1774197D6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2EABF798-D193-4B7F-98C0-6C7077A437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7AE07BCE-8EC8-4E48-87DD-5C6BB9CAC1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7C955466-89D6-4FFE-9815-75AC16E826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898CA030-B099-4EC7-A8CE-77A870386B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198827D-4B69-4C10-81FB-1723964FB3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403818CC-7827-4D93-95D4-74D61F69F8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57251E4F-3E74-489F-9D91-3D7A8CD8B4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07899E57-18A8-43E2-9C57-1B28DCF3BC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0061AE28-41EE-4E4C-B000-CFBE651A72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19DF191F-8BA4-4FB3-9B95-5C394E3862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451D538B-6723-4FED-86AB-87298B33DF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C0C58D68-DA3B-4AAE-A790-85CE9EF860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2CA18471-90CE-4D73-BBDF-D618BA8C0F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0D78D45C-F454-48CE-B42E-4A86C66BBC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B2E69AF1-47A6-4243-8D25-DA8D4B2893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3238A394-641A-420B-BB04-5DA45ECF82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7DB6F6F0-6604-4C7D-8D47-8D7C7176FB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6EBE4A7E-3B4F-4841-9B42-144C16979A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3FC66205-494A-4EF1-937A-23A8885056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DD1205C3-92A9-48A4-B087-758AE8F5B0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7DC936CA-ED19-4CAF-AD13-47FF7A9C35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22A7DAFD-CC8B-4933-9FC8-4EC829BCFE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8777E82B-0F2A-445E-9176-BC38B9C7A7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BCA83138-18FD-4650-859A-1EF55D739D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5729A776-7162-4BE3-B62D-8A5196262D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AC7A89FE-63A8-446B-BE0A-A338A53B90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90304B97-2913-4AC2-B525-E3D03B3657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CDF582A-6916-445E-BF58-C934E2FBA6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69FFD539-C932-4520-94D3-1519B16DD6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DE16622F-E020-4D45-ACBC-1111842C04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0122302-EB00-423A-A363-3E47C41DBA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1B39DA26-B75A-45B3-9EDE-9027A39AC6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A0C41FA1-57EA-4860-A33A-61BCD690A9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B0B45FA3-29DE-45C6-8A6A-6EF189EE69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86BD05F4-F6D3-4484-AD82-706932A402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4C46FBF1-5945-4F1E-B03B-6727C1EABD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9213A8F9-5674-420A-96B2-1C6853A862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4C8B53FD-CFA0-4E94-BC1D-68315C208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9A96E35D-8E03-4D01-B986-E20E65CE94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6D4F9843-0840-45EA-ABF9-5A6FB9D0DF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BC55F484-0DCC-4B54-8C86-51A870F640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6E41E33A-CEF6-4774-A054-9123D6BD82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155A5D67-DC60-4B72-AE01-B2671598D3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0E49C6D2-8766-4342-902F-3C55A20CBA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B6657E0A-FD9D-4419-99DD-ACA8AC5CB7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EF896E62-10AC-4E61-B8D7-17248D2B6A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A3FB2136-3D18-4356-8521-E4B5DE3577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614AC231-0705-4139-BA17-164CDD4C7F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3CBDB352-BB07-4305-816E-B3120FC696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25C45CC-9B28-4823-A379-4A4B53E67B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1BC82EA7-4140-402B-AB11-A4BBBD899A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F99B1568-5702-4459-AAE2-5C23099276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268A7798-DE38-4412-810A-B5F2702F28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26A9D5BA-C96B-48D5-BE78-E20CABF5A5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08AD4FAF-F2EE-4A75-998A-9FB12C5C66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9E6D490D-AB97-4D4E-89F5-4A1AE83687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B8DDB69C-80B3-4B7C-A27E-049DC8405E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04D3F4A4-FBF1-4CD1-80AB-43AFC4A335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BBAB5F3B-EC9A-4770-8C03-0945161BED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C9B24047-1660-454F-A0C7-5CCAAFAC22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C0DAEDB0-26C4-4228-B35A-B65C5A31CD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569522B1-A085-4C4C-A61B-1D5BB20E3A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F2C669FB-2CCC-47B8-9479-62D08BC54A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6BCC0236-9E57-4786-B5A2-95AFB95CB2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409F435-AA79-44D7-9C1A-64365E59CD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78824B2C-7182-4A9D-9D5F-86DD8501AD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C329A55E-9075-4C90-995C-FA3A0185D2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602937C8-CF73-41EF-9920-BCDB37EEC1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18A56493-486F-43AD-86AB-E67B603601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2EA644E-0B97-4973-9E2C-9D13C39A4F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6CC6FB93-1F0F-47A5-B67C-AB1390A745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0E01ED3-437C-4139-9BD3-E28F87E0B8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33C0C300-8B47-4790-B4A5-5FEF0C5797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86FC5F94-FC92-488C-8A6A-627EB81BA77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43EE8154-14CA-4E8B-8A28-11A96E99DB8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300BBCD5-A89C-4A7C-BD39-374EBF3431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33B8798C-4CBE-47AE-83FF-9AE293919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FCE6C10B-9D82-46D5-A3DB-326640B83E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61EFD1AA-0C19-4D46-8F29-DEFB9B30DD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7837C246-55D3-4DC0-84EC-605648D1DBFE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564A2B35-5DB9-4A7C-8BD4-F82BA3431B1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A221FAE0-5838-455A-854A-DF3812956F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C9748EA9-E493-4DE5-9A15-047B0E2BE4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EB661EE6-9A41-4033-8704-9F89E206C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36E4B020-42FD-4E90-837C-8C49CFC30B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EE31A1CF-FC78-4451-8A82-4005CF6EAD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EEF804F4-A4ED-4686-B080-45F32DEDBC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1970C1CA-9AC9-4BD3-A6AC-541EC49F85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420F6CC3-6863-4827-9002-CEA8C5E15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59E217CF-EA9E-48B8-9D1D-17843D4816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552E5AC5-1764-46A4-9C16-0A40AFAFC7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7E55491F-0DCF-4D86-B90E-3198CC9BC3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393B3D44-6EDF-476F-A038-D684F8BB37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BC6E5927-50E8-4815-A63B-13D748716D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5A5FB8D1-AF44-4B61-9BCB-E1C0FF394E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C138D757-4B3B-49D3-8AB2-D1FD24A2DB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3B88FD84-170A-4DFF-95EB-50547F7B98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C9E77E23-CEC1-40C4-9753-73C637ABBAD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D9EFD613-49C4-4124-8495-0E87123F95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67E2EC4D-68CC-4126-BB8E-607A0E20E9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43C77A0A-2FEE-4704-AE90-84F9331BB4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ADBBC99B-4FA1-479A-A065-061EB70578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E4F61BD9-39B9-4A68-BA6B-E4F7427B3B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DDDD195A-5B7D-4692-A837-86B81D050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D924C3AF-EDBC-4871-B220-04335E9D7C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452B06BD-3755-45DE-98CA-98663C89C3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EAA7ACEB-0BA1-4B3B-A884-DF528C432E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F069D5-84D6-4A4F-8038-89835CC2AA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3612B6A9-7CBD-4935-82F2-E8B08452BF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CF53FA22-B0FE-4A18-BDB4-AD4E8D331D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B80BCC08-EA40-47A3-96B2-3F3E628AB7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C1E8C345-88BC-4D6B-AEDE-1CEBD8FFCB7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38114FD1-211A-44F8-8E93-99C9ADE06CB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52A50CBD-C82C-4F95-9913-333535416C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84430656-3975-49E3-8984-C15AC2C07C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C6995ED6-15FE-46F3-A243-EB3024107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480C6B68-ED94-46C7-A3D4-998117AE1B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1928F818-7972-4040-91CA-D79F2905929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ED774816-8690-4918-9CAC-5077FFA46E2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B44075EA-8CDE-48C1-9F64-4139F9D2B5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35880E55-154F-46FA-A9B1-32E270584E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98FB6FAA-B6EB-412E-B9EC-C0A739F30A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EDBA555B-4E98-4BC0-AD6C-EF03396275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6FFCBA25-E998-4E64-A330-47900B147A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D3FA68DD-B43C-4A58-A3EF-FEC5F030BB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6A6D6DAD-60C5-4F14-AF2A-6D75026D70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7973D185-F9AA-4E6F-9982-AB0F2F07BB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7062288B-C913-43CD-8FEC-7DB092EA27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129570FF-5F54-4C28-B38C-25FDC87742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8A762381-C9AC-4FEE-BB5D-14754DD8F8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A10EFA15-2F80-4892-A781-BE0D71E53F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1F5DB694-9DD0-4686-A7D7-2CA970CF1C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AEA7E874-0D9D-4C41-B76E-1DF8146774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180CD8F6-AB7A-4966-BB09-AEF41D9E70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98E42ACD-2139-4C11-AE5B-9E1E3A75EB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F7DE18B2-2B26-487F-A7F9-9AFB2F8F0F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8BEDF94E-713C-463B-A997-A62E3D49E3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E1D4F5E0-A86D-497E-BF74-089EDD95CF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F990FC8F-346D-451B-A177-886F36D6C6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1EAA0FFC-FD96-47B6-92F9-1FE6461CD5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30DFADF4-A257-4A36-8B58-92683A1E41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4F9D968D-B3F2-4866-B598-A4B5C5F562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C5D6E8B1-FD26-4AF7-9ECF-31B60E4599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9A5A09A4-7994-40AD-B415-1A8D741AD0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9E06DAD7-BB8A-4A58-BDF6-ABE47B36A5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CD26F26D-3FBC-41BC-AA0E-A107531F41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1824E3F4-9CCF-4A54-8DAD-DC461B0EEF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FC7BD217-1CE9-4837-BF71-2915B97375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DA52264F-4701-4999-99C2-92AE7AB74E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EB0B6048-1DD6-4651-9FEB-AF583161A2C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4DC18BEF-86B5-4C40-814D-C2678291119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FA279621-D759-4F57-967A-60A5A5B8A0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543E0511-8731-4732-9FD3-DD0D18A398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BA6F1338-C23D-40A4-B934-203CD43A51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6EE6C7C3-8A54-4EA0-BFA0-256A59850B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E51EA144-9AAA-48FF-9FF3-850C1D1CFB7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349F01D-1598-4E75-9E2E-A15A2E7AB8E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CE1C840-1D9A-4587-ABCF-4C90D97780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5C37CEB7-2AF0-42BC-817B-C4C27C1906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2065AA7-4226-4554-8A96-1E4132F95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5CF48719-91E7-4158-8000-A93FC3025E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25B63155-8D9C-4B9F-873B-D9EA088153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896E14EC-7EAE-4A1F-825D-585337CC5F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999EAC26-053B-4344-B1AE-033DCCC227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E67BF509-CB38-41C8-8C25-346643955A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1F906A87-3206-4B57-9615-D025D4168C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9749D2E3-F9AC-477A-950F-24A55645AB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B4B26928-4A09-418A-A885-E5F0C2ABA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5DABD970-A115-4645-8610-0597D40494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E1840E59-E204-4C21-9957-BC452401DB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4544491E-F07A-43F3-8CD0-31855B0E48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391A18F7-D236-4F9F-AE0B-53F551AFAF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91E5917-945A-49A4-B979-51A763BAB7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44EACD06-9B35-44EE-BCC8-9081860F91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1168CE97-F2E9-498C-B535-DDA41EC165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FE263340-B607-4D47-B44E-7B5405BF9F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11E878A4-F3A6-4EE3-99C6-D8E5F0FFB3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EDFCCB23-A032-449D-80C8-69E5DDBB04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14D07341-781D-42C8-A83D-E4C2D8F630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A7328109-A5A5-419E-B4D9-F2A9B67674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7051B862-7401-41B8-9B5C-EC9AA62A43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2A4B46D-AB6E-4299-98BB-55FED26A05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1FEDD4CA-E519-4D9E-B3ED-CE37C9AB97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CE295590-4440-4FBF-9E3C-949AD89799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E17CD864-2F61-47A7-830D-014D53375A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BBE664C5-2E75-4D11-AE78-314F210031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5B54AB5-410D-4DA7-9B56-820029D56C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10AA9BC9-13AE-4331-BC11-9CF40EBBA65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51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7520BF0C-F2CD-4424-B325-9601CAABBDBE}"/>
            </a:ext>
          </a:extLst>
        </xdr:cNvPr>
        <xdr:cNvSpPr txBox="1">
          <a:spLocks noChangeArrowheads="1"/>
        </xdr:cNvSpPr>
      </xdr:nvSpPr>
      <xdr:spPr bwMode="auto">
        <a:xfrm>
          <a:off x="14801850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788EC9D1-C3CC-4C6A-9637-DA927D9EF0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9AFE2641-EA75-4C64-845F-82AB151571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8B53DE00-13AD-4C60-B778-A98E6419A0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B27FC4AC-CA12-4EA2-886C-9EECA59CDA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F945FFB3-B7A0-4086-A842-A4C60987372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14F2FD90-23F2-4EB5-892B-0C6345CDA61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F58290CD-351A-46A0-BB54-7A6179E1CF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5FE41383-7842-4262-BA40-314F15D473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C2DCDA00-8A78-45FC-A4D1-13DF77C65C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68012AB1-0EBE-4951-BFEF-BE75E28736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0C247622-2A06-435C-8D46-A143EC666B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5D7753BF-3455-450F-A4DF-4F28BE4E4A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DFA7EA24-09D3-437F-BAFB-E50A3A58AA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02DDFF57-FE14-4A36-A200-9AFD634D09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EA46A962-05D5-4E4A-AB78-BA1FAC4A6C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289BF3B2-9ACB-4A78-B9E8-491FCC9004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184B2044-009D-450B-95AE-C550E70C27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7727E25B-0D4B-43A0-BC8B-48D3C25E77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503FFC4C-0663-47D8-8DCB-EE8F900ACF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B17B0D90-5601-481F-8638-174C4A0A69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7AFF9BBD-DE55-461A-8A80-DE9B2E03F6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47EB6D90-801C-4B69-9156-1FDBD93991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AD669C40-CFFB-4F15-BBB7-7AE4B70AAC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DC7E2F0E-7003-475E-A371-6418B537B1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ACC22B92-7E9D-4060-A1AB-68800FDB02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5B143772-FEC0-4EFF-A5D6-6D5AA76EFB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AE4DE884-6E51-4568-9757-DE52DEF995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952A2973-9F96-4E49-9AB5-3BFE528737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5EFE21D1-F2B5-49B1-BEBE-0203CAB8BD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4FBD14D5-E4B8-4D98-80D0-71F841A83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EFCD7BA-225D-402F-A87A-4D05E6D6B7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93B0DB65-9426-45F5-8F60-73071781BC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49F32443-45F0-4CAD-B879-36D24125A1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6AA51423-8A54-43DF-AC65-29FFB68F2C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6929E2AA-F3C4-4905-B828-57236D712C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115B5F2A-FAEF-43E6-9028-A55CBC19F7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391A3A61-4CF2-4EAC-9286-656A7E4DB8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01F24F49-4F9C-41D2-BB9B-67F752EC63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228420CB-F4DC-4696-A7BB-22B14B09A8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31A78B71-C093-4837-8D83-FF89B5F848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62BC53B1-1554-4FB9-973C-3BF2AA9036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896B79FD-1B3E-4A15-B1F7-20459F7F6DD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FC69BB5-50FE-4709-8AEE-6FBB1ADCDA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11F8FDE9-41FC-45A4-A2AA-BEB621AAF1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B43916D8-B373-4B78-B0A3-E94A4FE3DC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E02A0F0C-0091-4478-9523-EB3D007F5F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4EEC9AB-5DF5-4E1E-8611-9766605E38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8A175EA8-0847-461F-9738-774AA67675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20405214-420E-40D3-97A1-873312340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EC25981C-D849-4C19-A85A-1610D2B8D6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51E81908-03A0-4306-B4BB-F06D00C2B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53F0DC1-AFC7-4092-9259-C96EF7EE86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D2D55A70-5D99-479C-8C41-C9E2F8668A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71E0E933-9ADD-48F1-8E4F-8EA27DFF8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EB1ACA60-36E6-4F3C-95E8-08048C8541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791EB66-29FB-4145-97A3-DD98DA3909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16029836-0D8B-43E8-8688-A77045DCD3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9D70B254-BE34-45AD-8EB5-B55A2390BF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63F2A04B-42D2-47BA-8A81-5D61299CDD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95C20DB4-39B0-4AF2-818B-D783946CAB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F897483B-D69E-4111-B278-7EA079C4DC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2B858294-07FA-4E35-813D-BA4D4DF72F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8CF026F4-8EDA-4AF9-8B12-8F8B88805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30B6BEB0-4FB6-46BF-ACA9-6EF269D336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490EC767-C0B1-4B06-8E99-A6EC4DE4E2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E2F5E779-2498-46AB-9D8C-03C29126FC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3904519A-FFB2-4805-B7EA-0E3411FEFB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251EFFAE-376F-4498-9645-5E31F2DA9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DE4AA9D1-3C77-4462-94AD-348972AEE3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921BA4B2-12F5-4D55-A254-346ADEA854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A04B6D75-A2AE-4795-8C6B-2CF4B55565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744C3BE7-0466-4DC4-85A9-273EBEBF80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1BA17225-51D2-4BDD-9D27-84F3FFC355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A279527A-C801-4893-BF88-C0665D193F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ADF74D61-2CEE-4544-9E4F-66DF083D3E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57CF6DD1-EE82-4758-BABE-0C1A5F8BE9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50C84BB6-DB42-4623-81E8-D3C9A981F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3F754C03-88A0-4BE5-9591-4B838D9F7F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B5817F78-53E8-41CD-87DD-556B921FDF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3A40CAFD-A153-47E0-B0EC-9F55584769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5B134AFF-A734-4D64-8C21-2DA6CF59C0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790EEC0E-6EF9-4CEE-82B8-0AAA7BFAC2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62BED9E2-8138-4F52-97A3-8C66435C10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7E8AE09F-1C17-4864-B854-8903D131C0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C28E3970-96D4-4FDD-A21E-F18173F341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AFAE8AEE-2C13-4C46-80DA-62B96C4BF9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6353412D-3A9A-458D-B7C1-715AFF4369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BC0FA48D-AF1B-49DD-82E6-EF27DF0122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915E5CBD-55DA-4013-8DB1-1793394177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87CFA958-DF2F-407B-95DB-9479498675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9951C460-4C75-44B2-BFB8-674C169B67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7FDF7B9B-5E1B-41FB-A69A-47ABD2D7EA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A179870F-9F0D-46B7-8589-0ADF13A2DE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7FA33706-7F52-43BD-A473-37D89FC9BB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1B5952B8-AE53-4EB5-AFEB-BB45BE0873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C121983F-3F97-4E33-8F38-A77E767117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6B18AF8A-91D2-4D3D-96A9-62B37EFF122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2DE4C5B0-131E-4E83-B45C-87DEEAB0CC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DCC1080D-0005-4527-AB00-06D1C6F623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A27E1C01-A56E-4D06-988A-868FB8A2CD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37D75BFE-A7ED-44EF-9667-0CB2DEC6A1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3FE74DDE-6A39-4E86-82B1-B429E15C75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7AAF438D-1F2A-4C8D-96BD-44C065093D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B2A985FE-8528-465B-AF28-D995DABA5C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A720AC0B-9727-44F8-99D4-9B842E060D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8FB04AFF-B7B4-4630-BF13-6D054E714D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FD7A98E8-A301-4425-A62A-C443B5628C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34A25437-AC3D-46E0-94D2-67BE1BCF19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7A48607-30BF-4B90-AA0F-99D1F04AD9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C1165188-7D24-43EB-BFDD-B086002B73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99504B57-4719-4CED-8103-884EB04023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C90186DB-58B7-4634-BA6C-C43310BD89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15036769-E077-45B9-BF05-364A6C065B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BDC57700-6EC0-49D1-95E9-2CD0575CE1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B39E4AF1-1486-4C53-BC41-9BA4E06FDE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B3EA6C24-DBAE-4C19-85C0-84E3D73903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FDCE0EF4-B8E2-4472-A663-26532150DD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96771FF8-4CF5-408F-9033-4AB81357D8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2ACEF77B-774F-4788-BA61-CC53B30CB7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85C69099-661C-4D55-B3F0-FD6ADC46AD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479B2269-DAEE-4166-92D5-C4EBBD6C6A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079FEA2-9D09-4D6B-A413-C22BC017938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82641409-53A9-48A6-B297-FE6328B79C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5B4A39DA-D7A2-4755-9F84-10D97099CA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0DB3B32D-42D4-4737-ACCC-580CCE8D9E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021684C3-35F3-4446-9018-170C76F09E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F99A65D4-F844-445F-89D2-A2E13AFE67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C6BB3B3B-BC19-4D35-BA04-9ECF61B716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406951A2-18F4-41FC-A651-C2D71F9D3B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0EE5244-72E9-4492-9E7E-1D4D527B74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9225A6DC-BCED-44BB-82FC-2E8C0A40FE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018CF0E8-8A1C-43AD-B31D-7A10E8E666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E313AD1F-ACDD-45C6-A7A5-DFF2AE4C13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4C97D6A6-968A-491F-A777-CF2F307E07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CAFA2E9C-7331-479E-85C0-D8F530F987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9F1361A8-F378-4143-8F32-D2FDAEF0ED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BAF1265F-CCCA-44FE-B40F-D1B464EBF9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92CCDE3E-F1F2-4863-9628-2A9CE1FB57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4ADCA3DB-D804-401C-9AA7-D9F9AF76A1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4BB1DCA7-40D8-40CA-8546-DA83B4F400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EE660711-0B9F-4CE8-96C7-37421E2DB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D698513E-7AAE-4629-9B9E-2AB1937E71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6197E540-C260-468D-B183-8A59CED27A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9893CCA1-7CBF-47F9-B4E0-3062D31CED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E4600D67-F4C0-4CE1-96B2-A8FFADFC8C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4BB82126-C5F6-45D4-BAE8-13805C46FD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454AC140-F6AB-46C7-BB57-27FA6A8466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A8C2D06B-5FBF-44AF-8DA9-E8158CA464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F538886D-468A-46D1-8015-76BA0C0A42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D9A9BCA3-31FA-48AD-9823-9E9E3941C4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91F9E6EC-D4CD-47A2-90DF-0E0B419AF0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3849F69-CEBB-45E3-B15C-2CCCCDBFD3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056119A6-C844-455F-B587-B7F32E5211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3BE3F893-84B2-4282-BE75-531F97EC48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6ADA49EE-9610-4AF7-970E-24ABF24A48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4DB7E6CC-742E-4C08-A024-41ACCE555A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332AFCBC-D70A-437E-B7A1-21E1139EF1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46B6D9A6-EB4C-44A2-B631-692F6F0C81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560245A0-4134-43A4-9F99-5EF1BA7A3C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1B945244-D7F2-4858-9552-4E9CD6C2D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8F2021A-D743-4589-9861-361EF996B2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C1740A0-4DE8-4555-9BDB-C604C6F26F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04912BBB-9FCB-4CC2-A31A-C59712CEC9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9577F5EA-D10D-4588-AFC2-26A6A8C50E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39552D7B-381E-4CF7-BEB0-C88FBEAD1D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F0E39224-53C6-4022-8655-14F35FB31E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304B8EDC-CE86-4348-A1E6-67A0CD9076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90B6E1F-2860-45DE-912E-3BA06024E1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82357D7A-AAA8-45A3-98BA-CF1BB0CD7C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8D0867F8-49B0-43E2-8515-EE927A8812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4DF411A-2FC5-429B-9759-5BA4F7E885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72C0953-5CA3-4393-99AE-F4C9C6C48E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CB22F104-F141-4012-BC2B-8E9D74AF4D0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3D88E6AF-891E-4903-B8C5-8DCB50363C13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F0D5866D-7F15-4704-A2E3-5F51816161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9C43C9FE-FD63-415B-A5C2-5DE0427783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48E6A8C3-2A9C-4273-8B5B-260B9EDF92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D4EAB9A4-5558-4C68-BAD7-496E5A66B0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957BCEA6-FAFE-4C9B-97FB-56E7B96282F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91F45FC4-0BE8-497F-BB00-1590A4A9BBB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304D3B8D-F161-4C5E-B2CE-D554B1F6BB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98BB1444-3575-4AB3-A946-C77503428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EEBD20B6-E9D0-4A3E-BD62-7F68C8A88C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BA5DD758-6694-485E-AE57-215DEEA00A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81FADAC9-E19D-454C-88D8-53087921EA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E5E8B405-C947-43DB-AC11-B54A94C2FC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92D74E1E-88D6-43CE-A7F3-D76BBCD5CC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97A136F0-6DD9-4891-8972-72E847B96D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95304C09-8670-4D60-B46C-1C7BDE4600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CBD9D04F-5C36-4C1E-83D4-ED990F7660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740A2205-1A7B-413F-B814-56EAE53131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C19C6621-4AEB-4A2A-A4B1-166571427F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E69E9DFF-F4C2-484E-812D-9AE8E57FF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D88757E2-AEBD-4BF2-B4D3-83995EE38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ADD9B33A-89C9-4E17-BA44-18CBC9712C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83479C19-3D19-4E96-8D59-485227706D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2321CA43-1500-4539-9A8F-2B6FAE3DE1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8BD4E249-FEA6-4E73-9416-D437A0595D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BB55709E-65A8-428C-B1EB-1372B71185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1438DA2C-74B9-43C6-845C-14F8A0B026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6A1C331B-855A-4ACF-B229-DA893E1A0B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308DAF0C-35F4-4B85-8B4C-7FA13407B1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8274D3CF-ED3B-4845-83DB-7E2771CA72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F494BE45-B15D-44EB-94DE-7CE71909A9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BF1B16D4-94E3-4990-B5BA-932CA9429C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95890249-CE35-47BF-BAE8-F26C527605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011AEB38-B424-46D3-A57F-ACE86742F7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6A135F9E-7455-4877-A781-CBE6D120B5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B7C20C80-581A-4823-8A4B-9150AA6BB3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6BEAC24A-ABB8-4E0E-8878-EA9D65CF99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C11AFC7B-BFA4-4ED4-A11A-F64DFDF41B2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F1FE406F-C8CD-44C8-8D7F-44982905E84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59C83ABD-5EC1-4806-8564-1C2B119670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133ACDD6-F130-4608-B89B-940C96E0E8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007476EC-C246-4858-BC19-6EFFB1F60F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A8E7BB85-9782-4979-870E-02DA388837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5795EDAF-B5B5-4975-8309-22C96E77816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92F35E95-8FBC-489F-B382-C44E1C9BF25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128150DB-38F6-4724-96F3-93B190B065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184F7AB8-1FD6-4B48-8E8D-913C18EFDE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54144AFE-FBEB-426A-BDFF-FF472C5573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C595D39B-6F31-4D98-922E-8099A00F4D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60BDD3CD-A710-4159-AB08-7266B36601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8CC2B68C-3E06-4D6C-AE08-E54B829AFD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F9BE7781-D1FD-4A3C-84B7-0204A55C5EC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21729D83-CBA7-48CA-9FD1-B14789B22E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0B6DCA7E-BE84-4CD2-8505-3517577D6E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8265AD33-20AB-438A-9F5C-EA3EA1A2F9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9A7446DD-D7A1-4B60-A58B-38C86344C2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4077A47-F58B-4D21-BECB-54E21CC311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0FD4382-E8A9-4464-B33F-35EB36856D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3CF529CA-D979-41E1-AD70-63F1B122BF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CB2376F1-177F-42F5-B2F6-49A258B4AB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FFFB3B58-CA12-40B2-A02E-24F9CFB447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FC8DA1F-447F-4173-9558-0409FEF6BF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A08493B-A304-4B59-B377-A198E78217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028F6554-8D0F-469B-B747-CA3DC22EB2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F6FB0625-A8A4-4D10-AD36-607D312AC30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8E438EDD-64BA-4FC2-9DF3-0BD7011B5B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1810E058-D5F9-421F-B3B6-B6BF911686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ACBF5637-EBE4-4501-B4CB-F9A686F157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EB75C153-5D09-49E4-81A4-B95FB76CA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5F57A271-3889-4788-95D1-C0BB43AD77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5628BAA2-5419-40BC-BF41-DCF48BBCB8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5F2C234F-7BC1-4EE8-B139-9C805FA3E2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413EF948-258A-4AC0-9108-50258E4F5F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6839CA51-BC3B-4695-84BE-C5039180DF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7D8BE2BB-0516-4BFC-A790-DD4F91C526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479C2341-AA76-4934-9A36-E9C24ABC5496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D7940EFD-3D5F-44BB-8EF4-21A97F0D249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78F7A89C-CDA1-416B-A58D-007931F994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74A8CEFF-5650-4D58-BA08-B9DC7DDCDE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17C7797-AC0B-4691-BF29-F03D2F3C5D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017866A4-B465-4248-BEC8-B08A2AE9F8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96BF87C-6BB2-4A88-B120-CB590E4BC0D3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3823C776-3B06-4E2D-84E8-D03EEEABBC5E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8EE2B2C7-2A47-497F-9FED-EE475D4653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AC897B62-A623-4071-A8E7-F3BAC1147E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2247BCF7-CAEC-4A2A-8E81-176712FC73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60D9DA19-17BC-4257-9224-4AF6E38ADB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F016737C-37D5-4561-8D5F-56E4E70704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5FBC9108-C397-496C-9EF4-C4F08321CE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E3D29811-914C-4A0F-8400-BB7FB1E269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20BFBDD2-B3EE-4C7A-AD2E-5C44D2333A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C1B32054-0E4C-4C1F-982D-56E68FA0EF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31CC3865-1DE0-409B-A842-FA8DEE482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5CBE57ED-04C7-4B91-8704-85DF582BAF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C3649DF3-5F11-40B7-BB96-50AF047F08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8A59B4BF-9B75-4AE6-AC2B-21F0FB8444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B7A7DFAD-CC18-4CD2-B4C1-112418D80D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6EE0EA47-F15C-4A75-95B3-9D5D8CB25B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BB5B7F15-96A8-4EBB-A77B-94995FDB0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1AB11894-F1D9-4418-B6A1-299C5D0BF9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8AB4D954-0BAE-4BB2-87CC-8A9F4A2A35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AF80FD33-ED4B-4158-938A-3CECAD2ECF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D858C645-5AD3-4557-B5A8-A04079599A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4A7E93C-7F88-48CC-99B3-85E15D39DE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3024044C-C19C-4969-B589-4D283CD3A8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E70BDD31-93B9-4E2C-BD92-767FAE50BB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0C4AA29D-733F-435D-A219-655D64B098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BDA9D152-9ECA-4CEF-9C5D-0706C9D836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FF48AFEA-C408-4498-AC11-14EC79ED26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89C2C861-0303-4F6B-9B92-EAF08FD217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33C168E8-2D46-40C1-9C5C-8F426AB305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410A725F-B03D-4D08-87D2-1416E88A53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4CA1254A-9381-40AD-9963-1302994A66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817330D8-B9AA-488C-8226-233E659CE20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096A1835-615E-4C31-9A5F-F809EAC498C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E70A295F-EF92-4D86-91EB-DD649C4A2D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38F6747D-03F4-4E0F-B609-DCC7469B13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F963DD1F-95EA-49C2-8786-F33F7ED5FE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94D29A8E-0726-4ED2-98D1-5A66B2E5F7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63427F65-FEA4-4FB0-970B-20C47166FC1F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98D79BA9-9762-4C71-94C8-9B834806241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35DA5E8C-1255-40FE-A561-E206AABAE8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D74696D6-F90C-4C16-AB2D-2E5C87185A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9E657C09-EDEB-4C1D-A28C-3BBA96E88D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7339C1F9-9FDC-479B-BD63-0797F502BB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1DA0E587-16DA-411D-8DA7-0005B85F5F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00BD4ED9-31BB-4472-801B-9BFB1E9EA3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B1217D20-4006-4EE6-BB50-1AE2F867CE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752DB24B-DAEA-4F79-A54A-DA1C727063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5EA71421-AC73-4496-9088-C7D2EF764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315F039E-97C3-467E-9528-52E7F8503F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1A2678DD-10F5-44CE-86CB-F83F83E103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FC3D59D4-9D02-4726-927A-353BFD9D14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E28DD45F-F142-4EFA-B6BA-0AE9972874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465A6341-1E64-4097-8D39-C0B7DDC7F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573E1D52-B9F9-41EE-A6C0-BA51221EA6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22CA0F8A-F853-42FB-AC1F-706766C0D8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F28A3B7E-6019-45B0-90A4-D9BC69881A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B234ED77-7058-4AFD-8BAA-FFC438D369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3878847E-CFB4-4F64-BCA1-990F87FA97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156E37F7-8340-456F-9DF8-E8BE17574E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25D03847-5F6D-4A5F-807C-9ACB9DA2C8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6AEC7FE6-9B97-4D4C-9418-37AA60EBDA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22380A34-775C-4313-8334-8E8EDBE43F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24178755-02D5-4639-A976-C920621F7C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376C2595-4932-4AE0-8DEB-5DB836A37F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2A805E31-3459-4BCF-AA1D-9C32073550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043EF845-44CF-4D6A-9F94-8B109D02CC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78929324-00B7-48A1-A5E9-B68DC6AB37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C2F6AA21-EB7B-4D31-9F58-7355159601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771E24A9-6606-49A5-BB7A-FCB9A089E0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438482FE-9F4F-4858-9F29-ED5BCE35C1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C472A57B-0E35-414F-8EC1-870E48E961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C8127960-7179-4DA9-AD11-EEEC8B7AFB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E95C0075-05BB-4E7D-A247-1F150CB5BD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6A27EFED-A294-45F4-9D33-94D12CCAE9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1BBDA947-DB5C-4250-A692-5522A25C16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C302325F-3691-46BB-A051-1D04561E3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E7153B77-B0FA-4466-93C3-7A4BF5880B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F3CED96-4514-4F5B-8E29-71F926788D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0A59D60D-C768-41BF-A99B-0D0BC92D84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8BCBC5A7-819F-4F3F-8988-A6F6E72356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E75C9EAA-230C-408F-8656-102B1BA860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96B324C6-11E3-475A-AAB5-D6F0D849C4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1605B2B8-6617-4C79-8702-50FDB336DF1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5304D6E2-8578-4CE5-A365-C105D87E27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AE430FDB-42C1-4D65-9C0C-E15EA1D4C5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7B5865F-C03F-4AC7-8799-98385B474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1CE60528-0285-4236-993B-78FE73D2553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923A7CB6-6C33-4FC2-8F94-EEE52F3D26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1374AA05-A983-4A47-8E29-3086F5B9B4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4E21AF82-0A99-40EC-AA86-AFBE35E2EA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AD06BAE6-F030-4126-A23F-BF17B82BA0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5B4C8ACE-555D-4560-837C-30F6B54F36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753FAE36-95FC-41CA-A343-42D911457A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F0F13A4F-17F6-4EB8-AAED-38F4B9FAE1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E0D976F1-98BF-43E0-8479-BE48C687B2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4131A6CA-6A75-4BBD-8F3B-B117C95031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06C78576-CEA0-4A50-86F0-149A1BCE70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D3DE4241-80AE-4876-A585-B0B40D0E1D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462B647F-9E69-4F90-9C5C-9F5960C131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92C11CFB-D98D-4151-8409-80E2E021B6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2032F516-C010-4173-881A-4E5CDC7761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63D39AD9-9F45-48C1-8E5C-A71EED287A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4EA61ED-FB31-4141-8487-48B02DDD75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6F4430FD-F6D3-4581-B0E2-C469AD854C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5D7608C9-8740-42EC-A14F-7E6348FA46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23A39143-A1EB-4E6F-93C0-2FD260E93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96BA150E-64EC-4613-A0F7-5DA3A5B8C2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C8BA2B79-1EB6-45BD-BC56-D9371000B8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E1A086BE-76BC-4273-B128-E312A75D04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6C99E55-0DEA-41AD-8BDE-CBC98A81C0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E657754C-C03C-4319-A184-4FF7BD3484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E0F583B5-8433-4BD7-952B-3D0165258D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D0B7E376-B0A9-4FDE-B19D-1DFE27FCF1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1116D0A8-1B2B-4CC8-938E-2F5BD7A887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243BCDDE-5065-4D77-ACD1-A085FB5B6B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D52F44A0-7E50-4677-9EA1-E007F26FCF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25A34219-2A89-4BE1-92CA-8B811E8C95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3B066E84-7EFC-4FB2-ACBC-40AB6668FB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8B2D4CC7-FAA7-4F3D-AC5A-D28E6CFD37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A5A0DFF4-812A-4DA7-8358-4CB0BDDD83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3B50D1D9-3246-4B41-B2EE-4498F7CCCA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F4291B9-C692-4345-9EA0-5F47457046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7A67C9AE-88CA-43FF-AB3B-180109C834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3E23B108-CC7A-4166-B094-C224918333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7C3B83AF-9FA9-47E3-A6C9-2C64E1321C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13C75174-53AB-4B32-94C6-061BACD51B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70EBB29-A059-4955-BD23-1CB65183CF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D0D4B427-0EB1-44D8-941D-BA413DCBA4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368BA69F-8408-4634-9FC4-6F460409EC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4F04518A-BBFF-45FE-90E4-C64C39AC3B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B653673E-E060-4B85-8BF8-D72A2F36B5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1BC6312F-83A0-41B8-97D6-E75B9241BB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8109A300-C4D8-46C4-B863-5E5AA93776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4312479A-D3E4-447B-AE58-6AA4FD5764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5EA8F05A-D98A-4E7F-AD2A-57828E0A1C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5F097DE3-2CF3-4AED-81A7-FC5B5E7756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1C3BA689-B0AA-4F4B-8098-4D0083501C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D2C40323-99DD-49F3-90D6-05DEBF6EA8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C3AB73EF-9EF7-4DDD-96AF-6AD18F7F82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D8702B86-3393-4E41-8FFD-AE287B5B26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8239BBE5-2B2B-4F7A-BDAA-66C4245C67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68816D10-FBAE-423C-A4FB-BC93E82275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1440F0FB-5043-469F-89AD-5A0677EFF7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52CDDC6-0026-43E9-90B2-CC89BE40FA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C45A2351-E4A9-415E-AEFD-E0A28B3395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4C74092E-D63F-4ABD-B93E-F86A7CA677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FBA48F51-C854-4319-A741-508FF9B795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2C027525-B272-4C82-9532-4638450964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C486A62-CBC8-4399-8076-28506BD2C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AFFB88B7-EDCC-4A18-9DA2-1BEE37D553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A020CDF1-819A-4A8A-86BA-AEB0D0D9CB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B736ADA0-1983-49C3-9423-EE27E1BA7B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3673FAB1-C002-46EA-AB30-F115FCD035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3CA369C8-1A25-4A35-AAC0-BB77BECB46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013F16AD-7B18-474C-BF14-E36B7854E8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2FEEF419-5309-4D55-A91B-7A25B339D9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9A460ADF-0E86-4345-BAB9-188C1286E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9839E7E9-86D3-43A9-A679-627CE6B3DE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F02CC073-A491-45E9-AE4B-233E4B9A0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75EE4870-B99A-45FD-8C63-C25F03E805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64AE6F71-DB4E-4975-BBD4-F2F27AAC85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EAA7D90E-2F57-473E-A7E3-7A8C99E073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A08657CA-1FA3-4739-9DCE-B9CCF82EF7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F4A9A9B8-893E-4C0F-BB25-F3D44677C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265B4C2E-9D84-41DC-8702-4AA8B52BAC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F1708F55-AEC1-4042-90F3-764D464263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DA2B52E2-8A9F-4A86-8045-A56DFCB5BB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31240346-9CE7-4193-8185-800CE3800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1725AD3D-BE87-4F2A-B0A4-1C81A26BEF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F90D42BF-8BAA-4976-9418-41D6E8E6C2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CAC76F10-DC59-4111-875A-62882454DD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47C30D37-9120-4C33-8100-F4A00E63C3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98CD88C5-4308-4535-904D-AEBE9515ED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1753DA99-15E7-4C9D-B840-E7FB85517C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C4C20065-7856-46E4-8132-E3D643692D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407CB40C-6E93-41A3-8D7A-1CF8666ACD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21B1F6D5-82AB-4410-8171-F1C77F0CF8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48406114-097B-4A56-862D-BB8B9867E4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76F9D89C-C5D1-49C8-8A46-08273CD6E4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4906C3BA-AB2F-43EA-87A8-D2219B0C32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4E4E5AFB-4B63-4AA6-9EBD-44A6D4CE1B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A291389D-FBFD-4E12-87D9-AC089E57B8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7C70EE9A-8A59-4E31-8768-4A5EA8DAF6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1ED80B0D-9892-49BC-AD73-75355BF4FB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78D57AAA-CF98-423E-A0EB-CA8BB02228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AF7F956E-C01D-46FD-A652-D7A1714950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8A9D380D-4899-418F-AEB9-EA3584D6FA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8B1C50AE-D71F-4BDE-88CB-EB3B58A0D9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BE8D93E0-64FD-46E0-8623-6C0268260A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A3DCD202-085D-4D2C-85BE-9BB667C2999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32F75049-485F-4779-A2F0-9C05704EB8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DD8C3CEE-A7AB-4ED8-A9F3-FA484225FB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740B79FA-722C-46C6-A560-7BD0B162E3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1F6AE60A-E2F0-46B3-9000-390C2C437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25E73D5A-DD10-4600-BA3C-7BA882CECD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341644BD-7B6F-4AE3-A0A2-CEC9CFC7CEE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F3D9F473-2454-4ADC-A8BF-0D372FCFF24E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6920DCA9-B03E-4EE9-AA68-08F364DA451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68B2BE5B-3AA9-4423-841C-7808FB20BBF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FF881CD6-4155-425A-9F7D-FF4CBEE5FC0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3D5B8E0-19DC-4B7D-94E3-4FC7C30C6BA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9F50F009-EC64-485E-9059-448BA9EF67B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50400017-5F8D-45C4-9AD0-923BBCD21BF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7B73DFB2-C80C-4236-8E49-E5B1FEB2D2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C45714ED-98B4-4B9B-A210-56FCA4B5B4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DE6F52E6-D891-4BB2-8645-42736D9761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EC1A3B46-22DB-4762-A056-939414C882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CE0C9A38-5C2C-49CC-9A46-159990CB96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B11BC9C6-C61C-453B-A842-B064A8CC36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FF9345E6-39B3-4FB4-BB7D-E399F9C5F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68AB1152-D9C9-4EEB-B183-F2EB6E7741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8732509D-D1B9-44B1-B2E8-C92E77DCB3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6455DD88-EA2C-4663-9203-B919A6945F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AF0AEE4D-481F-4C5C-A219-A370B6DFE4B9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80C6F55E-F891-4E8F-9DAC-4D407F0CDC6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A4A82D56-7339-44CC-8AF1-F3F2A1B4D7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755BC5B5-6383-4052-8994-F880118D76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9FFFD2EF-3650-4C40-9FFC-53367006FF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23FAF007-5047-4422-BDDA-B512B8EFD7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E0CE81DF-73F7-4411-812F-BCB44083AF8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D13EB375-7723-4889-9FD5-521DCE17F32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86D5E265-AB8A-4AA0-8E70-1AA8891B84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5964B9A9-42DB-49C3-B946-3F05987E2E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D9880D78-75FE-40B4-A6FF-E0B9892CA2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4AB14DE0-AB20-416E-86E5-07FF12B915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0FEA9077-B7AC-41FE-A6C8-2635EFABA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DFBDD83D-2B0E-48BC-A698-892A589503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389BE0DD-1E31-4D0D-91B3-FC5EA3BC4D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F9B6F8EF-B69B-41A1-8BA0-6C2586DE68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2B463696-695D-4AB4-9BFE-18A35DFFED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1A553AA8-EE46-430E-9CBF-C69E35AEDB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797A7053-FA43-4E9C-BC28-7111D279AF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688B3F75-2704-4756-9846-4687AD6B75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664DF3FD-816A-421D-9CC8-67230C1150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9CD4AA23-DB55-487A-AA18-9C9F5D5C64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BFA2367D-60D3-4D1B-84E2-B209423F39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D9827959-2E17-4E85-828E-AF94A8BDAB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57525C7A-836D-4428-B9DE-065FBC644B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2D0B76C3-D95F-49D2-B98D-6A0AD7CBF2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FFBA535B-C101-4465-992E-E058EC37D7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34E558E3-960E-4920-BE0C-3C5F7A6981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922304AF-7478-48CA-B90C-E81E23BD7D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7222731D-D6DB-41D6-82FE-7184226575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7C690F70-1D9D-40D6-9F73-BCB0B59C3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42E0BC4B-95D3-4D14-9CC9-B6A54B6D33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7B7E61DF-79E4-4648-A78A-50F90AACE8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BC73F9D3-802F-4506-9DAD-DADB9DB60A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A8BB99DB-23DB-4052-A22E-9EAB4DA3C0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3EF9A206-6983-4499-9E1C-41F10E55CB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5539113D-7428-4A18-B97D-6777FDB5A5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D9A60173-0239-482E-8CAD-170ECAE5C0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1C8D009F-984D-4093-AC51-5A856A02B7C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906B6524-82E6-47DC-98F9-3818F011426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5535B259-1C1D-4295-B775-8CAD859F18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3DC09C78-B4BE-401F-BE96-37EA10308D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B3408A4B-413D-4498-AB86-A686799046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3467C5DD-5CC7-452E-88F4-BFCEB7062D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1D13BDD6-B064-4B81-BD28-2282AC5F9240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10EA346D-2169-4F44-9F05-6118EE66DB3F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197B9493-9D48-4013-A0A3-65E3C569A9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158A25BB-DEB0-4DA6-AC27-098F7C40EC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0449BAA0-5EE2-4AA4-BAF1-94CE579BD4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9458FBED-9C6D-4C34-9781-D93834105E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F8B9DBBE-BFF0-4665-8AF4-74A6288EB2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CB96400C-7F36-4D89-B81D-7794868669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4674831B-7EFB-4230-B413-74FC02542B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9E94A57-B783-4A6C-A551-D8B780FDBF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0AAE3E97-2388-446A-AAA0-71C47EE66C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B587409B-86D2-4823-8653-465275D4EF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A8F24EE7-B483-49E4-9481-901FC7E02B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1CAD92FB-F37D-47E1-915A-0199ED38C1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8DEA4481-8901-43B9-9B22-3D2B706DCA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19E9E29D-6A71-4693-A652-98265B5845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6CFDBD40-ECE6-4B70-A2D3-62D7729A6E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C6E7056A-C052-413C-B799-4E52D523DC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D0ADBF9D-2854-45D7-A8E2-0A44C26A2F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9D6A425D-8C1D-43D0-8A8B-D0C21D59D5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5282E46E-8402-4EC8-B1DA-CF649F3023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CF819419-7B8B-429D-B652-E3B8E47CB9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8558D0B-706A-4008-A680-D682A87120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120FD582-FEE9-421B-B04B-8BF4929651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6D09B0BA-2CE2-42F6-A72A-BE979C71B0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620EC31B-49FA-4B76-9416-C74B35B5E4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4E772D46-7772-4364-B3B9-0F074A69C2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C72CA05D-BBB8-408F-8994-BE88487961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14109D8A-5098-49D5-94F5-271C753E64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36F419B-A111-44F4-9259-23EC79FDCE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492D0035-ABC2-4769-A5F9-2987A0CA0A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CA072C3E-D833-4908-B1CF-5C42B1A0EC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07DF40A1-3ED5-443B-B5B4-5F39A3F45C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EA064091-DE48-45B4-8BB2-8850E3EB294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AA48C95C-8A89-4913-A9E7-0676639527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F4B71F86-F9FA-41FD-9C9C-80DF319828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E3F1E96C-6ADA-4B42-A24E-2BBE722A3D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B3FD26B-AF24-4513-BEF5-F3231BC9B2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CD1F2E4C-D169-462F-8F4C-8C0564DE6B7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87AC872F-1A36-458E-9FEA-E45F52E4E26D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B030480B-0523-4B7A-81C4-226121DF58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E9679A81-0FFD-4F85-A4E5-7C288193F0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C6D77059-BD49-44B9-9CD8-8CCD3A4ED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B942889F-369A-47DC-B56E-E94DCFC9FC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4DFC03A5-7703-4A07-AA90-AB9A9CAC5F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F61FF9FE-E179-43A0-9D14-9E6C8F31C3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E1AD188B-45CA-45B7-9AF3-91FE4B36B8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7658B07-4BEA-408D-8542-701C148CD7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5EA18CF2-62B9-4186-B49D-1A224367B8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05BFF254-92DB-45B4-8481-EAB7C76C84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D627A0B5-769F-4A77-8280-BD23634272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AD200FA2-1E7D-4641-BC82-C8DBD8C4CE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EF14BAAE-E260-4721-A40C-6CC8FAA768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B239F985-D566-44DE-BE8E-5B3BE2A5CC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143FF9D-E60B-4046-8E4F-C0DC9D0E9F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D7C21407-A848-4132-B9EB-1FB3B7765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C5142069-975B-4145-A66C-D216946AE9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695281E7-4B53-4AF7-88CE-559EEED8BB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70D09ABD-1112-4A30-9094-04E9884E67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04F8BBBB-4FBC-4066-A3D3-0C9EF3094A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3C3C266A-5C02-4618-BF95-776391B6D7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3D38977C-A852-4D2A-AE00-711C46AEE8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3179D2E9-1C41-4DA9-8855-BBAD8D2B7C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6E254074-9966-4E9E-801E-A6F5D80F84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F56B6578-4A64-42C6-AA19-AEB5313910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71FC2A2D-C5CF-4FF5-A6BD-D39BFEB20E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017E597B-1067-45F9-8676-042F08A813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D4B2C363-70A4-4DB6-93F8-6162375383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D8C5AEF0-466D-46FE-861D-568111AF06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0F886D72-E6A4-40F6-B81C-A2A5DDB16C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C3E89C06-028B-4723-811B-C0FA772901F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57A4F455-19FC-4FDD-912F-963C603A571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1C034946-5AA0-4A9E-8809-608C3CD179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ECAFF874-B84B-4F0D-8FFF-EF12405741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81495092-3402-4470-B515-65E9B6E6A2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77AC69D9-B3D6-483E-AE63-9EB0D4CBA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6ACC080E-4E92-438C-9F61-903B09B56E2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E0CB7D65-7EBA-4169-B59C-A57F6AE400D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AB3EE951-B58D-4243-9742-387D5A54C0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D551B984-3E1E-4A52-9680-FF4F01ABE6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6FBCD8DA-4445-4A16-BEB1-2CAA43B4E3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E6E1D9F2-D616-426A-AFC1-52BF892BA3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B881DFB2-6F86-4CF5-B52D-E6274B95C8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749FCEA9-6843-4F9E-810A-C269146FF1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9A33C3D1-9774-4B0C-9D03-1072398E9C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F81FF7EA-FFFB-4F04-8FCA-83A9141F40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84398D2C-B21D-4731-B646-235D922B67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5E35D2F9-9EC6-439D-8B81-C680C024D8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5E9A8647-15A3-46DD-9DBB-5AE7A596FB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C0D224CF-985A-4270-8240-FEF329F635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8E7F987-DF3F-4576-92B3-5C6242AB2D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D65AA8A3-4880-4D39-AFCE-87971A1082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AB555AC6-E29A-473B-92B3-D1911B557F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DB1FE3D4-E4A4-4FE2-A381-40AA61C875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F00ADA9E-C7D4-4EE5-B4A8-4F79F4DD88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567C3BAD-A387-4517-9DEA-9463FADD86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B1E64963-268B-4A29-A362-3A9FC1B8FA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49BB872B-C66E-44F2-913A-C2D0480043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9AB3E0F9-233A-4968-AA91-3DE263C353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BCD2FB82-EA59-495C-89FB-1355E17661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A394071D-A775-4732-AA49-ABBF45B7EB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CE1D3F0F-0099-42E3-A7A8-2AD4267FE6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EAA8B2C8-1D86-46F7-AFC1-0678F2E9AE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617A4B50-92F7-4A96-B06D-F66201B4B1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5F4D0D91-22A0-41BC-98D6-3B970A2DC0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0EA3CF17-DD30-4E5B-BBF6-9692DBCA78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B198415-E74A-4ADF-8CAD-29BAAA004F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622A7526-418A-42AC-A5EB-6B0CE2B2C0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95884BB1-8232-4B07-8990-18DCF20827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CA56790C-BF70-4F57-9416-12E16339E0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E446E55C-8575-4E49-B791-F51EF9F0CB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6E8DDBF7-942B-4A76-875C-19E29611F1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8BBA0A4D-4595-4C2C-9DE3-C142B0494C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C2421429-A7CE-448D-9AA7-85B060A20C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063528FF-8A6D-47B4-8539-4C2C46EAD6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E584C4F4-CC00-4DAB-92F9-A002516452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6E7049FB-427E-4790-AC2F-0ACF41D6BC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BC89E05C-8FF5-43E3-B75A-113061127D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C4D05485-8E99-4920-9D81-279E062B36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6B68F25F-EA31-47D1-8539-6262EA31BF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92DB1583-C2EC-4C12-B653-B0285B3BCD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98A5E7-0BE5-4E1D-972E-01AA4AFCD3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54E64B89-BB8B-4D5C-9DF7-DE3CC635A2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56ED611B-A841-4876-818C-5702C1F9C6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10A88317-A7A6-4653-A062-931B8542B9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2D8EEF2D-0E3D-420E-A9C1-4EC34BFA19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A5DB8897-A214-40F2-BF73-06BEE42F48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9EC1BB31-BA61-49A5-AC6D-CC6015F508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5F3E60B6-EEF9-4EA7-A51F-E39B687DF7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A646C675-9D60-4401-8ECB-FEBF370BF1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EBDA837-FE62-4E9B-AC2B-6995F8FAE7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CF492C9A-7BE2-4A0E-B7E3-278E23085B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E8403ED-97C5-42C2-9CB6-F30AE20D901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145EDBF2-9F01-4596-852E-419F0D113E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80C9B32A-557F-4FA4-A99B-ACDC0ADD8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40E438C6-451F-4AF3-A0CB-A93AE3C314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028C96F-AE59-445D-85C0-3744014BA8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5172696-730D-4FAB-81C3-6E315E08A8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66C25F67-18A2-48E7-95E0-CB11198A22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316A156B-9947-43C0-949B-63CF176CA5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FC6BC4F1-C2EC-49E6-8F1A-0D86E629E4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63248471-381D-46D5-8C2B-78AC19E611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0A28FB7E-232E-4466-9C8C-16976DE74E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AE362BE9-A679-4A23-9A0C-955D7706D3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571FEE56-0692-4EE6-A92B-EFCB4CEEC9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9F29317-0481-47C4-9E4B-3895CA2D8C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7A236A52-511B-40A9-8F4C-719CFB9538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776CD646-513B-4065-BFFB-AF55FB962B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49E9AEC4-D3F5-4BB4-BD6E-E26E4F664B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25420F33-35D4-4D18-9FC8-0036B0C040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355477EB-0C30-43FD-900F-87CCFB6264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0342D1A8-EA11-4F04-A76C-6A448AE200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A4FB19C2-221F-4B39-BBD8-BF9845E2F8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F7D8FDB9-CF35-48C6-99AE-732DA42260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287AAE91-3FBE-4ED5-88BB-AF7898B81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9678B929-C83F-46D1-9B77-9BFAA5E5DE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9B62ABE6-5E33-4E0E-B3B9-73C8FFFCB2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45333ED7-FE14-4C52-A9B8-D1B808934B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EDD9A5E6-9F9E-40DF-8FD5-3C02618A51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25E98147-42D1-4FFF-B8FB-2517248304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FE8A4C3D-7690-41A5-BDAF-F9B14ECD77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813AE230-E060-42FD-8142-685253FCD7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4CCA7633-1BAD-4049-89FD-67BBA58AB3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766620C6-F161-457F-A193-335F905FCE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D4EDDFDF-815F-498C-B5DB-1B6509988D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CC25F0D6-9E09-4E8E-BC25-2B9F8D86B0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7CAA1F43-129A-4E3A-AE9D-CB709E0463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C76606E0-215E-42D2-9408-A23FF577F3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B2DDFD70-B329-41EC-8F7A-86BE0D660E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0C272CAF-45AF-44A0-A062-02D9341F37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E718298D-7F2A-45B4-9A80-3368220E04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D4826A58-9163-42F9-AC4D-12BFDDA9BA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35F9E9CB-4D20-4426-9DF0-EEC3354A78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76F0FBDB-DFBA-4151-8F31-124AEEE7AC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CE9DFB20-43EA-427C-9744-E9BBF073AD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2329F5CB-B2DD-4242-A256-948E17C9EB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ACAA417A-FF30-4026-BB86-70BE8EB896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2EA2975C-245D-476C-A142-C653DE8BFC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A27CE28E-8917-4EDA-A7B6-891F8A8806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D40AC1DA-1FF4-4F96-9862-0218AA2AEE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22019378-FE12-4BBD-BEE5-F0C5A347C8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D0C14848-1406-4FEC-8CBA-8A45C97ED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919A6F14-5D10-4AA1-97A5-8DE9C1C403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BFE66EC4-FDE5-45B9-8F1E-733252A38D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A426694D-1112-4A9F-9425-B3E39DF1B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F18C113D-2B54-47A4-A5AC-FD1A43ED0A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1A8AB681-8299-4853-98BC-60E8B51BBC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61336879-D2B9-4828-8920-92B6C687A7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A753D95C-41CA-482B-A36E-05F09DAA2D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D6D845E7-6D56-4F62-A5FF-935EE48022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94FF398F-F9A3-46A1-A04F-45F29990FF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A5E80A59-2E25-4125-9DAA-1FC7BBBA6A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8AAB1F9D-4052-4F40-AB36-A4C39F1158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E8293E8B-5CEF-4FB4-8D75-84FDFB94E0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62A5B411-0CAB-4C1E-AD7B-3F60DD3E2F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5D8F902A-469C-4AD2-B193-25E2D3C5F2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36CF8C1F-0F03-43CD-903D-015A041AC4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CCEC6182-CC2F-4994-92DC-DAAE6ABCCA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35273E5-5A6C-47AF-AA8C-72FC0DE6C5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7AB8D9B2-1247-4392-A077-2B9D4797BA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38FDD345-E153-47AF-9A1C-B5E022F9D3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81D0E08E-4D6F-474E-8D28-3F76BD62AA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DC0D7411-5F4D-4ABD-A6ED-C1907AABBF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37DEC301-3AAD-4FF7-92B4-EB352D663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FE775C13-AC22-463E-9A55-BE16C6455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C2DFA3FB-B9D1-4987-AF50-AABDD54D5E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8ACB6E9-798A-47BD-8221-6FE946CF6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1E40DB8E-FB9F-476A-9342-8739A218AE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82CB93C1-44D6-464B-B708-8091B990BA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0CD7F0A9-4DF9-4BBC-9D76-96C392296F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78CB1115-58CA-4D6D-A585-1DA8E1EE8D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2F3A8FE-8683-4101-90ED-4E01862526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21E4B962-BB3F-4199-A472-B53F600A8A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63AA9C02-14BF-4FC2-A6AC-42C94FCCF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36461F01-0AF5-4E17-BFD7-3C349D4BB6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ED86004B-0DF5-4D52-B90E-0B93099595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BBC67741-F08D-4ED0-AC5F-964C6AE1C8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41D00320-FF49-423A-806F-5FC5D167BE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80D6812B-BDD9-42C8-B1E3-50D4683522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ED32BA5-55F5-4EA4-824E-5055F9FD20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767A97E-4174-476E-88A9-194AE1516E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ABB81596-E194-4DA8-9AD0-42AE483635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53C6907-5094-4ED3-9DE1-710F2D3ADB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E57DA314-B9D2-4210-BFF9-0085AAAAD0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B051C59E-5112-40A6-8AFD-9F68496D71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A5D7C0AA-6E73-416F-B799-42F89CA963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096B5C45-CB96-461C-96BD-3F47DDA1B6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B13A1E7F-A233-4FA2-B7BA-3F726DA04D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EA71078C-1786-4E10-9104-45D24FDAA2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7B46C6F5-957C-415E-895B-ACB5EF3FF0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0FF8AD6E-93A8-4A7D-8681-2119875474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1C4C8B20-3FBD-4AA4-B07B-299C965B6F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830BDAE8-93AF-4613-B8EC-D07A9B4088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31CD90A3-DE37-465C-AC92-E14C9F488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08AE665E-F95B-49FD-B844-8E75ABF146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D1F7EE1F-E14D-4075-A367-99A8E71FC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D5DA9F52-9678-478F-B77A-98979A9F1E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7C17B6DD-F58A-42BA-970B-77C7EEEC42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5C26E4EE-EA21-4421-B39F-A74F6CFBB9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BEDAACED-20D5-46FD-9943-0E1AB910A6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34891090-2DC6-44A4-B39D-46CD0D1E3E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8202D54A-B955-4883-8FD0-511F97A587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4BB7877B-DBAA-4213-9BE0-09A9A63D5C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373F4715-518E-4511-9728-71DA17FD70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DB56AE42-A7E4-451E-A15C-04570E30B6A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EE9E049-0980-4812-87ED-D64FECD4C7DC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FEE7018E-5873-4F4A-ACDF-C6FFB0942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7D4A82E-9649-4AF9-B9CD-EFEC434899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F3EE1770-41A3-4648-90A5-2EA4CC85BC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77DB5011-0558-4BF4-8EC8-0D3081AB2F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BD88F9E4-EA96-4F13-94B2-7D3CB83DC87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51508093-4E6E-4D5C-88C6-341136758CD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44C8C138-F542-47AD-BD5B-C2F964A29F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6EDD7253-EA94-4DA4-ACDD-1A4C05F1AF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49854635-A0AA-4FCA-AB2B-D82F65BB1D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DF6CD790-1F77-4E16-9D8C-2AFF9D1F3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4563C94F-96B4-407C-B024-C46D11E059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4603FC16-8D36-4D12-B053-DF4D71B05F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3FE3DD01-B7EC-47C0-81F9-023A1F239C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38409C31-5AB5-44A7-9D2F-1235413F66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C213DD18-0EE8-4119-8E8A-01F639B9C3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C0CB908E-06E5-4E82-A4A1-DC01B84BB2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4EAD39FB-BF1D-4AE8-9C98-910BAEE0D5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CDDAF742-0665-4CA6-8C47-482C2E980A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D0501515-3220-4D66-AC93-02540E291F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1232FE6-E977-43F0-9AB5-B7D0B44F94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8B47268A-C2A7-4E68-8C60-CB5328EF50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6DCD339D-ABE8-4738-9A2A-355DE26F2E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3BBD1EAB-70F7-451A-AA7B-49FFD83528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2300C1C2-1C64-4754-8EB9-9BB053B1D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465EAA59-8D5C-43C2-AF93-B01292D344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47C3E3D7-9A93-42A7-B51D-F507E83B4E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D0B631E9-73FF-4644-A529-57D1E268B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E9D33A6-E5C0-49A0-9FFC-6885A7C1DB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7E42F75A-CB14-48E6-B5A4-1794E60399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17D20B45-8385-46CE-ACD2-CC23064523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84C5D4CA-1F52-4F67-A91C-C40C0458E6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89411580-D13C-4D2B-9C13-48EDE7FC18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8360599F-32F1-4CC9-8000-F2CFA5B21B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24972423-2FCA-4489-AE99-35F6FAF5DB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AA65AB44-EB1B-43C6-BB23-CBB137AC8E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B44C9AC0-5794-4D19-9920-6563AEB613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C562E8F1-4A20-45C6-A3E2-0BEDC7E4ACC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B22E6DEA-D895-4565-809D-0991756B939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F03CF571-92F3-4F82-8D24-C609CEC30D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EE8E549B-AF15-4612-A165-AED43A2553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A4E3281-3CD4-4756-A257-4D6D262859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7B4CB029-71B5-468C-9D6D-2AD4FE8225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530DF1AC-C5A7-4ED9-9A28-7412A9F5B60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7BDBB024-4F21-47E5-BBB4-D09F8A2E2669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A01613A0-8958-49E6-9522-3E4424FD52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F12246A1-ECFB-4ABA-8D23-7CB72E23E4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493D2498-50B0-482F-8B33-0932E1B72E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A465F1A4-3331-4DBE-AAFE-FA1FD3A363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74B39434-63D1-4122-B4B8-038CF2A112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57F11BE9-48B6-4E1A-9963-3253F302E0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BA1EAA9B-B5EB-4180-B127-7986EAC03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ABCF351A-028D-46BF-A34A-6E577BD9E9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14606201-BFE6-41FA-AF34-96A8D4BA2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6ADC7F03-20D6-4364-BC8C-D351A24411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69680476-63C1-401F-9A36-F30DA2A4E9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284024CC-4A89-4950-88B9-1C9F46BF93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D8DB802-7F30-4D3E-909E-A4AD1B2CAA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156D2557-9AEF-4993-86FC-A355F022F1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4BEC74C2-CDFF-4989-B757-5FDA0F930B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67F9CF54-DE7C-49F5-88E4-B587591BE0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F8FC5524-A060-4420-9F3C-5E91CB292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24979A0C-EDF2-451F-AF1D-66419E647F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7C86AA9-6B91-46C3-98C4-4D871CBEB0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5A93D26B-A907-4233-B229-298C09B8E8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EFC6A6-A24D-486F-B4AB-F9052F1BA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CC5BD55-2FD7-4CE4-8BFD-757E37689F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66C42D66-1988-4112-AF0E-A262E81A19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F0057CA6-12A7-443F-85B4-FAA5DE8620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69061A1C-9FC8-4050-841D-EC337705F1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D4F7ADBF-03F3-40BD-A877-440B39F586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98DC1048-57FD-4A3F-9E35-C9A902AEBD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D98044EB-FBD3-4A67-B7D2-5123BB4835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F06FCBA7-E041-4A9D-9AAA-31DAFB6C1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193D28F-495A-4F71-8DBD-B2B5E21BF9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7245123C-CB25-41D8-8D9A-4204FAE8B77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F5374555-2142-4C55-8CF7-844BB4C2282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CB19BDBB-7D0A-4992-A598-3369755A5D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14C5F391-05FF-42EA-B980-37BAD61EFB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93A1F8B4-6AC9-44C9-8489-67B7C19D4A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729A84FC-A7AF-46C4-BD4B-51480926BC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C88F87BE-DAC5-49C9-99BC-8F99861A4FA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6E0C7097-EA72-4762-A2E4-243758FB8DA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73D586B6-89EF-4336-8A0A-8F81820700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5CBAC9E1-BFB3-4325-A75D-148D69B898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18EC796C-A443-419B-90CB-7D9D2D2EE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40B97074-BF84-461C-AC34-FFF4818332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0C3D3414-5AD9-4D1C-A2D3-6DD18F881F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8AF9B5DD-7912-4E26-9928-83616408DA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5FB2C95D-3286-4B5D-8C87-8954A71471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DB3B6715-E25B-490D-87F7-51755B30DE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E0D11F3-8D78-4429-A09D-AD3096D52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C1AE6272-8F7F-48A7-8E2B-337FF4B4F8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EFC280E1-6ECE-4541-A3AF-23883ECEF8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DF9D5E4B-1A67-4BA9-974B-69C9DA5277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EB8CFF82-432B-45D9-9116-96FE3CB72B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A83DC6FA-C065-4F97-9AB4-FCB05B0B82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E61BCE21-0618-475C-AD2B-F8BDDFEA9A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7AAEE9F7-2D42-4ECB-B47C-F842323618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CF607AF2-1D8A-4E7C-94DB-2B1247385F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A22959B2-D9DE-4D1B-84B2-F9A5253052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F4209F7E-FB8B-48C1-9B52-6F626099EF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5B6EA91A-DC92-4C7A-89E6-7C6824D604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4E1E792E-BF85-420C-BF38-83666DE418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FC2A9969-3896-4F36-B6DF-DF268AAFFD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EACA7EF8-2952-4847-ABEC-C38EA6C88C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3EDB0AEB-2DA3-4268-84E6-CFD8E1F077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880A98A2-4F8C-49EB-8E58-B0BC7FF997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23E973D1-CF18-4A7E-BE0B-79D0012B8D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A897C59C-FE6E-4409-9A55-57D69BBDA8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C8809994-3E56-4FE9-A208-C31BE17C7D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6D098456-CDC7-4D6F-85E9-D8387EE831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5C260715-158A-4500-9C65-15B24E12A2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5226DD21-4620-49A7-B146-B5B0C86B6C53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464816B0-79BD-4966-BF5F-A8CCB97E65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753A0442-459C-4440-A9F7-D0FFD3D9C0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129DB5CA-F8D9-4418-8B43-67263E9D2D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63A0CD09-957D-4E80-8FB1-9C838D8D1A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8933660F-626A-4788-BC0C-E69A8A9B1B3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E4EE395D-F68A-4104-9EA3-CA9334321C7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6FC40027-D830-4526-876E-68C6085EF9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3CF0E724-CA17-401F-9513-B745C67DF4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9CBD0C60-28AD-4644-9D29-DB8EFC43C5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895D897E-30E2-4EBE-92D4-146B32A499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72A643E9-5B8D-4FD3-8FE0-A18C98DDD3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28DD9263-414E-4054-BACC-B51F99093D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039B8F95-752B-4194-B9CF-5D7F8A78E4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68824DB4-6133-4253-8F26-71A82AE979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307DC51D-7EDE-4357-90C7-B1A8446AAD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0F3F4775-EFC1-4993-8CDA-D0C9DE44B6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A0DCD6F3-8D50-40A1-B0F2-0048C3A288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79C7CB70-674E-49FC-922C-0B03B8ADF4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DE9BEA85-A209-4581-BB2A-4CBAA55DAC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737442D-B8F8-42B7-9FE9-0A15116BB2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A34FE0B4-F50A-45C9-97DC-2DC1465252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0B05814D-1CBA-4198-A177-B83ED74237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2B8D02B7-D1CC-4C5A-B49C-E436ACBF0A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DE68A9B-3675-408B-80C1-C7D2932F9F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C065511E-AAE8-4A0B-8DC0-8663435140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89495535-7879-4E2B-BAAE-7F1CC8A786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E8935A6-8E15-4ACC-9DE9-F4E11CF3CE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973E376C-B555-4B03-8AE1-C68CF20CB5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F0055392-86FA-4A6D-A4C5-C44BFFBB53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905E4675-E16B-43EE-9CF2-127F205312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1F5B581C-C8E2-4917-B5FD-9A42725E7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B5B751E4-B97A-4E4B-A419-8A5AA357DF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37EF48AD-E096-474D-96B8-A3EC038648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C1CA87A7-9451-428E-B07E-D18E86C05F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FAEE3018-5F50-45D6-A6E6-15B6200D1D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36A5D10B-5BB9-4AA1-9262-52CDED6031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5DBB36B0-F676-4004-BDF5-965265E1DD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5332D905-445E-46F6-A9DB-2A381EE8DF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E21490F4-26E4-4CCC-8489-F45DAABF7B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539B3EEF-C751-4985-A5BA-87CC8EF82D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FFF283BC-A9BD-4932-8FED-853E6F41CA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5E0C41E2-5D8A-4D98-A4AF-FD9BFB09F9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379EE590-B117-4946-A89A-3E0EBC5E7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E53C39B4-9DD8-4AC5-BEA1-13637C50FC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132A1EDE-F30A-42A4-BF49-9ABFAD504A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52CC9FFA-1C05-4226-AC19-6A6C20739E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35862EC2-CE93-458F-A921-9697EBE203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84606118-102A-42D3-8F1B-FF80FF5F9F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30AA52ED-060F-43D4-8F7C-32BA3AC3C8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FCB19109-4433-4392-93D3-6FF99F54B1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88F728D8-D018-4EED-8517-D8E9E0CA30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25D3C4DC-0A8E-467A-9523-291557D29B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45D434C5-2878-401B-8556-A7B922BCDD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E4A54F11-88BD-4C72-906C-D53B2069C0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FFC703AA-855F-40C1-A407-CB2CEAC8C4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B7A9268-26C6-4FDC-8AEC-A2E053A263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2653442D-5FBA-4804-A995-DA38443CB6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E8497BD7-5C1D-4029-A7DB-6BFFBEC963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909DBA5C-23C4-4BF7-BD54-934BC779E4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FE3C6A6B-4073-4A54-BD8E-AA403A396B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4977856C-146C-4F0D-9ACE-E48E4BFFBF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BCD8B70-1F2B-4AAC-9E20-E4C202D164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89D33C76-6D07-4BCE-A9BD-CF13B4EB11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DEBBE6E8-2AC1-427A-A39A-DA0D74E4DE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3195DAC9-56F5-41E5-B93A-9E3D2E13FC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77BDC951-5525-42BD-BA47-1CDCC5B62C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591790F9-5E48-4BA4-A738-432429C25C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664FD92A-1384-436D-9013-8CEA7C1385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0655B363-A68C-47B5-8E77-013B9C5D26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AD886D2D-7072-43A6-A4BD-E27F6D7B09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7FA7EC29-56FA-479D-B68B-2473AC6627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AE1A1542-F66C-4258-A0A2-5AC66377A1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E71C0EA6-B084-4928-8B8D-6CBC47FCE9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D24FC652-4741-46FD-BF33-E278EFBCD2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4C2B0DE3-ED55-4579-AD58-643092D180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0138397D-CA35-448C-B403-353A0F649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BC4DEFAF-3C2C-4446-BED3-88870493FD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E9EC999A-B1CA-40E7-A5C6-AE157F58FE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DA66F2C5-E675-42C4-AE8A-E9EB58C131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74219273-84DE-427C-841D-49E2E6C1B0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12E9E9C0-5FE0-4C88-95F1-22B0E2497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6141609B-EAAF-4571-9263-1AF98C513D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21983412-BB54-4297-9137-EECCB4A607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24AAED6F-2F59-4266-BD81-6CF47745FF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F07984FC-5F82-4646-BCF2-3CCCFC07BE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1ADDD72F-904C-4115-9B43-4E700F904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33F6D6E1-1368-478F-A6E8-EFBD9C50FB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F3604BEA-6633-4EEB-9A55-823F87E82E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4165DBD6-4FDD-43EF-B4F3-113B522DB3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E540A7E2-F203-4F76-A0A8-E7CEECD773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F9A6449E-B343-4F8F-BFA8-A608DF8515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36D0025D-9967-4052-AB28-C320E03C93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A983E6A3-9ACB-412B-8F9F-7493A49BEC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BD792DF8-2060-4B48-9F84-44D9FA573D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1243C48-C71B-425A-B0CD-81960ABAF1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ABFAA0C9-FFB4-450B-82E3-53E2CE995F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06E99686-9F47-491B-8E2C-407BFAF2F1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B4E5E18D-0A08-4FD6-9045-EC371CDD71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0EFBFDE7-6AFB-4A47-AAE2-FCF3A47258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FC51C35C-F290-4E80-82E9-4E81D95016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A31C6480-FE29-419B-8213-36E32854B3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BA7AA62B-1F83-4586-B2A6-F78422411B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464FBE34-714A-4B35-B01C-9BD2E52142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701A5B7E-C25E-4249-8A86-3856279FFD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6C38F7CE-D520-447B-9DB2-BAB684A835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FC8B2FD-802F-4D4E-868B-62AE2DA009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8223B8D2-512B-4BD2-BF44-F5AEF74200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9DE5E214-08EC-47E2-85EE-836640543B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9518F4BD-4105-4AB5-821D-0B41892108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63890518-2DAD-4F3F-85D2-4069539AB5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FB8105E2-E73C-4E20-849A-BB76EA9300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24CC7239-DD5F-4320-A03D-B52C7B365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CC0AD71E-BFEC-4975-A798-E8C230BC6A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B70852F0-9F48-4EDD-87E0-BB9DBF7B75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72EFFF2E-6A1E-44EA-B565-443B32B119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2AEBEFF0-F932-4AB7-B55A-F5C9B11E93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E28B6423-2ECC-4E5C-8CA9-7F212FC62C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10E9A553-349C-4804-A051-2110617C5C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0008FAAA-540A-470F-A586-5C106BDB72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85751923-E0D3-4D7C-8DE3-3D41C427BB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D7DF9ADF-05F9-48F9-9C62-4C6193F54E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0ACD6ED4-ED79-4088-9758-D4C89679BE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A6B106A5-4BEB-4A51-A97A-F51CC7786F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E558C2B0-0B34-4208-99C7-9E023CEE16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252E368-7F65-4F2B-9CF1-6875A7078E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77D2F1C3-6827-4D00-9301-B3975ADD36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BABA71C5-841B-42AD-9F9D-24091AE75D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F42598E2-FB19-478C-A6BF-42E3E4899F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E2615A84-8D28-4555-A90F-68A9745029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2C67A420-F97F-493A-A09F-2129D692CE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B9D02B4B-261F-4B8E-BCF9-35057B7FD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C88A400D-551B-4F64-8AF6-61B28FDE1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A9C87239-7C2B-4BCF-B619-3202F6CB1D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FF017624-89A9-4226-A844-8CF49554F8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50D600A9-D0CB-4B06-B015-E9D1D46E7F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9659E6A2-D106-4F78-9162-6D0A31FA9C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3A85CC1A-CFF7-468A-8DB5-38384AB630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82B7FE0E-9312-4561-AB35-69062CE487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EF6CBB82-7F8E-4809-A1D2-0A89219856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20176DD0-7BAD-4617-A120-47EE278B8C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40670928-E5CD-4779-BA87-523A571D3B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CD4A5AA6-7BFC-4F23-8D58-9814276915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6D2AD9EE-4CEF-4CD6-89A9-1149BFA440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2A41D840-491B-4A95-A0AB-59203D8DAE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4FB617D3-BB17-4406-B331-7E5D09483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7BB026DB-9D60-4E50-9730-1C10B1E816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9890BA4A-7303-4134-AB43-3B3B1C0B46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B09EED5D-5A2D-4C7C-A8BD-0CB0A37006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9EDB8ADA-CD66-46E0-83B3-59E1FD86BD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E47DC48A-8FF5-409B-9348-0433D6D951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D69FCF2B-FF6A-4AC6-B9C3-6CC1876ED6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25DF28A3-E103-4A75-B80F-103721B687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5DBF81ED-6641-4170-B16E-B74DD5EF1E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CF37E8C6-4CE9-484F-8F17-74ADE4DEF8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EA6E4270-2F3E-449B-B97E-29016A7D22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1476E142-E273-48D9-83E3-76F1725539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D3DEF0B6-FF97-4148-82CD-ABC55B768F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27A3C6DA-1A27-477B-8177-7B12FFC02B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F2C3641E-E53D-49A0-BCBD-4032666758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1ECBF9AC-A816-4BF0-BAB1-92FC58E99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C882B266-FB7A-4A61-8B96-73ADB0FBF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22631BC6-6721-438B-BD23-ACB0BC7610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B38054F4-FA71-48F2-A76A-148A171035E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CA66E608-A7EF-4D50-B44D-BD6893FD8571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578E7F22-BAFA-4752-B21D-E78FFD2316C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2D8454C2-F79D-4197-BED9-7A88F8A8503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0935023C-A5D3-4DA7-B7EE-B8970D463C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2AE6C71C-3C44-4234-9179-976FFF2ADB3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E6CBF7E9-689B-49BF-8680-4FD2261B266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51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1C3CBEBF-81F0-4CF7-9E7E-E6636326FD66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EC64EE24-4D27-4F61-9F3D-746979C21C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F44143D5-2308-4ECF-8A8C-D1C78AE05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DDEEB445-8F0E-4254-8A7B-E3E0DF92F0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70CB4D5F-DBC9-461A-B647-122A42ACF6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1929E4A0-0881-4632-8964-5246D9A1B4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8DB3CA34-FD03-49A0-B43E-D86724B729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8847D0F4-A787-4CDF-8FC1-544D766382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31FB852A-F5F8-424D-B554-7087B4FD88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1520DBE7-9D59-419A-BF95-535CA69E10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89B8E168-9CF0-439D-B9DB-B974610000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B5946EC3-910C-4B9D-B992-5C11B0AB2ED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91F48FE6-E0C3-45A1-A094-E89A34D57B2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E78DDB58-ACCF-4A73-BA29-E6C5878B75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5468576A-3DF4-4EAC-925C-7603334D9D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25B9AA06-7BF2-4AF0-A3E5-F122E70331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F7FBC98F-939B-4D73-BD4A-FA896D1E25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E785F46C-319A-428D-86B3-957FA4FC86D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5C460C0F-BEE6-475E-A804-4C4649BF06F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C7C58785-28DE-4BB8-ACCD-7B92636586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5987DEFC-00C6-42EA-B4D1-BC54FB502F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CE9A6AA1-FAB1-467D-BB83-B9A7CD3B80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2D940C89-51BC-4BE1-8108-4916BB011C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1B6008DA-A56F-4974-888C-1183D7841A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50A0233B-357C-40E8-8B31-F0832EE159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7F624D2A-B892-4EF6-B361-169CF2AD52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F6438AAC-7550-460D-9137-E01B8A9C72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F0F23E23-332A-4F38-87CD-CF5B6FE5B6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D6D9E87B-6FDA-43EE-B293-9822D3AF61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CF99BE60-42CC-4595-B907-273C49FEE2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834271CA-9205-45E2-BC1D-8B050FAB6A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5C262340-3344-49CE-857C-53722E91B1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8191608C-8908-4867-9DF7-28E6C5EDEE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992B45D3-2B80-4A41-8BB7-2BF956719B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F56E1D55-756C-4442-8F21-0A9649D560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31985A0B-EE32-40FC-8A2E-133D879176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698060B-91C7-4651-939D-0A230034A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FC0640B3-8826-44E6-BDCA-F8D77D2463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BF275D49-6304-460F-A7BF-E1D0271967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0D605917-D9B0-459D-947F-41A31A2B4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716DC2B6-0B9E-49AA-ADAF-F76ACFC369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01F47B24-5E9A-4DE7-9F62-5B38FD9CA0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A61ADA4E-1D90-4407-938E-5E11FEEF43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DA009339-D351-4B1B-9DD9-0EA5F2996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07767DC4-FE05-42E7-A7F7-F1DCC40ADE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3AA0A0B3-6AF5-443E-8422-80AA7F3996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725CB3A9-F89C-4740-B98A-76F96EC64A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08873830-29A9-4117-9E48-5B55EC91DC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6B1D37E0-D9D1-4D1E-8C07-241F7F8EA3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56CC8285-15CD-40B8-9EA1-A44C9F375D7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E60ED23A-4B06-4A7E-B5D7-1E1DAF1207A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8BDC85FC-61BA-427A-850C-446A35CCD3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91B60EBF-DAD4-4043-8027-643D82D637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F67B9470-2A97-465A-909F-AE2049645A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BF1E6099-EF7A-4373-B53C-1078428D7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2D0BEE73-A530-4DC4-BFBA-C7F0DDE99FB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CF84D3A8-97D4-48E3-A46D-80FE3344071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5966090B-5E7A-4272-9E82-67FFBE6191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CA459BAB-749F-4B8D-B788-E8BDB9CCA2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289B2B1D-2F0D-4FC0-831E-84E70E97B4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570BC047-FEDC-40C6-807F-8E7DED95E6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BAD30D36-9B2E-455E-95EA-346658BF6E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51D4874E-E408-42D5-94B6-E8D7C53AD0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FE7C122B-3B30-4C09-98D9-EE0D3622A4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4F92EA10-123A-46B1-B886-EA8DA5AA65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03A7AC4A-6C46-4237-8DFC-ED8C2ADE4E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F9EB199F-F73A-48BF-A891-FA0EDBFE09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7704A88F-0B8F-4A70-B085-2A8EC8816E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C2558EE1-5A48-4280-B559-57A82A9185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C587F323-3EA1-4DA0-869A-92C7BD12A8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6AF8CCFF-FA88-49CD-B1C4-9C0D5B5A39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73A90DFD-5365-471D-8E14-63D83CD62C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DCA974BD-5301-455C-90D3-49DA08E7E3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F8A3208C-4C48-489C-9D86-C3C3CAA0C3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7792901B-6605-452D-9E07-F99243BD2E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65BFED47-6909-4624-9169-359CBF5AC6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8B36E02D-DDD1-4C54-8E38-5C8ECC6952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DE23D01F-04C3-4A17-9B23-98FC7711CD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F2750D64-5751-47AC-8915-9275F4077B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D6C99F8-8638-4585-889C-CC18A2169C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8BDB0C8C-9C9A-4ABC-BD98-E739EDF024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9AE03679-0C59-4514-8C3D-AE44A547F1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A5D8088E-77F3-481D-9B90-2387AF8C2F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E267A417-D728-4037-9629-336CB91835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143202EF-9782-443B-85A5-FB8E821BC3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1D6F34F1-22CB-44EE-8453-E969B113D6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474991BE-04CE-4BE0-9D10-6C48043965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FB6D9FDF-A466-4F80-B9ED-42407971F95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3754C0A-332E-4DE7-B148-EE30B3D93FC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F669E568-0776-4E91-B922-558F4A31FD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22DE929E-4072-426E-8197-91EA641ABB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FB1327D-3AC4-4A34-8D07-4440F43F03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CD3D2345-D9F7-4A2E-936D-D87A275740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C1F25E11-8214-4598-92A4-1FA3812641D6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0D4A6129-45D7-42D4-A923-A433A3EE5C9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B1FDBF4-8E45-4C30-A6D6-A51D02FDFF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333B2B29-7A9D-42DC-ACE2-69E4DE2ADE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4DC39EFA-7A0F-493B-A111-54F1B4BE79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C3B7BDD6-7861-484A-8B6C-EE74D9E9A9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7D843CB-02D7-478F-9250-32EAD31C37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0861B63F-3967-4421-B738-6E973D62FC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31EDB1D8-E655-426B-99BB-C25B916AE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C13E8F38-D059-4AB6-A645-1809B64E04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6D2AF729-F0BA-41A3-97DF-FCFDB0CB2D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7B57D49-D3F3-440D-BE06-54CCD1901B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10579961-7E5A-42F0-A09C-C2FE2A01CA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28E33355-CD57-4620-A627-685F3D2B2B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96DEC950-B702-4678-9098-159CD5C925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55BC16E6-057E-4B43-92E1-32B923BB31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0D77CB3C-2E34-4A77-A2DE-EF80178E68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D864FBAE-F2A6-41CB-A6BD-D065746BF4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353F60D6-29ED-4859-927E-3E9D8790D0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00FF557F-CB5E-4D01-A505-DF1B354A8A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F9FC6761-5146-4BA9-A9D5-3146E86610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B326FEBA-81E3-4135-8AAF-6ACA573EE6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CF161AD2-20D8-4B67-A680-5E484758DF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67148601-61FE-43FE-93A0-BE6837993B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C50183-68C4-475B-A8CE-E1497A139A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55AD7786-EFE5-4A58-9530-843B67E636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DC459CF8-8305-44F5-855C-F9FEBDD502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2B6B4D36-874C-49AD-B5CB-35C237B9D3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7D791E1F-D9EF-4EDD-987C-159FC46D35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3917A23C-59F2-490D-811C-F26641E15B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04CF1EBF-FC5E-44F8-95CD-3F231CA3ED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D6FDE9EB-5E25-43D7-84EB-42CBA8500B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38B2FF90-7B0F-493B-863B-6C99B5F00A1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51</xdr:row>
      <xdr:rowOff>0</xdr:rowOff>
    </xdr:from>
    <xdr:to>
      <xdr:col>1</xdr:col>
      <xdr:colOff>790575</xdr:colOff>
      <xdr:row>51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7556A1FB-39BC-4A3A-A000-052E01D01AE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D0836625-6C23-4FE0-9DC0-BB49806417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CF260AD5-31BE-4189-802D-5526790A74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3B4D8B3D-153F-4CB7-B141-591A027857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328C0D0F-6832-45EE-A267-BA44640FC6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605CCE34-50F0-4791-9525-5E2AA12F2C5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A3B4EC8A-5A27-4F87-9943-D1EB7C268043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BB51F2D7-C9C3-4359-802D-73CF1917AB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2584F699-14CD-4BDC-9B5A-376D1800E5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AA0AE737-5770-45C2-97A3-0054EBD047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3FC95626-A1F2-4700-8024-0B3B5107FF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29482EEF-146C-4399-9591-1CF053568C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FCC31E36-95F7-4FEF-A2FA-340C9490DD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9B953735-CACF-4491-9652-6BF31A024B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C3F44987-0062-4534-8F76-1A55C435E2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5CA7B41D-C8F8-465B-9888-6EFF24F81C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36EE471F-5566-4887-B86B-ECECF5F840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8B2DF54D-F84C-482B-806A-2F4A8ACE40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432DD55-8F63-4C17-8D03-CCB504970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F626C2B5-2907-4105-ADBB-008C14D27B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09E5F331-81BD-4667-9808-0CA08DBA7C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D2A867E-DEF5-40A9-A957-AFFA0A11BF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4BA249CD-5FA1-47CD-81E4-4699BBE2E7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8351476D-3536-4D5B-A763-4A1825D797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379F6E4A-4FBC-4A50-82FC-287FA69A0B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65E3B3CD-6743-4951-805A-CB58C4E2A3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76200</xdr:colOff>
      <xdr:row>51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E80655CC-5F41-4A5C-BF1D-A56F4B4ADA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80A1D7A0-8D03-4927-BDDA-CE04966F5B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F0FDF920-FCDF-4196-ABE3-45E0B6E99B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A84F1F67-09E4-4CF7-9060-93A9D9B4F1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6CA95FE9-9C75-4AE5-9988-48D1FB71F3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0A891EA7-F8EF-42E3-99AD-63E4C93FF0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51C59D79-004D-46D3-B759-911693DF32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5F8DE7E5-B410-438C-BD56-0403391350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31534260-724B-41E7-B4A4-19AF37A6E1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4AF470F7-DFCC-4DC2-8978-4B2D914A92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A27D3B3-20C6-401F-B12E-CC612F385C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2D289B69-BED3-4CFC-BEDF-827CB64E61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E4CFEED6-146D-49C6-B61A-9FBEF5598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EF21A560-FC03-4E37-A30D-B5C144425E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34BE6034-9D1E-4D3F-A199-9132443B5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BE5C1E48-091D-45F8-A5A9-84BB14C057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7F597DF4-D139-42BA-8F9B-E437BC77A2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32BAA811-A8E8-43C0-9536-7A4EA5C8B9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63DC9551-6D8B-455A-BD2F-E64097F62F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825CE96D-FF9F-4AF4-8A4A-D1226438A2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169C3168-AB9A-4584-AED1-AE1B39E5B3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EC04174B-055F-4B60-9017-9E1055B098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096D2A66-D6C4-4220-8497-F48D4624ED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00879B5E-CD84-442E-B502-D1E84600FC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19E554B6-AFB9-476D-8521-96A4C8A48F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CFBF98E8-6EEE-4CDB-B92D-C1134623D8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95D69F39-B382-49C1-9160-265AE4995E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5DEF053D-39F7-4823-8A10-DA3F0EB7DF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AE1D07BA-3AFD-4591-A324-B4DF9E31B2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111E55C2-191A-4384-B519-36CB99F23D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DC15FE67-C1A5-487F-A1F6-EEA3EC9A2A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0CCE749-EB8F-4BEF-9DBF-C828C9A38B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8A8E4D55-7E81-4FA4-AC24-A67C99EA9A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9A502BC1-1679-4B3D-AE61-D835EBA841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B72EAD8A-8C87-45A0-89EF-348F9F7928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EF018577-AD37-461A-8D63-AB95E8FD06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63254E5B-B0F8-4C8A-9EE9-A932EAFD47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B689BDDE-F3EC-4CA3-BDC4-178D2DEC32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7AB369DD-F51B-4687-A0B0-A393B9C36A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DE3A3F32-1682-43E6-ABB9-66E8B28A98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A301E88-D930-4E4A-B999-1858848147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281EBDA-48BD-4BED-A7A2-4A6B112D3B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09831A6-CB78-4FEE-B162-3624215264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C4F393C5-3740-4E00-BACA-50388796C3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8400FF1B-197B-41B7-AFDD-FD4AEFF7FB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B89F9CA8-620B-4CE2-BC96-F1AC499189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642EDC7C-FC0F-4862-8B24-89B0AFAEB8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0FF2CA7A-3482-43BB-AA78-FBE9E3F30F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3622F9D4-1E1A-421E-AA7E-D9B36A753B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95617EC3-1630-4926-ADC9-3FF3328280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F1CE79CF-8523-4993-98D3-399FBF7B1B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B551B2F5-83EE-4205-A924-3562741931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FD24B402-4C0C-4CBA-B512-4A9005CFFB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7D406782-F61D-458B-B4BB-B129866CAD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79FFA571-AB18-4C7E-BF44-CA61913396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77AC4F44-C32C-4E0E-B982-604F020999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C33BC241-0F19-418C-B458-51FE95E60E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84F84ABB-BFC0-4ACF-B146-6A35CA0D0F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0D320D20-346B-4F63-99C0-7402C79654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068D1E0D-D7CB-475B-BA7D-95FFD7128B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99631A59-522C-4570-8A0B-67F505BD8B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D5C52479-B29D-46C0-99F3-3E80EA7E9D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823DCD27-F0BA-4956-A0E6-49C41D6CD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CC50D987-36E6-4BFC-B3CF-A551DBF1B9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5BA7DB98-1CC2-4A04-A909-832CDC2E3E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4E2D502C-85B1-4D3F-9B6D-29C840D561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09985778-DDDD-4C8D-82B3-7819C88132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7363B345-92AE-4C93-BB74-9CBA817C6A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D444F75C-38F7-45CB-A38D-E0F8527CBD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A95B0FBA-3B9C-4B41-A796-1C7547E310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69E598AE-0F3B-4519-B4A2-480DF5E9A6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ED7067C-EBF7-4612-AFA4-6B7F459BBF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40922A06-F9B2-4804-9105-12422DCDFE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3BAACD83-ADAD-4E40-A575-45AF153CDA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1F713826-F48E-4B2E-AF85-639D169955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B76C1835-B07B-4266-A957-852BE21B06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CCF35E84-85FD-4253-8929-2512169252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9F972BB2-DEF4-4FAA-A6E2-345EE64732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227714E8-D932-4702-BEB6-6E952E5E16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BC0D1293-7395-4300-8E0D-BECE8AB5BC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AB586F75-4719-47A3-BA60-2177F33119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5C77AE09-D1BD-4801-BF8A-7D9CCD1629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EC2B99DA-CC0D-4B1E-BA31-7CA1570F71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DFFE9A89-E70A-4E40-BD2C-CA3D313BFD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8951AD6C-989A-4FEB-B5CE-9BC604F62A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254A1184-FF65-4E42-B75E-0F60E03E8D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322C979F-4C5F-4C68-A82D-15B700748A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02702E5A-4E4F-4DC5-A87C-2201815F48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186180AE-C732-46CB-BB6D-8F48932B42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B4AAF030-99C0-4F6E-9A14-AF8208CA34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F79D231B-D2DC-45EC-8EE4-064CFB0E38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53001CA2-6B06-4F2C-A3F2-70E2869662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41AE3DB3-6E6B-4825-A547-45506DFC6E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79D068B-0FE3-4259-9EB9-9E60D52E28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20E2577-521D-4798-AD07-9D66A3765E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B2C979C4-7E95-45F3-A3B9-0B5CF4F194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5BFB7826-8DE3-452F-A428-34B51D6355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A2E22FA3-119C-4A87-A0E1-E16C8DFE45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0D6D4EEE-E9C4-405B-9DEC-9521FD3CF7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57F5901B-A66A-4CB5-96E0-882C6F18EC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EF14DA9B-A33C-4DB5-A601-C1286A05CB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1E587F97-97A4-4B01-898F-184AB979D5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B3DAFA4D-21EA-465E-AC9C-C280D99BF7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D706425D-3881-4662-B7E5-A1482F96D2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BF8CE98-22DD-43FD-AA48-311AFB855B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2AA4504B-5406-470E-B4AA-631FEF5CAD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32DA99FA-9BFF-4C05-B8EF-FE86F65619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31052FF0-4E91-4DCD-9460-54313B312E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61B7A236-1178-40A9-94A3-1E82CAF8E9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74375471-4BD4-43AE-956C-11449368DB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5179DB7-BEB7-4992-BF7E-688D38A612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A49181A9-312D-4764-B1DB-A9CE6C2B74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DC2D49C5-36CE-4DD5-9D41-5D3D93721E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FA0C23F3-3C30-4E11-BFA8-0E76BBB1FE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723C35C2-72BD-4108-949D-A9173BE4E1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561A8400-97A2-4241-BBFB-BAE3C1668C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01943FA6-4DC8-4B9F-A2E7-FEA3756DAC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05075392-16C4-494F-A856-2EF313247B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7545150B-8479-4BE3-A276-A3D4A33F1A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187CB132-61A0-4C12-A7EA-B9AA41FFF7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E9FD41DF-56E3-4B65-B6CA-1CD8C396C0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B2CF297D-DD73-4724-B3A8-5479FB50B4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F4C97906-951A-44DB-9573-4D7D84CA46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1A9BD9C-A75C-4459-9B51-82D1BCA762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C16829E6-D9FB-484E-AC2F-61FE24E2E5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66160128-D520-400A-90B7-B3C1F5E001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128A0FC-0E83-4E4A-8A11-CDC9C6E077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5340BDFF-B644-4CBA-BD82-70B1E4C78E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D9467F4B-5B30-4920-861D-E615330A62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5C24224A-CED1-4825-BCC3-7BF196C790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B185D378-485D-43C8-816B-D45E8E2C23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EB7C6C3B-05E5-42E2-A4D8-3372B3B768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8E1B9B37-A73F-49C3-AAAB-194568CA4A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C074B7E7-6758-4A17-8A79-6A4E49FB43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C779C946-D706-4F6A-A38A-840402198E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6D757D2E-20AB-4DD7-8B58-7005B64D7A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CA035F27-F7F1-49BF-AEBC-723BD1B25C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workbookViewId="0">
      <selection activeCell="D25" sqref="D25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46" t="s">
        <v>309</v>
      </c>
      <c r="C2" s="146"/>
      <c r="D2" s="146"/>
      <c r="E2" s="34"/>
    </row>
    <row r="3" spans="1:5" ht="15" x14ac:dyDescent="0.2">
      <c r="A3" s="35"/>
      <c r="B3" s="34" t="s">
        <v>41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44" t="s">
        <v>58</v>
      </c>
      <c r="D5" s="145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34</v>
      </c>
      <c r="B8" s="40" t="s">
        <v>45</v>
      </c>
      <c r="C8" s="41" t="s">
        <v>46</v>
      </c>
      <c r="D8" s="40" t="s">
        <v>47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42</v>
      </c>
      <c r="C10" s="46" t="s">
        <v>53</v>
      </c>
      <c r="D10" s="47">
        <f>მაღაზია!L305</f>
        <v>0</v>
      </c>
    </row>
    <row r="11" spans="1:5" ht="15.75" x14ac:dyDescent="0.2">
      <c r="A11" s="45">
        <v>2</v>
      </c>
      <c r="B11" s="45" t="s">
        <v>87</v>
      </c>
      <c r="C11" s="46" t="s">
        <v>231</v>
      </c>
      <c r="D11" s="47">
        <f>ეზო!L416</f>
        <v>0</v>
      </c>
    </row>
    <row r="12" spans="1:5" ht="15.75" x14ac:dyDescent="0.2">
      <c r="A12" s="45">
        <v>3</v>
      </c>
      <c r="B12" s="45" t="s">
        <v>44</v>
      </c>
      <c r="C12" s="46" t="s">
        <v>63</v>
      </c>
      <c r="D12" s="47">
        <f>'წყალსადენ კანალიზაცია'!L75</f>
        <v>0</v>
      </c>
    </row>
    <row r="13" spans="1:5" ht="15.75" x14ac:dyDescent="0.2">
      <c r="A13" s="45">
        <v>4</v>
      </c>
      <c r="B13" s="45" t="s">
        <v>291</v>
      </c>
      <c r="C13" s="46" t="s">
        <v>43</v>
      </c>
      <c r="D13" s="47">
        <f>ელ.ქსელი!L67</f>
        <v>0</v>
      </c>
    </row>
    <row r="14" spans="1:5" ht="15.75" x14ac:dyDescent="0.2">
      <c r="A14" s="45">
        <v>5</v>
      </c>
      <c r="B14" s="45" t="s">
        <v>292</v>
      </c>
      <c r="C14" s="46" t="s">
        <v>293</v>
      </c>
      <c r="D14" s="47">
        <f>'გათბობა-გაგრილება-ვენტილაცია'!L62</f>
        <v>0</v>
      </c>
    </row>
    <row r="15" spans="1:5" ht="15.75" x14ac:dyDescent="0.2">
      <c r="A15" s="48"/>
      <c r="B15" s="49"/>
      <c r="C15" s="50" t="s">
        <v>51</v>
      </c>
      <c r="D15" s="51">
        <f>SUM(D10:D14)</f>
        <v>0</v>
      </c>
    </row>
    <row r="27" spans="4:4" x14ac:dyDescent="0.2">
      <c r="D27" s="84"/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625"/>
  <sheetViews>
    <sheetView topLeftCell="A229" workbookViewId="0">
      <selection activeCell="F243" sqref="F243:L294"/>
    </sheetView>
  </sheetViews>
  <sheetFormatPr defaultColWidth="9.140625" defaultRowHeight="15" x14ac:dyDescent="0.25"/>
  <cols>
    <col min="1" max="1" width="4" style="9" customWidth="1"/>
    <col min="2" max="2" width="57.42578125" style="10" customWidth="1"/>
    <col min="3" max="3" width="11.85546875" style="131" customWidth="1"/>
    <col min="4" max="4" width="10.42578125" style="131" customWidth="1"/>
    <col min="5" max="5" width="9.140625" style="131"/>
    <col min="6" max="6" width="11.42578125" style="131" bestFit="1" customWidth="1"/>
    <col min="7" max="7" width="9.42578125" style="131" bestFit="1" customWidth="1"/>
    <col min="8" max="11" width="9.140625" style="131"/>
    <col min="12" max="12" width="18.42578125" style="131" customWidth="1"/>
    <col min="13" max="16384" width="9.140625" style="9"/>
  </cols>
  <sheetData>
    <row r="2" spans="1:12" ht="63.75" customHeight="1" x14ac:dyDescent="0.25">
      <c r="B2" s="146" t="s">
        <v>309</v>
      </c>
      <c r="C2" s="146"/>
      <c r="D2" s="146"/>
    </row>
    <row r="4" spans="1:12" x14ac:dyDescent="0.25">
      <c r="D4" s="167" t="s">
        <v>12</v>
      </c>
      <c r="E4" s="167"/>
      <c r="F4" s="167"/>
    </row>
    <row r="6" spans="1:12" ht="50.25" customHeight="1" x14ac:dyDescent="0.25">
      <c r="A6" s="170" t="s">
        <v>9</v>
      </c>
      <c r="B6" s="158" t="s">
        <v>0</v>
      </c>
      <c r="C6" s="158" t="s">
        <v>1</v>
      </c>
      <c r="D6" s="168" t="s">
        <v>2</v>
      </c>
      <c r="E6" s="169"/>
      <c r="F6" s="168" t="s">
        <v>5</v>
      </c>
      <c r="G6" s="169"/>
      <c r="H6" s="168" t="s">
        <v>8</v>
      </c>
      <c r="I6" s="169"/>
      <c r="J6" s="174" t="s">
        <v>10</v>
      </c>
      <c r="K6" s="175"/>
      <c r="L6" s="158" t="s">
        <v>7</v>
      </c>
    </row>
    <row r="7" spans="1:12" ht="80.25" customHeight="1" x14ac:dyDescent="0.25">
      <c r="A7" s="170"/>
      <c r="B7" s="160"/>
      <c r="C7" s="160"/>
      <c r="D7" s="1" t="s">
        <v>3</v>
      </c>
      <c r="E7" s="1" t="s">
        <v>4</v>
      </c>
      <c r="F7" s="1" t="s">
        <v>6</v>
      </c>
      <c r="G7" s="132" t="s">
        <v>7</v>
      </c>
      <c r="H7" s="1" t="s">
        <v>6</v>
      </c>
      <c r="I7" s="132" t="s">
        <v>7</v>
      </c>
      <c r="J7" s="1" t="s">
        <v>6</v>
      </c>
      <c r="K7" s="132" t="s">
        <v>7</v>
      </c>
      <c r="L7" s="160"/>
    </row>
    <row r="8" spans="1:12" x14ac:dyDescent="0.25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</row>
    <row r="9" spans="1:12" ht="24" customHeight="1" x14ac:dyDescent="0.25">
      <c r="A9" s="171" t="s">
        <v>11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1:12" x14ac:dyDescent="0.25">
      <c r="A10" s="151">
        <v>1</v>
      </c>
      <c r="B10" s="62" t="s">
        <v>196</v>
      </c>
      <c r="C10" s="63" t="s">
        <v>20</v>
      </c>
      <c r="D10" s="134"/>
      <c r="E10" s="64">
        <v>25.7</v>
      </c>
      <c r="F10" s="65"/>
      <c r="G10" s="65"/>
      <c r="H10" s="65"/>
      <c r="I10" s="65"/>
      <c r="J10" s="65"/>
      <c r="K10" s="65"/>
      <c r="L10" s="65"/>
    </row>
    <row r="11" spans="1:12" x14ac:dyDescent="0.25">
      <c r="A11" s="153"/>
      <c r="B11" s="66" t="s">
        <v>15</v>
      </c>
      <c r="C11" s="129" t="s">
        <v>16</v>
      </c>
      <c r="D11" s="132">
        <v>1</v>
      </c>
      <c r="E11" s="132">
        <f>E10*D11</f>
        <v>25.7</v>
      </c>
      <c r="F11" s="67"/>
      <c r="G11" s="67"/>
      <c r="H11" s="67"/>
      <c r="I11" s="67"/>
      <c r="J11" s="67"/>
      <c r="K11" s="67"/>
      <c r="L11" s="67"/>
    </row>
    <row r="12" spans="1:12" x14ac:dyDescent="0.25">
      <c r="A12" s="162">
        <v>2</v>
      </c>
      <c r="B12" s="62" t="s">
        <v>76</v>
      </c>
      <c r="C12" s="63" t="s">
        <v>20</v>
      </c>
      <c r="D12" s="134"/>
      <c r="E12" s="134">
        <v>36.9</v>
      </c>
      <c r="F12" s="65"/>
      <c r="G12" s="65"/>
      <c r="H12" s="65"/>
      <c r="I12" s="65"/>
      <c r="J12" s="65"/>
      <c r="K12" s="65"/>
      <c r="L12" s="65"/>
    </row>
    <row r="13" spans="1:12" x14ac:dyDescent="0.25">
      <c r="A13" s="156"/>
      <c r="B13" s="66" t="s">
        <v>15</v>
      </c>
      <c r="C13" s="129" t="s">
        <v>16</v>
      </c>
      <c r="D13" s="132">
        <v>1</v>
      </c>
      <c r="E13" s="132">
        <f>E12*D13</f>
        <v>36.9</v>
      </c>
      <c r="F13" s="67"/>
      <c r="G13" s="67"/>
      <c r="H13" s="67"/>
      <c r="I13" s="67"/>
      <c r="J13" s="67"/>
      <c r="K13" s="67"/>
      <c r="L13" s="67"/>
    </row>
    <row r="14" spans="1:12" x14ac:dyDescent="0.25">
      <c r="A14" s="162">
        <v>3</v>
      </c>
      <c r="B14" s="62" t="s">
        <v>384</v>
      </c>
      <c r="C14" s="63" t="s">
        <v>20</v>
      </c>
      <c r="D14" s="134"/>
      <c r="E14" s="134">
        <v>14.6</v>
      </c>
      <c r="F14" s="65"/>
      <c r="G14" s="65"/>
      <c r="H14" s="65"/>
      <c r="I14" s="65"/>
      <c r="J14" s="65"/>
      <c r="K14" s="65"/>
      <c r="L14" s="65"/>
    </row>
    <row r="15" spans="1:12" x14ac:dyDescent="0.25">
      <c r="A15" s="156"/>
      <c r="B15" s="66" t="s">
        <v>15</v>
      </c>
      <c r="C15" s="129" t="s">
        <v>16</v>
      </c>
      <c r="D15" s="132">
        <v>1</v>
      </c>
      <c r="E15" s="132">
        <f>E14*D15</f>
        <v>14.6</v>
      </c>
      <c r="F15" s="67"/>
      <c r="G15" s="67"/>
      <c r="H15" s="67"/>
      <c r="I15" s="67"/>
      <c r="J15" s="67"/>
      <c r="K15" s="67"/>
      <c r="L15" s="67"/>
    </row>
    <row r="16" spans="1:12" x14ac:dyDescent="0.25">
      <c r="A16" s="162">
        <v>4</v>
      </c>
      <c r="B16" s="62" t="s">
        <v>198</v>
      </c>
      <c r="C16" s="63" t="s">
        <v>20</v>
      </c>
      <c r="D16" s="134"/>
      <c r="E16" s="134">
        <v>6.8</v>
      </c>
      <c r="F16" s="65"/>
      <c r="G16" s="65"/>
      <c r="H16" s="65"/>
      <c r="I16" s="65"/>
      <c r="J16" s="65"/>
      <c r="K16" s="65"/>
      <c r="L16" s="65"/>
    </row>
    <row r="17" spans="1:20" x14ac:dyDescent="0.25">
      <c r="A17" s="156"/>
      <c r="B17" s="66" t="s">
        <v>15</v>
      </c>
      <c r="C17" s="129" t="s">
        <v>16</v>
      </c>
      <c r="D17" s="132">
        <v>1</v>
      </c>
      <c r="E17" s="132">
        <f>E16*D17</f>
        <v>6.8</v>
      </c>
      <c r="F17" s="67"/>
      <c r="G17" s="67"/>
      <c r="H17" s="67"/>
      <c r="I17" s="67"/>
      <c r="J17" s="67"/>
      <c r="K17" s="67"/>
      <c r="L17" s="67"/>
    </row>
    <row r="18" spans="1:20" x14ac:dyDescent="0.25">
      <c r="A18" s="162">
        <v>5</v>
      </c>
      <c r="B18" s="62" t="s">
        <v>321</v>
      </c>
      <c r="C18" s="63" t="s">
        <v>13</v>
      </c>
      <c r="D18" s="134"/>
      <c r="E18" s="134">
        <v>144.80000000000001</v>
      </c>
      <c r="F18" s="65"/>
      <c r="G18" s="65"/>
      <c r="H18" s="65"/>
      <c r="I18" s="65"/>
      <c r="J18" s="65"/>
      <c r="K18" s="65"/>
      <c r="L18" s="65"/>
    </row>
    <row r="19" spans="1:20" x14ac:dyDescent="0.25">
      <c r="A19" s="156"/>
      <c r="B19" s="66" t="s">
        <v>15</v>
      </c>
      <c r="C19" s="129" t="s">
        <v>16</v>
      </c>
      <c r="D19" s="132">
        <v>1</v>
      </c>
      <c r="E19" s="132">
        <f>E18*D19</f>
        <v>144.80000000000001</v>
      </c>
      <c r="F19" s="67"/>
      <c r="G19" s="67"/>
      <c r="H19" s="67"/>
      <c r="I19" s="67"/>
      <c r="J19" s="67"/>
      <c r="K19" s="67"/>
      <c r="L19" s="67"/>
    </row>
    <row r="20" spans="1:20" ht="25.5" x14ac:dyDescent="0.25">
      <c r="A20" s="162">
        <v>6</v>
      </c>
      <c r="B20" s="62" t="s">
        <v>325</v>
      </c>
      <c r="C20" s="63" t="s">
        <v>13</v>
      </c>
      <c r="D20" s="134"/>
      <c r="E20" s="134">
        <v>58.3</v>
      </c>
      <c r="F20" s="65"/>
      <c r="G20" s="65"/>
      <c r="H20" s="65"/>
      <c r="I20" s="65"/>
      <c r="J20" s="65"/>
      <c r="K20" s="65"/>
      <c r="L20" s="65"/>
    </row>
    <row r="21" spans="1:20" x14ac:dyDescent="0.25">
      <c r="A21" s="156"/>
      <c r="B21" s="66" t="s">
        <v>15</v>
      </c>
      <c r="C21" s="129" t="s">
        <v>16</v>
      </c>
      <c r="D21" s="132">
        <v>1</v>
      </c>
      <c r="E21" s="132">
        <f>E20*D21</f>
        <v>58.3</v>
      </c>
      <c r="F21" s="67"/>
      <c r="G21" s="67"/>
      <c r="H21" s="67"/>
      <c r="I21" s="67"/>
      <c r="J21" s="67"/>
      <c r="K21" s="67"/>
      <c r="L21" s="67"/>
    </row>
    <row r="22" spans="1:20" x14ac:dyDescent="0.25">
      <c r="A22" s="162">
        <v>7</v>
      </c>
      <c r="B22" s="135" t="s">
        <v>334</v>
      </c>
      <c r="C22" s="63" t="s">
        <v>13</v>
      </c>
      <c r="D22" s="134"/>
      <c r="E22" s="134">
        <v>44.32</v>
      </c>
      <c r="F22" s="65"/>
      <c r="G22" s="65"/>
      <c r="H22" s="65"/>
      <c r="I22" s="65"/>
      <c r="J22" s="65"/>
      <c r="K22" s="65"/>
      <c r="L22" s="65"/>
    </row>
    <row r="23" spans="1:20" x14ac:dyDescent="0.25">
      <c r="A23" s="156"/>
      <c r="B23" s="66" t="s">
        <v>15</v>
      </c>
      <c r="C23" s="129" t="s">
        <v>16</v>
      </c>
      <c r="D23" s="132">
        <v>1</v>
      </c>
      <c r="E23" s="132">
        <f>E22*D23</f>
        <v>44.32</v>
      </c>
      <c r="F23" s="67"/>
      <c r="G23" s="67"/>
      <c r="H23" s="67"/>
      <c r="I23" s="67"/>
      <c r="J23" s="67"/>
      <c r="K23" s="67"/>
      <c r="L23" s="67"/>
    </row>
    <row r="24" spans="1:20" ht="25.5" x14ac:dyDescent="0.25">
      <c r="A24" s="162">
        <v>8</v>
      </c>
      <c r="B24" s="62" t="s">
        <v>400</v>
      </c>
      <c r="C24" s="63" t="s">
        <v>110</v>
      </c>
      <c r="D24" s="134"/>
      <c r="E24" s="134">
        <v>3</v>
      </c>
      <c r="F24" s="65"/>
      <c r="G24" s="65"/>
      <c r="H24" s="65"/>
      <c r="I24" s="65"/>
      <c r="J24" s="65"/>
      <c r="K24" s="65"/>
      <c r="L24" s="65"/>
    </row>
    <row r="25" spans="1:20" x14ac:dyDescent="0.25">
      <c r="A25" s="156"/>
      <c r="B25" s="66" t="s">
        <v>15</v>
      </c>
      <c r="C25" s="129" t="s">
        <v>16</v>
      </c>
      <c r="D25" s="132">
        <v>1</v>
      </c>
      <c r="E25" s="132">
        <f>E24*D25</f>
        <v>3</v>
      </c>
      <c r="F25" s="67"/>
      <c r="G25" s="67"/>
      <c r="H25" s="67"/>
      <c r="I25" s="67"/>
      <c r="J25" s="67"/>
      <c r="K25" s="67"/>
      <c r="L25" s="67"/>
      <c r="O25" s="176"/>
      <c r="P25" s="176"/>
      <c r="Q25" s="176"/>
      <c r="R25" s="176"/>
      <c r="S25" s="176"/>
      <c r="T25" s="176"/>
    </row>
    <row r="26" spans="1:20" ht="25.5" x14ac:dyDescent="0.25">
      <c r="A26" s="162">
        <v>9</v>
      </c>
      <c r="B26" s="62" t="s">
        <v>71</v>
      </c>
      <c r="C26" s="63" t="s">
        <v>13</v>
      </c>
      <c r="D26" s="134"/>
      <c r="E26" s="134">
        <v>58.3</v>
      </c>
      <c r="F26" s="65"/>
      <c r="G26" s="65"/>
      <c r="H26" s="65"/>
      <c r="I26" s="65"/>
      <c r="J26" s="65"/>
      <c r="K26" s="65"/>
      <c r="L26" s="65"/>
    </row>
    <row r="27" spans="1:20" x14ac:dyDescent="0.25">
      <c r="A27" s="156"/>
      <c r="B27" s="66" t="s">
        <v>15</v>
      </c>
      <c r="C27" s="129" t="s">
        <v>16</v>
      </c>
      <c r="D27" s="132">
        <v>1</v>
      </c>
      <c r="E27" s="132">
        <f>E26*D27</f>
        <v>58.3</v>
      </c>
      <c r="F27" s="67"/>
      <c r="G27" s="67"/>
      <c r="H27" s="67"/>
      <c r="I27" s="67"/>
      <c r="J27" s="67"/>
      <c r="K27" s="67"/>
      <c r="L27" s="67"/>
    </row>
    <row r="28" spans="1:20" x14ac:dyDescent="0.25">
      <c r="A28" s="162">
        <v>10</v>
      </c>
      <c r="B28" s="62" t="s">
        <v>197</v>
      </c>
      <c r="C28" s="63" t="s">
        <v>13</v>
      </c>
      <c r="D28" s="134"/>
      <c r="E28" s="134">
        <v>18.5</v>
      </c>
      <c r="F28" s="65"/>
      <c r="G28" s="65"/>
      <c r="H28" s="65"/>
      <c r="I28" s="65"/>
      <c r="J28" s="65"/>
      <c r="K28" s="65"/>
      <c r="L28" s="65"/>
    </row>
    <row r="29" spans="1:20" x14ac:dyDescent="0.25">
      <c r="A29" s="156"/>
      <c r="B29" s="66" t="s">
        <v>15</v>
      </c>
      <c r="C29" s="129" t="s">
        <v>16</v>
      </c>
      <c r="D29" s="132">
        <v>1</v>
      </c>
      <c r="E29" s="132">
        <f>E28*D29</f>
        <v>18.5</v>
      </c>
      <c r="F29" s="67"/>
      <c r="G29" s="67"/>
      <c r="H29" s="67"/>
      <c r="I29" s="67"/>
      <c r="J29" s="67"/>
      <c r="K29" s="67"/>
      <c r="L29" s="67"/>
    </row>
    <row r="30" spans="1:20" x14ac:dyDescent="0.25">
      <c r="A30" s="162">
        <v>11</v>
      </c>
      <c r="B30" s="62" t="s">
        <v>199</v>
      </c>
      <c r="C30" s="63" t="s">
        <v>13</v>
      </c>
      <c r="D30" s="134"/>
      <c r="E30" s="134">
        <v>10</v>
      </c>
      <c r="F30" s="65"/>
      <c r="G30" s="65"/>
      <c r="H30" s="65"/>
      <c r="I30" s="65"/>
      <c r="J30" s="65"/>
      <c r="K30" s="65"/>
      <c r="L30" s="65"/>
    </row>
    <row r="31" spans="1:20" x14ac:dyDescent="0.25">
      <c r="A31" s="156"/>
      <c r="B31" s="66" t="s">
        <v>15</v>
      </c>
      <c r="C31" s="129" t="s">
        <v>16</v>
      </c>
      <c r="D31" s="132">
        <v>1</v>
      </c>
      <c r="E31" s="132">
        <f>E30*D31</f>
        <v>10</v>
      </c>
      <c r="F31" s="67"/>
      <c r="G31" s="67"/>
      <c r="H31" s="67"/>
      <c r="I31" s="67"/>
      <c r="J31" s="67"/>
      <c r="K31" s="67"/>
      <c r="L31" s="67"/>
    </row>
    <row r="32" spans="1:20" ht="25.5" x14ac:dyDescent="0.25">
      <c r="A32" s="162">
        <v>12</v>
      </c>
      <c r="B32" s="62" t="s">
        <v>401</v>
      </c>
      <c r="C32" s="63" t="s">
        <v>13</v>
      </c>
      <c r="D32" s="134"/>
      <c r="E32" s="134">
        <v>117.9</v>
      </c>
      <c r="F32" s="65"/>
      <c r="G32" s="65"/>
      <c r="H32" s="65"/>
      <c r="I32" s="65"/>
      <c r="J32" s="65"/>
      <c r="K32" s="65"/>
      <c r="L32" s="65"/>
    </row>
    <row r="33" spans="1:23" x14ac:dyDescent="0.25">
      <c r="A33" s="155"/>
      <c r="B33" s="66" t="s">
        <v>15</v>
      </c>
      <c r="C33" s="129" t="s">
        <v>16</v>
      </c>
      <c r="D33" s="132">
        <v>1</v>
      </c>
      <c r="E33" s="132">
        <f>E32*D33</f>
        <v>117.9</v>
      </c>
      <c r="F33" s="67"/>
      <c r="G33" s="67"/>
      <c r="H33" s="67"/>
      <c r="I33" s="67"/>
      <c r="J33" s="67"/>
      <c r="K33" s="67"/>
      <c r="L33" s="67"/>
      <c r="O33" s="176"/>
      <c r="P33" s="176"/>
      <c r="Q33" s="176"/>
      <c r="R33" s="176"/>
      <c r="S33" s="176"/>
      <c r="T33" s="176"/>
      <c r="U33" s="176"/>
      <c r="V33" s="176"/>
      <c r="W33" s="176"/>
    </row>
    <row r="34" spans="1:23" x14ac:dyDescent="0.25">
      <c r="A34" s="156"/>
      <c r="B34" s="66" t="s">
        <v>195</v>
      </c>
      <c r="C34" s="129" t="s">
        <v>105</v>
      </c>
      <c r="D34" s="132"/>
      <c r="E34" s="132">
        <v>2</v>
      </c>
      <c r="F34" s="67"/>
      <c r="G34" s="67"/>
      <c r="H34" s="67"/>
      <c r="I34" s="67"/>
      <c r="J34" s="67"/>
      <c r="K34" s="67"/>
      <c r="L34" s="67"/>
    </row>
    <row r="35" spans="1:23" ht="25.5" x14ac:dyDescent="0.25">
      <c r="A35" s="162">
        <v>13</v>
      </c>
      <c r="B35" s="62" t="s">
        <v>419</v>
      </c>
      <c r="C35" s="63" t="s">
        <v>13</v>
      </c>
      <c r="D35" s="134"/>
      <c r="E35" s="134">
        <v>308.98</v>
      </c>
      <c r="F35" s="65"/>
      <c r="G35" s="65"/>
      <c r="H35" s="65"/>
      <c r="I35" s="65"/>
      <c r="J35" s="65"/>
      <c r="K35" s="65"/>
      <c r="L35" s="65"/>
    </row>
    <row r="36" spans="1:23" x14ac:dyDescent="0.25">
      <c r="A36" s="155"/>
      <c r="B36" s="66" t="s">
        <v>15</v>
      </c>
      <c r="C36" s="129" t="s">
        <v>16</v>
      </c>
      <c r="D36" s="132">
        <v>1</v>
      </c>
      <c r="E36" s="132">
        <f>E35*D36</f>
        <v>308.98</v>
      </c>
      <c r="F36" s="67"/>
      <c r="G36" s="67"/>
      <c r="H36" s="67"/>
      <c r="I36" s="67"/>
      <c r="J36" s="67"/>
      <c r="K36" s="67"/>
      <c r="L36" s="67"/>
    </row>
    <row r="37" spans="1:23" x14ac:dyDescent="0.25">
      <c r="A37" s="147">
        <v>14</v>
      </c>
      <c r="B37" s="62" t="s">
        <v>78</v>
      </c>
      <c r="C37" s="134" t="s">
        <v>20</v>
      </c>
      <c r="D37" s="134"/>
      <c r="E37" s="134">
        <v>27.4</v>
      </c>
      <c r="F37" s="65"/>
      <c r="G37" s="65"/>
      <c r="H37" s="65"/>
      <c r="I37" s="65"/>
      <c r="J37" s="65"/>
      <c r="K37" s="65"/>
      <c r="L37" s="65"/>
    </row>
    <row r="38" spans="1:23" x14ac:dyDescent="0.25">
      <c r="A38" s="147"/>
      <c r="B38" s="66" t="s">
        <v>15</v>
      </c>
      <c r="C38" s="132" t="s">
        <v>16</v>
      </c>
      <c r="D38" s="132">
        <v>1</v>
      </c>
      <c r="E38" s="132">
        <f>E37*D38</f>
        <v>27.4</v>
      </c>
      <c r="F38" s="67"/>
      <c r="G38" s="67"/>
      <c r="H38" s="67"/>
      <c r="I38" s="67"/>
      <c r="J38" s="67"/>
      <c r="K38" s="67"/>
      <c r="L38" s="67"/>
    </row>
    <row r="39" spans="1:23" x14ac:dyDescent="0.25">
      <c r="A39" s="147">
        <v>15</v>
      </c>
      <c r="B39" s="62" t="s">
        <v>200</v>
      </c>
      <c r="C39" s="134" t="s">
        <v>21</v>
      </c>
      <c r="D39" s="134"/>
      <c r="E39" s="134">
        <v>2</v>
      </c>
      <c r="F39" s="65"/>
      <c r="G39" s="65"/>
      <c r="H39" s="65"/>
      <c r="I39" s="65"/>
      <c r="J39" s="65"/>
      <c r="K39" s="65"/>
      <c r="L39" s="65"/>
    </row>
    <row r="40" spans="1:23" x14ac:dyDescent="0.25">
      <c r="A40" s="147"/>
      <c r="B40" s="66" t="s">
        <v>15</v>
      </c>
      <c r="C40" s="132" t="s">
        <v>16</v>
      </c>
      <c r="D40" s="132">
        <v>1</v>
      </c>
      <c r="E40" s="132">
        <f>E39*D40</f>
        <v>2</v>
      </c>
      <c r="F40" s="67"/>
      <c r="G40" s="67"/>
      <c r="H40" s="67"/>
      <c r="I40" s="67"/>
      <c r="J40" s="67"/>
      <c r="K40" s="67"/>
      <c r="L40" s="67"/>
    </row>
    <row r="41" spans="1:23" ht="25.5" x14ac:dyDescent="0.25">
      <c r="A41" s="147">
        <v>16</v>
      </c>
      <c r="B41" s="62" t="s">
        <v>429</v>
      </c>
      <c r="C41" s="134" t="s">
        <v>110</v>
      </c>
      <c r="D41" s="134"/>
      <c r="E41" s="134">
        <v>3.2250000000000001</v>
      </c>
      <c r="F41" s="65"/>
      <c r="G41" s="65"/>
      <c r="H41" s="65"/>
      <c r="I41" s="65"/>
      <c r="J41" s="65"/>
      <c r="K41" s="65"/>
      <c r="L41" s="65"/>
    </row>
    <row r="42" spans="1:23" x14ac:dyDescent="0.25">
      <c r="A42" s="147"/>
      <c r="B42" s="66" t="s">
        <v>15</v>
      </c>
      <c r="C42" s="132" t="s">
        <v>16</v>
      </c>
      <c r="D42" s="132">
        <v>1</v>
      </c>
      <c r="E42" s="132">
        <f>E41*D42</f>
        <v>3.2250000000000001</v>
      </c>
      <c r="F42" s="67"/>
      <c r="G42" s="67"/>
      <c r="H42" s="67"/>
      <c r="I42" s="67"/>
      <c r="J42" s="67"/>
      <c r="K42" s="67"/>
      <c r="L42" s="67"/>
    </row>
    <row r="43" spans="1:23" ht="25.5" x14ac:dyDescent="0.25">
      <c r="A43" s="147">
        <v>17</v>
      </c>
      <c r="B43" s="62" t="s">
        <v>32</v>
      </c>
      <c r="C43" s="63" t="s">
        <v>14</v>
      </c>
      <c r="D43" s="134"/>
      <c r="E43" s="134">
        <v>60.024999999999999</v>
      </c>
      <c r="F43" s="65"/>
      <c r="G43" s="65"/>
      <c r="H43" s="65"/>
      <c r="I43" s="65"/>
      <c r="J43" s="65"/>
      <c r="K43" s="65"/>
      <c r="L43" s="65"/>
    </row>
    <row r="44" spans="1:23" x14ac:dyDescent="0.25">
      <c r="A44" s="147"/>
      <c r="B44" s="66" t="s">
        <v>409</v>
      </c>
      <c r="C44" s="129" t="s">
        <v>105</v>
      </c>
      <c r="D44" s="132"/>
      <c r="E44" s="132">
        <v>1</v>
      </c>
      <c r="F44" s="67"/>
      <c r="G44" s="67"/>
      <c r="H44" s="68"/>
      <c r="I44" s="68"/>
      <c r="J44" s="67"/>
      <c r="K44" s="67"/>
      <c r="L44" s="67"/>
    </row>
    <row r="45" spans="1:23" x14ac:dyDescent="0.25">
      <c r="A45" s="147"/>
      <c r="B45" s="66" t="s">
        <v>33</v>
      </c>
      <c r="C45" s="129" t="s">
        <v>22</v>
      </c>
      <c r="D45" s="132">
        <v>1.75</v>
      </c>
      <c r="E45" s="132">
        <f>E43*D45</f>
        <v>105.04375</v>
      </c>
      <c r="F45" s="67"/>
      <c r="G45" s="67"/>
      <c r="H45" s="67"/>
      <c r="I45" s="67"/>
      <c r="J45" s="67"/>
      <c r="K45" s="67"/>
      <c r="L45" s="67"/>
    </row>
    <row r="46" spans="1:23" x14ac:dyDescent="0.25">
      <c r="A46" s="166" t="s">
        <v>64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</row>
    <row r="47" spans="1:23" ht="25.5" x14ac:dyDescent="0.25">
      <c r="A47" s="154">
        <v>1</v>
      </c>
      <c r="B47" s="85" t="s">
        <v>346</v>
      </c>
      <c r="C47" s="134" t="s">
        <v>110</v>
      </c>
      <c r="D47" s="135"/>
      <c r="E47" s="134">
        <v>0.86</v>
      </c>
      <c r="F47" s="135"/>
      <c r="G47" s="135"/>
      <c r="H47" s="135"/>
      <c r="I47" s="135"/>
      <c r="J47" s="135"/>
      <c r="K47" s="135"/>
      <c r="L47" s="135"/>
    </row>
    <row r="48" spans="1:23" x14ac:dyDescent="0.25">
      <c r="A48" s="154"/>
      <c r="B48" s="86" t="s">
        <v>15</v>
      </c>
      <c r="C48" s="132" t="s">
        <v>16</v>
      </c>
      <c r="D48" s="132">
        <v>1</v>
      </c>
      <c r="E48" s="132">
        <f>E47*D48</f>
        <v>0.86</v>
      </c>
      <c r="F48" s="67"/>
      <c r="G48" s="67"/>
      <c r="H48" s="67"/>
      <c r="I48" s="67"/>
      <c r="J48" s="67"/>
      <c r="K48" s="67"/>
      <c r="L48" s="128"/>
    </row>
    <row r="49" spans="1:12" x14ac:dyDescent="0.25">
      <c r="A49" s="154"/>
      <c r="B49" s="87" t="s">
        <v>171</v>
      </c>
      <c r="C49" s="70" t="s">
        <v>110</v>
      </c>
      <c r="D49" s="70">
        <v>1.21</v>
      </c>
      <c r="E49" s="71">
        <f>E47*D49</f>
        <v>1.0406</v>
      </c>
      <c r="F49" s="132"/>
      <c r="G49" s="23"/>
      <c r="H49" s="88"/>
      <c r="I49" s="71"/>
      <c r="J49" s="71"/>
      <c r="K49" s="71"/>
      <c r="L49" s="128"/>
    </row>
    <row r="50" spans="1:12" ht="25.5" x14ac:dyDescent="0.25">
      <c r="A50" s="154">
        <v>2</v>
      </c>
      <c r="B50" s="85" t="s">
        <v>347</v>
      </c>
      <c r="C50" s="134" t="s">
        <v>110</v>
      </c>
      <c r="D50" s="135"/>
      <c r="E50" s="134">
        <v>0.43</v>
      </c>
      <c r="F50" s="135"/>
      <c r="G50" s="135"/>
      <c r="H50" s="135"/>
      <c r="I50" s="135"/>
      <c r="J50" s="135"/>
      <c r="K50" s="135"/>
      <c r="L50" s="135"/>
    </row>
    <row r="51" spans="1:12" x14ac:dyDescent="0.25">
      <c r="A51" s="154"/>
      <c r="B51" s="86" t="s">
        <v>15</v>
      </c>
      <c r="C51" s="132" t="s">
        <v>16</v>
      </c>
      <c r="D51" s="132">
        <v>1</v>
      </c>
      <c r="E51" s="132">
        <f>E50*D51</f>
        <v>0.43</v>
      </c>
      <c r="F51" s="67"/>
      <c r="G51" s="67"/>
      <c r="H51" s="67"/>
      <c r="I51" s="67"/>
      <c r="J51" s="67"/>
      <c r="K51" s="67"/>
      <c r="L51" s="128"/>
    </row>
    <row r="52" spans="1:12" x14ac:dyDescent="0.25">
      <c r="A52" s="154"/>
      <c r="B52" s="72" t="s">
        <v>383</v>
      </c>
      <c r="C52" s="132" t="s">
        <v>14</v>
      </c>
      <c r="D52" s="132">
        <v>1.02</v>
      </c>
      <c r="E52" s="132">
        <f>E50*D52</f>
        <v>0.43859999999999999</v>
      </c>
      <c r="F52" s="70"/>
      <c r="G52" s="67"/>
      <c r="H52" s="67"/>
      <c r="I52" s="67"/>
      <c r="J52" s="67"/>
      <c r="K52" s="67"/>
      <c r="L52" s="67"/>
    </row>
    <row r="53" spans="1:12" ht="25.5" x14ac:dyDescent="0.25">
      <c r="A53" s="154">
        <v>3</v>
      </c>
      <c r="B53" s="62" t="s">
        <v>348</v>
      </c>
      <c r="C53" s="134" t="s">
        <v>20</v>
      </c>
      <c r="D53" s="134"/>
      <c r="E53" s="65">
        <v>4.32</v>
      </c>
      <c r="F53" s="65"/>
      <c r="G53" s="65"/>
      <c r="H53" s="65"/>
      <c r="I53" s="65"/>
      <c r="J53" s="65"/>
      <c r="K53" s="65"/>
      <c r="L53" s="65"/>
    </row>
    <row r="54" spans="1:12" x14ac:dyDescent="0.25">
      <c r="A54" s="154"/>
      <c r="B54" s="66" t="s">
        <v>15</v>
      </c>
      <c r="C54" s="132" t="s">
        <v>202</v>
      </c>
      <c r="D54" s="132">
        <v>1</v>
      </c>
      <c r="E54" s="143">
        <f>E53*D54</f>
        <v>4.32</v>
      </c>
      <c r="F54" s="67"/>
      <c r="G54" s="67"/>
      <c r="H54" s="7"/>
      <c r="I54" s="67"/>
      <c r="J54" s="67"/>
      <c r="K54" s="67"/>
      <c r="L54" s="67"/>
    </row>
    <row r="55" spans="1:12" x14ac:dyDescent="0.25">
      <c r="A55" s="154"/>
      <c r="B55" s="66" t="s">
        <v>430</v>
      </c>
      <c r="C55" s="132" t="s">
        <v>110</v>
      </c>
      <c r="D55" s="132"/>
      <c r="E55" s="143">
        <f>E56</f>
        <v>0.91800000000000004</v>
      </c>
      <c r="F55" s="67"/>
      <c r="G55" s="67"/>
      <c r="H55" s="7"/>
      <c r="I55" s="67"/>
      <c r="J55" s="67"/>
      <c r="K55" s="67"/>
      <c r="L55" s="67"/>
    </row>
    <row r="56" spans="1:12" x14ac:dyDescent="0.25">
      <c r="A56" s="154"/>
      <c r="B56" s="72" t="s">
        <v>111</v>
      </c>
      <c r="C56" s="132" t="s">
        <v>14</v>
      </c>
      <c r="D56" s="132" t="s">
        <v>203</v>
      </c>
      <c r="E56" s="143">
        <f>0.9*1.02</f>
        <v>0.91800000000000004</v>
      </c>
      <c r="F56" s="70"/>
      <c r="G56" s="67"/>
      <c r="H56" s="67"/>
      <c r="I56" s="67"/>
      <c r="J56" s="67"/>
      <c r="K56" s="67"/>
      <c r="L56" s="67"/>
    </row>
    <row r="57" spans="1:12" x14ac:dyDescent="0.25">
      <c r="A57" s="154"/>
      <c r="B57" s="66" t="s">
        <v>204</v>
      </c>
      <c r="C57" s="132" t="s">
        <v>126</v>
      </c>
      <c r="D57" s="132" t="s">
        <v>203</v>
      </c>
      <c r="E57" s="143">
        <f>0.083*1.02</f>
        <v>8.4659999999999999E-2</v>
      </c>
      <c r="F57" s="67"/>
      <c r="G57" s="67"/>
      <c r="H57" s="67"/>
      <c r="I57" s="67"/>
      <c r="J57" s="67"/>
      <c r="K57" s="67"/>
      <c r="L57" s="67"/>
    </row>
    <row r="58" spans="1:12" x14ac:dyDescent="0.25">
      <c r="A58" s="154"/>
      <c r="B58" s="66" t="s">
        <v>450</v>
      </c>
      <c r="C58" s="132" t="s">
        <v>20</v>
      </c>
      <c r="D58" s="132"/>
      <c r="E58" s="143">
        <v>1.5</v>
      </c>
      <c r="F58" s="67"/>
      <c r="G58" s="67"/>
      <c r="H58" s="67"/>
      <c r="I58" s="67"/>
      <c r="J58" s="67"/>
      <c r="K58" s="67"/>
      <c r="L58" s="67"/>
    </row>
    <row r="59" spans="1:12" x14ac:dyDescent="0.25">
      <c r="A59" s="154"/>
      <c r="B59" s="66" t="s">
        <v>123</v>
      </c>
      <c r="C59" s="132" t="s">
        <v>18</v>
      </c>
      <c r="D59" s="132">
        <v>0.21</v>
      </c>
      <c r="E59" s="143">
        <f>E56*D59</f>
        <v>0.19278000000000001</v>
      </c>
      <c r="F59" s="67"/>
      <c r="G59" s="67"/>
      <c r="H59" s="67"/>
      <c r="I59" s="67"/>
      <c r="J59" s="67"/>
      <c r="K59" s="67"/>
      <c r="L59" s="67"/>
    </row>
    <row r="60" spans="1:12" x14ac:dyDescent="0.25">
      <c r="A60" s="154"/>
      <c r="B60" s="66" t="s">
        <v>124</v>
      </c>
      <c r="C60" s="132" t="s">
        <v>18</v>
      </c>
      <c r="D60" s="132">
        <v>0.25</v>
      </c>
      <c r="E60" s="143">
        <f>E56*D60</f>
        <v>0.22950000000000001</v>
      </c>
      <c r="F60" s="67"/>
      <c r="G60" s="67"/>
      <c r="H60" s="67"/>
      <c r="I60" s="67"/>
      <c r="J60" s="67"/>
      <c r="K60" s="67"/>
      <c r="L60" s="67"/>
    </row>
    <row r="61" spans="1:12" x14ac:dyDescent="0.25">
      <c r="A61" s="154"/>
      <c r="B61" s="66" t="s">
        <v>17</v>
      </c>
      <c r="C61" s="132" t="s">
        <v>16</v>
      </c>
      <c r="D61" s="132">
        <v>0.5</v>
      </c>
      <c r="E61" s="143">
        <f>E53*D61</f>
        <v>2.16</v>
      </c>
      <c r="F61" s="67"/>
      <c r="G61" s="67"/>
      <c r="H61" s="67"/>
      <c r="I61" s="67"/>
      <c r="J61" s="67"/>
      <c r="K61" s="67"/>
      <c r="L61" s="67"/>
    </row>
    <row r="62" spans="1:12" x14ac:dyDescent="0.25">
      <c r="A62" s="148">
        <v>4</v>
      </c>
      <c r="B62" s="62" t="s">
        <v>349</v>
      </c>
      <c r="C62" s="134" t="s">
        <v>14</v>
      </c>
      <c r="D62" s="134"/>
      <c r="E62" s="134">
        <v>0.5</v>
      </c>
      <c r="F62" s="65"/>
      <c r="G62" s="65"/>
      <c r="H62" s="65"/>
      <c r="I62" s="65"/>
      <c r="J62" s="65"/>
      <c r="K62" s="65"/>
      <c r="L62" s="65"/>
    </row>
    <row r="63" spans="1:12" x14ac:dyDescent="0.25">
      <c r="A63" s="149"/>
      <c r="B63" s="66" t="s">
        <v>15</v>
      </c>
      <c r="C63" s="132" t="s">
        <v>19</v>
      </c>
      <c r="D63" s="132"/>
      <c r="E63" s="132">
        <v>10</v>
      </c>
      <c r="F63" s="67"/>
      <c r="G63" s="67"/>
      <c r="H63" s="67"/>
      <c r="I63" s="67"/>
      <c r="J63" s="67"/>
      <c r="K63" s="67"/>
      <c r="L63" s="67"/>
    </row>
    <row r="64" spans="1:12" x14ac:dyDescent="0.25">
      <c r="A64" s="149"/>
      <c r="B64" s="66" t="s">
        <v>430</v>
      </c>
      <c r="C64" s="132" t="s">
        <v>110</v>
      </c>
      <c r="D64" s="132"/>
      <c r="E64" s="67">
        <f>E65</f>
        <v>0.51</v>
      </c>
      <c r="F64" s="67"/>
      <c r="G64" s="67"/>
      <c r="H64" s="7"/>
      <c r="I64" s="67"/>
      <c r="J64" s="67"/>
      <c r="K64" s="67"/>
      <c r="L64" s="67"/>
    </row>
    <row r="65" spans="1:12" x14ac:dyDescent="0.25">
      <c r="A65" s="149"/>
      <c r="B65" s="72" t="s">
        <v>111</v>
      </c>
      <c r="C65" s="132" t="s">
        <v>14</v>
      </c>
      <c r="D65" s="132">
        <v>1.02</v>
      </c>
      <c r="E65" s="132">
        <f>E62*D65</f>
        <v>0.51</v>
      </c>
      <c r="F65" s="70"/>
      <c r="G65" s="67"/>
      <c r="H65" s="67"/>
      <c r="I65" s="67"/>
      <c r="J65" s="67"/>
      <c r="K65" s="67"/>
      <c r="L65" s="67"/>
    </row>
    <row r="66" spans="1:12" x14ac:dyDescent="0.25">
      <c r="A66" s="149"/>
      <c r="B66" s="66" t="s">
        <v>121</v>
      </c>
      <c r="C66" s="132" t="s">
        <v>13</v>
      </c>
      <c r="D66" s="132">
        <v>4.5</v>
      </c>
      <c r="E66" s="132">
        <f>E62*D66</f>
        <v>2.25</v>
      </c>
      <c r="F66" s="67"/>
      <c r="G66" s="67"/>
      <c r="H66" s="67"/>
      <c r="I66" s="67"/>
      <c r="J66" s="67"/>
      <c r="K66" s="67"/>
      <c r="L66" s="67"/>
    </row>
    <row r="67" spans="1:12" x14ac:dyDescent="0.25">
      <c r="A67" s="149"/>
      <c r="B67" s="66" t="s">
        <v>122</v>
      </c>
      <c r="C67" s="132" t="s">
        <v>14</v>
      </c>
      <c r="D67" s="132">
        <v>0.2</v>
      </c>
      <c r="E67" s="132">
        <f>E62*D67</f>
        <v>0.1</v>
      </c>
      <c r="F67" s="67"/>
      <c r="G67" s="67"/>
      <c r="H67" s="67"/>
      <c r="I67" s="67"/>
      <c r="J67" s="67"/>
      <c r="K67" s="67"/>
      <c r="L67" s="67"/>
    </row>
    <row r="68" spans="1:12" x14ac:dyDescent="0.25">
      <c r="A68" s="149"/>
      <c r="B68" s="66" t="s">
        <v>343</v>
      </c>
      <c r="C68" s="132" t="s">
        <v>126</v>
      </c>
      <c r="D68" s="132" t="s">
        <v>203</v>
      </c>
      <c r="E68" s="132">
        <f>0.102*1.02</f>
        <v>0.10403999999999999</v>
      </c>
      <c r="F68" s="67"/>
      <c r="G68" s="67"/>
      <c r="H68" s="67"/>
      <c r="I68" s="67"/>
      <c r="J68" s="67"/>
      <c r="K68" s="67"/>
      <c r="L68" s="67"/>
    </row>
    <row r="69" spans="1:12" x14ac:dyDescent="0.25">
      <c r="A69" s="149"/>
      <c r="B69" s="66" t="s">
        <v>127</v>
      </c>
      <c r="C69" s="132" t="s">
        <v>126</v>
      </c>
      <c r="D69" s="132" t="s">
        <v>203</v>
      </c>
      <c r="E69" s="132">
        <f>0.025*1.02</f>
        <v>2.5500000000000002E-2</v>
      </c>
      <c r="F69" s="67"/>
      <c r="G69" s="67"/>
      <c r="H69" s="67"/>
      <c r="I69" s="67"/>
      <c r="J69" s="67"/>
      <c r="K69" s="67"/>
      <c r="L69" s="67"/>
    </row>
    <row r="70" spans="1:12" x14ac:dyDescent="0.25">
      <c r="A70" s="149"/>
      <c r="B70" s="66" t="s">
        <v>123</v>
      </c>
      <c r="C70" s="132" t="s">
        <v>18</v>
      </c>
      <c r="D70" s="132">
        <v>0.56000000000000005</v>
      </c>
      <c r="E70" s="67">
        <f>E65*D70</f>
        <v>0.28560000000000002</v>
      </c>
      <c r="F70" s="67"/>
      <c r="G70" s="67"/>
      <c r="H70" s="67"/>
      <c r="I70" s="67"/>
      <c r="J70" s="67"/>
      <c r="K70" s="67"/>
      <c r="L70" s="67"/>
    </row>
    <row r="71" spans="1:12" x14ac:dyDescent="0.25">
      <c r="A71" s="149"/>
      <c r="B71" s="66" t="s">
        <v>124</v>
      </c>
      <c r="C71" s="132" t="s">
        <v>18</v>
      </c>
      <c r="D71" s="132">
        <v>1.99</v>
      </c>
      <c r="E71" s="67">
        <f>E65*D71</f>
        <v>1.0148999999999999</v>
      </c>
      <c r="F71" s="67"/>
      <c r="G71" s="67"/>
      <c r="H71" s="67"/>
      <c r="I71" s="67"/>
      <c r="J71" s="67"/>
      <c r="K71" s="67"/>
      <c r="L71" s="67"/>
    </row>
    <row r="72" spans="1:12" x14ac:dyDescent="0.25">
      <c r="A72" s="150"/>
      <c r="B72" s="66" t="s">
        <v>17</v>
      </c>
      <c r="C72" s="132" t="s">
        <v>16</v>
      </c>
      <c r="D72" s="132">
        <v>25</v>
      </c>
      <c r="E72" s="132">
        <f>E62*D72</f>
        <v>12.5</v>
      </c>
      <c r="F72" s="67"/>
      <c r="G72" s="67"/>
      <c r="H72" s="67"/>
      <c r="I72" s="67"/>
      <c r="J72" s="67"/>
      <c r="K72" s="67"/>
      <c r="L72" s="67"/>
    </row>
    <row r="73" spans="1:12" x14ac:dyDescent="0.25">
      <c r="A73" s="148">
        <v>5</v>
      </c>
      <c r="B73" s="62" t="s">
        <v>350</v>
      </c>
      <c r="C73" s="134" t="s">
        <v>14</v>
      </c>
      <c r="D73" s="134"/>
      <c r="E73" s="134">
        <v>0.3</v>
      </c>
      <c r="F73" s="65"/>
      <c r="G73" s="65"/>
      <c r="H73" s="65"/>
      <c r="I73" s="65"/>
      <c r="J73" s="65"/>
      <c r="K73" s="65"/>
      <c r="L73" s="65"/>
    </row>
    <row r="74" spans="1:12" x14ac:dyDescent="0.25">
      <c r="A74" s="149"/>
      <c r="B74" s="66" t="s">
        <v>15</v>
      </c>
      <c r="C74" s="132" t="s">
        <v>19</v>
      </c>
      <c r="D74" s="132"/>
      <c r="E74" s="132">
        <v>7.5</v>
      </c>
      <c r="F74" s="67"/>
      <c r="G74" s="67"/>
      <c r="H74" s="67"/>
      <c r="I74" s="67"/>
      <c r="J74" s="67"/>
      <c r="K74" s="67"/>
      <c r="L74" s="67"/>
    </row>
    <row r="75" spans="1:12" x14ac:dyDescent="0.25">
      <c r="A75" s="149"/>
      <c r="B75" s="66" t="s">
        <v>430</v>
      </c>
      <c r="C75" s="132" t="s">
        <v>110</v>
      </c>
      <c r="D75" s="132"/>
      <c r="E75" s="67">
        <f>E76</f>
        <v>0.30599999999999999</v>
      </c>
      <c r="F75" s="67"/>
      <c r="G75" s="67"/>
      <c r="H75" s="7"/>
      <c r="I75" s="67"/>
      <c r="J75" s="67"/>
      <c r="K75" s="67"/>
      <c r="L75" s="67"/>
    </row>
    <row r="76" spans="1:12" x14ac:dyDescent="0.25">
      <c r="A76" s="149"/>
      <c r="B76" s="72" t="s">
        <v>111</v>
      </c>
      <c r="C76" s="132" t="s">
        <v>14</v>
      </c>
      <c r="D76" s="132">
        <v>1.02</v>
      </c>
      <c r="E76" s="132">
        <f>E73*D76</f>
        <v>0.30599999999999999</v>
      </c>
      <c r="F76" s="70"/>
      <c r="G76" s="67"/>
      <c r="H76" s="67"/>
      <c r="I76" s="67"/>
      <c r="J76" s="67"/>
      <c r="K76" s="67"/>
      <c r="L76" s="67"/>
    </row>
    <row r="77" spans="1:12" x14ac:dyDescent="0.25">
      <c r="A77" s="149"/>
      <c r="B77" s="66" t="s">
        <v>121</v>
      </c>
      <c r="C77" s="132" t="s">
        <v>13</v>
      </c>
      <c r="D77" s="132">
        <v>4.5</v>
      </c>
      <c r="E77" s="132">
        <f>E73*D77</f>
        <v>1.3499999999999999</v>
      </c>
      <c r="F77" s="67"/>
      <c r="G77" s="67"/>
      <c r="H77" s="67"/>
      <c r="I77" s="67"/>
      <c r="J77" s="67"/>
      <c r="K77" s="67"/>
      <c r="L77" s="67"/>
    </row>
    <row r="78" spans="1:12" x14ac:dyDescent="0.25">
      <c r="A78" s="149"/>
      <c r="B78" s="66" t="s">
        <v>122</v>
      </c>
      <c r="C78" s="132" t="s">
        <v>14</v>
      </c>
      <c r="D78" s="132">
        <v>0.2</v>
      </c>
      <c r="E78" s="132">
        <f>E73*D78</f>
        <v>0.06</v>
      </c>
      <c r="F78" s="67"/>
      <c r="G78" s="67"/>
      <c r="H78" s="67"/>
      <c r="I78" s="67"/>
      <c r="J78" s="67"/>
      <c r="K78" s="67"/>
      <c r="L78" s="67"/>
    </row>
    <row r="79" spans="1:12" x14ac:dyDescent="0.25">
      <c r="A79" s="149"/>
      <c r="B79" s="66" t="s">
        <v>343</v>
      </c>
      <c r="C79" s="132" t="s">
        <v>126</v>
      </c>
      <c r="D79" s="132" t="s">
        <v>203</v>
      </c>
      <c r="E79" s="132">
        <f>0.072*1.02</f>
        <v>7.3439999999999991E-2</v>
      </c>
      <c r="F79" s="67"/>
      <c r="G79" s="67"/>
      <c r="H79" s="67"/>
      <c r="I79" s="67"/>
      <c r="J79" s="67"/>
      <c r="K79" s="67"/>
      <c r="L79" s="67"/>
    </row>
    <row r="80" spans="1:12" x14ac:dyDescent="0.25">
      <c r="A80" s="149"/>
      <c r="B80" s="66" t="s">
        <v>127</v>
      </c>
      <c r="C80" s="132" t="s">
        <v>126</v>
      </c>
      <c r="D80" s="132" t="s">
        <v>203</v>
      </c>
      <c r="E80" s="132">
        <f>0.016*1.02</f>
        <v>1.6320000000000001E-2</v>
      </c>
      <c r="F80" s="67"/>
      <c r="G80" s="67"/>
      <c r="H80" s="67"/>
      <c r="I80" s="67"/>
      <c r="J80" s="67"/>
      <c r="K80" s="67"/>
      <c r="L80" s="67"/>
    </row>
    <row r="81" spans="1:12" x14ac:dyDescent="0.25">
      <c r="A81" s="149"/>
      <c r="B81" s="66" t="s">
        <v>123</v>
      </c>
      <c r="C81" s="132" t="s">
        <v>18</v>
      </c>
      <c r="D81" s="132">
        <v>0.56000000000000005</v>
      </c>
      <c r="E81" s="67">
        <f>E76*D81</f>
        <v>0.17136000000000001</v>
      </c>
      <c r="F81" s="67"/>
      <c r="G81" s="67"/>
      <c r="H81" s="67"/>
      <c r="I81" s="67"/>
      <c r="J81" s="67"/>
      <c r="K81" s="67"/>
      <c r="L81" s="67"/>
    </row>
    <row r="82" spans="1:12" x14ac:dyDescent="0.25">
      <c r="A82" s="149"/>
      <c r="B82" s="66" t="s">
        <v>124</v>
      </c>
      <c r="C82" s="132" t="s">
        <v>18</v>
      </c>
      <c r="D82" s="132">
        <v>1.99</v>
      </c>
      <c r="E82" s="67">
        <f>E76*D82</f>
        <v>0.60894000000000004</v>
      </c>
      <c r="F82" s="67"/>
      <c r="G82" s="67"/>
      <c r="H82" s="67"/>
      <c r="I82" s="67"/>
      <c r="J82" s="67"/>
      <c r="K82" s="67"/>
      <c r="L82" s="67"/>
    </row>
    <row r="83" spans="1:12" x14ac:dyDescent="0.25">
      <c r="A83" s="150"/>
      <c r="B83" s="66" t="s">
        <v>17</v>
      </c>
      <c r="C83" s="132" t="s">
        <v>16</v>
      </c>
      <c r="D83" s="132">
        <v>25</v>
      </c>
      <c r="E83" s="132">
        <f>E73*D83</f>
        <v>7.5</v>
      </c>
      <c r="F83" s="67"/>
      <c r="G83" s="67"/>
      <c r="H83" s="67"/>
      <c r="I83" s="67"/>
      <c r="J83" s="67"/>
      <c r="K83" s="67"/>
      <c r="L83" s="67"/>
    </row>
    <row r="84" spans="1:12" ht="25.5" x14ac:dyDescent="0.25">
      <c r="A84" s="163">
        <v>6</v>
      </c>
      <c r="B84" s="62" t="s">
        <v>423</v>
      </c>
      <c r="C84" s="134" t="s">
        <v>13</v>
      </c>
      <c r="D84" s="134"/>
      <c r="E84" s="134">
        <f>27.3+21.6</f>
        <v>48.900000000000006</v>
      </c>
      <c r="F84" s="65"/>
      <c r="G84" s="65"/>
      <c r="H84" s="65"/>
      <c r="I84" s="65"/>
      <c r="J84" s="65"/>
      <c r="K84" s="65"/>
      <c r="L84" s="65"/>
    </row>
    <row r="85" spans="1:12" x14ac:dyDescent="0.25">
      <c r="A85" s="164"/>
      <c r="B85" s="66" t="s">
        <v>15</v>
      </c>
      <c r="C85" s="132" t="s">
        <v>16</v>
      </c>
      <c r="D85" s="132">
        <v>1</v>
      </c>
      <c r="E85" s="132">
        <f>E84*D85</f>
        <v>48.900000000000006</v>
      </c>
      <c r="F85" s="67"/>
      <c r="G85" s="67"/>
      <c r="H85" s="67"/>
      <c r="I85" s="67"/>
      <c r="J85" s="67"/>
      <c r="K85" s="67"/>
      <c r="L85" s="67"/>
    </row>
    <row r="86" spans="1:12" x14ac:dyDescent="0.25">
      <c r="A86" s="164"/>
      <c r="B86" s="66" t="s">
        <v>416</v>
      </c>
      <c r="C86" s="132" t="s">
        <v>21</v>
      </c>
      <c r="D86" s="132">
        <v>12.5</v>
      </c>
      <c r="E86" s="132">
        <f>E84*D86</f>
        <v>611.25000000000011</v>
      </c>
      <c r="F86" s="67"/>
      <c r="G86" s="67"/>
      <c r="H86" s="67"/>
      <c r="I86" s="67"/>
      <c r="J86" s="67"/>
      <c r="K86" s="67"/>
      <c r="L86" s="67"/>
    </row>
    <row r="87" spans="1:12" x14ac:dyDescent="0.25">
      <c r="A87" s="164"/>
      <c r="B87" s="66" t="s">
        <v>24</v>
      </c>
      <c r="C87" s="132" t="s">
        <v>14</v>
      </c>
      <c r="D87" s="132">
        <v>0.02</v>
      </c>
      <c r="E87" s="132">
        <f>E84*D87</f>
        <v>0.97800000000000009</v>
      </c>
      <c r="F87" s="67"/>
      <c r="G87" s="67"/>
      <c r="H87" s="67"/>
      <c r="I87" s="67"/>
      <c r="J87" s="67"/>
      <c r="K87" s="67"/>
      <c r="L87" s="67"/>
    </row>
    <row r="88" spans="1:12" x14ac:dyDescent="0.25">
      <c r="A88" s="165"/>
      <c r="B88" s="66" t="s">
        <v>17</v>
      </c>
      <c r="C88" s="132" t="s">
        <v>16</v>
      </c>
      <c r="D88" s="132">
        <v>0.51</v>
      </c>
      <c r="E88" s="132">
        <f>E84*D88</f>
        <v>24.939000000000004</v>
      </c>
      <c r="F88" s="132"/>
      <c r="G88" s="67"/>
      <c r="H88" s="67"/>
      <c r="I88" s="67"/>
      <c r="J88" s="67"/>
      <c r="K88" s="67"/>
      <c r="L88" s="67"/>
    </row>
    <row r="89" spans="1:12" ht="25.5" x14ac:dyDescent="0.25">
      <c r="A89" s="163">
        <v>7</v>
      </c>
      <c r="B89" s="62" t="s">
        <v>205</v>
      </c>
      <c r="C89" s="134" t="s">
        <v>13</v>
      </c>
      <c r="D89" s="134"/>
      <c r="E89" s="134">
        <v>51.3</v>
      </c>
      <c r="F89" s="65"/>
      <c r="G89" s="65"/>
      <c r="H89" s="65"/>
      <c r="I89" s="65"/>
      <c r="J89" s="65"/>
      <c r="K89" s="65"/>
      <c r="L89" s="65"/>
    </row>
    <row r="90" spans="1:12" x14ac:dyDescent="0.25">
      <c r="A90" s="164"/>
      <c r="B90" s="66" t="s">
        <v>15</v>
      </c>
      <c r="C90" s="132" t="s">
        <v>16</v>
      </c>
      <c r="D90" s="132">
        <v>1</v>
      </c>
      <c r="E90" s="132">
        <f>E89*D90</f>
        <v>51.3</v>
      </c>
      <c r="F90" s="67"/>
      <c r="G90" s="67"/>
      <c r="H90" s="67"/>
      <c r="I90" s="67"/>
      <c r="J90" s="67"/>
      <c r="K90" s="67"/>
      <c r="L90" s="67"/>
    </row>
    <row r="91" spans="1:12" x14ac:dyDescent="0.25">
      <c r="A91" s="164"/>
      <c r="B91" s="66" t="s">
        <v>417</v>
      </c>
      <c r="C91" s="132" t="s">
        <v>21</v>
      </c>
      <c r="D91" s="132">
        <v>12.5</v>
      </c>
      <c r="E91" s="132">
        <f>E89*D91</f>
        <v>641.25</v>
      </c>
      <c r="F91" s="67"/>
      <c r="G91" s="67"/>
      <c r="H91" s="67"/>
      <c r="I91" s="67"/>
      <c r="J91" s="67"/>
      <c r="K91" s="67"/>
      <c r="L91" s="67"/>
    </row>
    <row r="92" spans="1:12" x14ac:dyDescent="0.25">
      <c r="A92" s="164"/>
      <c r="B92" s="66" t="s">
        <v>24</v>
      </c>
      <c r="C92" s="132" t="s">
        <v>14</v>
      </c>
      <c r="D92" s="132">
        <v>0.01</v>
      </c>
      <c r="E92" s="132">
        <f>E89*D92</f>
        <v>0.51300000000000001</v>
      </c>
      <c r="F92" s="67"/>
      <c r="G92" s="67"/>
      <c r="H92" s="67"/>
      <c r="I92" s="67"/>
      <c r="J92" s="67"/>
      <c r="K92" s="67"/>
      <c r="L92" s="67"/>
    </row>
    <row r="93" spans="1:12" x14ac:dyDescent="0.25">
      <c r="A93" s="165"/>
      <c r="B93" s="66" t="s">
        <v>17</v>
      </c>
      <c r="C93" s="132" t="s">
        <v>16</v>
      </c>
      <c r="D93" s="132">
        <v>0.51</v>
      </c>
      <c r="E93" s="132">
        <f>E89*D93</f>
        <v>26.163</v>
      </c>
      <c r="F93" s="67"/>
      <c r="G93" s="67"/>
      <c r="H93" s="67"/>
      <c r="I93" s="67"/>
      <c r="J93" s="67"/>
      <c r="K93" s="67"/>
      <c r="L93" s="67"/>
    </row>
    <row r="94" spans="1:12" x14ac:dyDescent="0.25">
      <c r="A94" s="162">
        <v>8</v>
      </c>
      <c r="B94" s="62" t="s">
        <v>340</v>
      </c>
      <c r="C94" s="134" t="s">
        <v>22</v>
      </c>
      <c r="D94" s="135"/>
      <c r="E94" s="134">
        <v>1.385</v>
      </c>
      <c r="F94" s="65"/>
      <c r="G94" s="65"/>
      <c r="H94" s="65"/>
      <c r="I94" s="65"/>
      <c r="J94" s="65"/>
      <c r="K94" s="65"/>
      <c r="L94" s="65"/>
    </row>
    <row r="95" spans="1:12" x14ac:dyDescent="0.25">
      <c r="A95" s="155"/>
      <c r="B95" s="66" t="s">
        <v>15</v>
      </c>
      <c r="C95" s="132" t="s">
        <v>16</v>
      </c>
      <c r="D95" s="132">
        <v>1</v>
      </c>
      <c r="E95" s="132">
        <f>E94*D95</f>
        <v>1.385</v>
      </c>
      <c r="F95" s="67"/>
      <c r="G95" s="67"/>
      <c r="H95" s="23"/>
      <c r="I95" s="67"/>
      <c r="J95" s="67"/>
      <c r="K95" s="67"/>
      <c r="L95" s="67"/>
    </row>
    <row r="96" spans="1:12" x14ac:dyDescent="0.25">
      <c r="A96" s="155"/>
      <c r="B96" s="66" t="s">
        <v>337</v>
      </c>
      <c r="C96" s="132" t="s">
        <v>19</v>
      </c>
      <c r="D96" s="132" t="s">
        <v>203</v>
      </c>
      <c r="E96" s="132">
        <v>133.74</v>
      </c>
      <c r="F96" s="67"/>
      <c r="G96" s="67"/>
      <c r="H96" s="67"/>
      <c r="I96" s="67"/>
      <c r="J96" s="67"/>
      <c r="K96" s="67"/>
      <c r="L96" s="67"/>
    </row>
    <row r="97" spans="1:16" x14ac:dyDescent="0.25">
      <c r="A97" s="155"/>
      <c r="B97" s="66" t="s">
        <v>338</v>
      </c>
      <c r="C97" s="132" t="s">
        <v>19</v>
      </c>
      <c r="D97" s="132" t="s">
        <v>203</v>
      </c>
      <c r="E97" s="132">
        <v>47.56</v>
      </c>
      <c r="F97" s="67"/>
      <c r="G97" s="67"/>
      <c r="H97" s="67"/>
      <c r="I97" s="67"/>
      <c r="J97" s="67"/>
      <c r="K97" s="67"/>
      <c r="L97" s="67"/>
    </row>
    <row r="98" spans="1:16" x14ac:dyDescent="0.25">
      <c r="A98" s="155"/>
      <c r="B98" s="66" t="s">
        <v>339</v>
      </c>
      <c r="C98" s="132" t="s">
        <v>126</v>
      </c>
      <c r="D98" s="132" t="s">
        <v>203</v>
      </c>
      <c r="E98" s="67">
        <v>4.2000000000000003E-2</v>
      </c>
      <c r="F98" s="67"/>
      <c r="G98" s="67"/>
      <c r="H98" s="67"/>
      <c r="I98" s="67"/>
      <c r="J98" s="67"/>
      <c r="K98" s="67"/>
      <c r="L98" s="67"/>
      <c r="P98" s="124"/>
    </row>
    <row r="99" spans="1:16" x14ac:dyDescent="0.25">
      <c r="A99" s="156"/>
      <c r="B99" s="66" t="s">
        <v>17</v>
      </c>
      <c r="C99" s="132" t="s">
        <v>16</v>
      </c>
      <c r="D99" s="132">
        <v>25</v>
      </c>
      <c r="E99" s="132">
        <f>E94*D99</f>
        <v>34.625</v>
      </c>
      <c r="F99" s="67"/>
      <c r="G99" s="67"/>
      <c r="H99" s="67"/>
      <c r="I99" s="67"/>
      <c r="J99" s="67"/>
      <c r="K99" s="67"/>
      <c r="L99" s="67"/>
    </row>
    <row r="100" spans="1:16" ht="25.5" x14ac:dyDescent="0.25">
      <c r="A100" s="155">
        <v>9</v>
      </c>
      <c r="B100" s="62" t="s">
        <v>341</v>
      </c>
      <c r="C100" s="134" t="s">
        <v>22</v>
      </c>
      <c r="D100" s="134"/>
      <c r="E100" s="134">
        <f>E94</f>
        <v>1.385</v>
      </c>
      <c r="F100" s="134"/>
      <c r="G100" s="65"/>
      <c r="H100" s="65"/>
      <c r="I100" s="65"/>
      <c r="J100" s="65"/>
      <c r="K100" s="65"/>
      <c r="L100" s="65"/>
    </row>
    <row r="101" spans="1:16" x14ac:dyDescent="0.25">
      <c r="A101" s="155"/>
      <c r="B101" s="66" t="s">
        <v>15</v>
      </c>
      <c r="C101" s="132" t="s">
        <v>16</v>
      </c>
      <c r="D101" s="132">
        <v>1</v>
      </c>
      <c r="E101" s="132">
        <f>E100*D101</f>
        <v>1.385</v>
      </c>
      <c r="F101" s="132"/>
      <c r="G101" s="67"/>
      <c r="H101" s="67"/>
      <c r="I101" s="67"/>
      <c r="J101" s="67"/>
      <c r="K101" s="67"/>
      <c r="L101" s="67"/>
    </row>
    <row r="102" spans="1:16" ht="25.5" x14ac:dyDescent="0.25">
      <c r="A102" s="155"/>
      <c r="B102" s="76" t="s">
        <v>179</v>
      </c>
      <c r="C102" s="132" t="s">
        <v>23</v>
      </c>
      <c r="D102" s="132">
        <v>20</v>
      </c>
      <c r="E102" s="132">
        <f>E100*D102</f>
        <v>27.7</v>
      </c>
      <c r="F102" s="132"/>
      <c r="G102" s="67"/>
      <c r="H102" s="67"/>
      <c r="I102" s="67"/>
      <c r="J102" s="67"/>
      <c r="K102" s="67"/>
      <c r="L102" s="128"/>
    </row>
    <row r="103" spans="1:16" x14ac:dyDescent="0.25">
      <c r="A103" s="156"/>
      <c r="B103" s="66" t="s">
        <v>17</v>
      </c>
      <c r="C103" s="132" t="s">
        <v>16</v>
      </c>
      <c r="D103" s="132">
        <v>25</v>
      </c>
      <c r="E103" s="132">
        <f>E100*D103</f>
        <v>34.625</v>
      </c>
      <c r="F103" s="132"/>
      <c r="G103" s="67"/>
      <c r="H103" s="67"/>
      <c r="I103" s="67"/>
      <c r="J103" s="67"/>
      <c r="K103" s="67"/>
      <c r="L103" s="67"/>
    </row>
    <row r="104" spans="1:16" ht="25.5" x14ac:dyDescent="0.25">
      <c r="A104" s="154">
        <v>10</v>
      </c>
      <c r="B104" s="62" t="s">
        <v>342</v>
      </c>
      <c r="C104" s="134" t="s">
        <v>14</v>
      </c>
      <c r="D104" s="134"/>
      <c r="E104" s="134">
        <v>4.3</v>
      </c>
      <c r="F104" s="65"/>
      <c r="G104" s="65"/>
      <c r="H104" s="65"/>
      <c r="I104" s="65"/>
      <c r="J104" s="65"/>
      <c r="K104" s="65"/>
      <c r="L104" s="65"/>
    </row>
    <row r="105" spans="1:16" x14ac:dyDescent="0.25">
      <c r="A105" s="154"/>
      <c r="B105" s="66" t="s">
        <v>15</v>
      </c>
      <c r="C105" s="132" t="s">
        <v>19</v>
      </c>
      <c r="D105" s="132"/>
      <c r="E105" s="132">
        <v>86</v>
      </c>
      <c r="F105" s="67"/>
      <c r="G105" s="67"/>
      <c r="H105" s="67"/>
      <c r="I105" s="67"/>
      <c r="J105" s="67"/>
      <c r="K105" s="67"/>
      <c r="L105" s="67"/>
    </row>
    <row r="106" spans="1:16" x14ac:dyDescent="0.25">
      <c r="A106" s="154"/>
      <c r="B106" s="66" t="s">
        <v>430</v>
      </c>
      <c r="C106" s="132" t="s">
        <v>110</v>
      </c>
      <c r="D106" s="132"/>
      <c r="E106" s="67">
        <f>E107</f>
        <v>4.3860000000000001</v>
      </c>
      <c r="F106" s="67"/>
      <c r="G106" s="67"/>
      <c r="H106" s="7"/>
      <c r="I106" s="67"/>
      <c r="J106" s="67"/>
      <c r="K106" s="67"/>
      <c r="L106" s="67"/>
    </row>
    <row r="107" spans="1:16" x14ac:dyDescent="0.25">
      <c r="A107" s="154"/>
      <c r="B107" s="72" t="s">
        <v>111</v>
      </c>
      <c r="C107" s="132" t="s">
        <v>14</v>
      </c>
      <c r="D107" s="132">
        <v>1.02</v>
      </c>
      <c r="E107" s="132">
        <f>E104*D107</f>
        <v>4.3860000000000001</v>
      </c>
      <c r="F107" s="70"/>
      <c r="G107" s="67"/>
      <c r="H107" s="67"/>
      <c r="I107" s="67"/>
      <c r="J107" s="67"/>
      <c r="K107" s="67"/>
      <c r="L107" s="67"/>
    </row>
    <row r="108" spans="1:16" x14ac:dyDescent="0.25">
      <c r="A108" s="154"/>
      <c r="B108" s="66" t="s">
        <v>121</v>
      </c>
      <c r="C108" s="132" t="s">
        <v>13</v>
      </c>
      <c r="D108" s="132">
        <v>4.5</v>
      </c>
      <c r="E108" s="132">
        <f>E104*D108</f>
        <v>19.349999999999998</v>
      </c>
      <c r="F108" s="67"/>
      <c r="G108" s="67"/>
      <c r="H108" s="67"/>
      <c r="I108" s="67"/>
      <c r="J108" s="67"/>
      <c r="K108" s="67"/>
      <c r="L108" s="67"/>
    </row>
    <row r="109" spans="1:16" x14ac:dyDescent="0.25">
      <c r="A109" s="154"/>
      <c r="B109" s="66" t="s">
        <v>122</v>
      </c>
      <c r="C109" s="132" t="s">
        <v>14</v>
      </c>
      <c r="D109" s="132">
        <v>0.2</v>
      </c>
      <c r="E109" s="132">
        <f>E104*D109</f>
        <v>0.86</v>
      </c>
      <c r="F109" s="67"/>
      <c r="G109" s="67"/>
      <c r="H109" s="67"/>
      <c r="I109" s="67"/>
      <c r="J109" s="67"/>
      <c r="K109" s="67"/>
      <c r="L109" s="67"/>
    </row>
    <row r="110" spans="1:16" x14ac:dyDescent="0.25">
      <c r="A110" s="154"/>
      <c r="B110" s="66" t="s">
        <v>343</v>
      </c>
      <c r="C110" s="132" t="s">
        <v>126</v>
      </c>
      <c r="D110" s="132" t="s">
        <v>203</v>
      </c>
      <c r="E110" s="132">
        <f>0.767*1.02</f>
        <v>0.78234000000000004</v>
      </c>
      <c r="F110" s="67"/>
      <c r="G110" s="67"/>
      <c r="H110" s="67"/>
      <c r="I110" s="67"/>
      <c r="J110" s="67"/>
      <c r="K110" s="67"/>
      <c r="L110" s="67"/>
    </row>
    <row r="111" spans="1:16" x14ac:dyDescent="0.25">
      <c r="A111" s="154"/>
      <c r="B111" s="66" t="s">
        <v>127</v>
      </c>
      <c r="C111" s="132" t="s">
        <v>126</v>
      </c>
      <c r="D111" s="132" t="s">
        <v>203</v>
      </c>
      <c r="E111" s="132">
        <f>0.129*1.02</f>
        <v>0.13158</v>
      </c>
      <c r="F111" s="67"/>
      <c r="G111" s="67"/>
      <c r="H111" s="67"/>
      <c r="I111" s="67"/>
      <c r="J111" s="67"/>
      <c r="K111" s="67"/>
      <c r="L111" s="67"/>
    </row>
    <row r="112" spans="1:16" x14ac:dyDescent="0.25">
      <c r="A112" s="154"/>
      <c r="B112" s="66" t="s">
        <v>123</v>
      </c>
      <c r="C112" s="132" t="s">
        <v>18</v>
      </c>
      <c r="D112" s="132">
        <v>0.56000000000000005</v>
      </c>
      <c r="E112" s="67">
        <f>E107*D112</f>
        <v>2.4561600000000001</v>
      </c>
      <c r="F112" s="67"/>
      <c r="G112" s="67"/>
      <c r="H112" s="67"/>
      <c r="I112" s="67"/>
      <c r="J112" s="67"/>
      <c r="K112" s="67"/>
      <c r="L112" s="67"/>
    </row>
    <row r="113" spans="1:24" x14ac:dyDescent="0.25">
      <c r="A113" s="154"/>
      <c r="B113" s="66" t="s">
        <v>124</v>
      </c>
      <c r="C113" s="132" t="s">
        <v>18</v>
      </c>
      <c r="D113" s="132">
        <v>1.99</v>
      </c>
      <c r="E113" s="67">
        <f>E107*D113</f>
        <v>8.7281399999999998</v>
      </c>
      <c r="F113" s="67"/>
      <c r="G113" s="67"/>
      <c r="H113" s="67"/>
      <c r="I113" s="67"/>
      <c r="J113" s="67"/>
      <c r="K113" s="67"/>
      <c r="L113" s="67"/>
    </row>
    <row r="114" spans="1:24" x14ac:dyDescent="0.25">
      <c r="A114" s="154"/>
      <c r="B114" s="66" t="s">
        <v>17</v>
      </c>
      <c r="C114" s="132" t="s">
        <v>16</v>
      </c>
      <c r="D114" s="132">
        <v>25</v>
      </c>
      <c r="E114" s="132">
        <f>E104*D114</f>
        <v>107.5</v>
      </c>
      <c r="F114" s="67"/>
      <c r="G114" s="67"/>
      <c r="H114" s="67"/>
      <c r="I114" s="67"/>
      <c r="J114" s="67"/>
      <c r="K114" s="67"/>
      <c r="L114" s="67"/>
    </row>
    <row r="115" spans="1:24" ht="25.5" x14ac:dyDescent="0.25">
      <c r="A115" s="154">
        <v>11</v>
      </c>
      <c r="B115" s="62" t="s">
        <v>344</v>
      </c>
      <c r="C115" s="134" t="s">
        <v>14</v>
      </c>
      <c r="D115" s="134"/>
      <c r="E115" s="134">
        <v>1.9</v>
      </c>
      <c r="F115" s="65"/>
      <c r="G115" s="65"/>
      <c r="H115" s="65"/>
      <c r="I115" s="65"/>
      <c r="J115" s="65"/>
      <c r="K115" s="65"/>
      <c r="L115" s="65"/>
    </row>
    <row r="116" spans="1:24" x14ac:dyDescent="0.25">
      <c r="A116" s="154"/>
      <c r="B116" s="66" t="s">
        <v>15</v>
      </c>
      <c r="C116" s="132" t="s">
        <v>19</v>
      </c>
      <c r="D116" s="132"/>
      <c r="E116" s="132">
        <v>47.5</v>
      </c>
      <c r="F116" s="67"/>
      <c r="G116" s="67"/>
      <c r="H116" s="67"/>
      <c r="I116" s="67"/>
      <c r="J116" s="67"/>
      <c r="K116" s="67"/>
      <c r="L116" s="67"/>
    </row>
    <row r="117" spans="1:24" x14ac:dyDescent="0.25">
      <c r="A117" s="154"/>
      <c r="B117" s="66" t="s">
        <v>430</v>
      </c>
      <c r="C117" s="132" t="s">
        <v>110</v>
      </c>
      <c r="D117" s="132"/>
      <c r="E117" s="67">
        <f>E118</f>
        <v>1.9379999999999999</v>
      </c>
      <c r="F117" s="67"/>
      <c r="G117" s="67"/>
      <c r="H117" s="7"/>
      <c r="I117" s="67"/>
      <c r="J117" s="67"/>
      <c r="K117" s="67"/>
      <c r="L117" s="67"/>
    </row>
    <row r="118" spans="1:24" x14ac:dyDescent="0.25">
      <c r="A118" s="154"/>
      <c r="B118" s="72" t="s">
        <v>111</v>
      </c>
      <c r="C118" s="132" t="s">
        <v>14</v>
      </c>
      <c r="D118" s="132">
        <v>1.02</v>
      </c>
      <c r="E118" s="132">
        <f>E115*D118</f>
        <v>1.9379999999999999</v>
      </c>
      <c r="F118" s="70"/>
      <c r="G118" s="67"/>
      <c r="H118" s="67"/>
      <c r="I118" s="67"/>
      <c r="J118" s="67"/>
      <c r="K118" s="67"/>
      <c r="L118" s="67"/>
    </row>
    <row r="119" spans="1:24" x14ac:dyDescent="0.25">
      <c r="A119" s="154"/>
      <c r="B119" s="66" t="s">
        <v>121</v>
      </c>
      <c r="C119" s="132" t="s">
        <v>13</v>
      </c>
      <c r="D119" s="132">
        <v>4.5</v>
      </c>
      <c r="E119" s="132">
        <f>E115*D119</f>
        <v>8.5499999999999989</v>
      </c>
      <c r="F119" s="67"/>
      <c r="G119" s="67"/>
      <c r="H119" s="67"/>
      <c r="I119" s="67"/>
      <c r="J119" s="67"/>
      <c r="K119" s="67"/>
      <c r="L119" s="67"/>
    </row>
    <row r="120" spans="1:24" x14ac:dyDescent="0.25">
      <c r="A120" s="154"/>
      <c r="B120" s="66" t="s">
        <v>122</v>
      </c>
      <c r="C120" s="132" t="s">
        <v>14</v>
      </c>
      <c r="D120" s="132">
        <v>0.2</v>
      </c>
      <c r="E120" s="132">
        <f>E115*D120</f>
        <v>0.38</v>
      </c>
      <c r="F120" s="67"/>
      <c r="G120" s="67"/>
      <c r="H120" s="67"/>
      <c r="I120" s="67"/>
      <c r="J120" s="67"/>
      <c r="K120" s="67"/>
      <c r="L120" s="67"/>
    </row>
    <row r="121" spans="1:24" x14ac:dyDescent="0.25">
      <c r="A121" s="154"/>
      <c r="B121" s="66" t="s">
        <v>345</v>
      </c>
      <c r="C121" s="132" t="s">
        <v>126</v>
      </c>
      <c r="D121" s="132" t="s">
        <v>203</v>
      </c>
      <c r="E121" s="132">
        <f>0.438*1.02</f>
        <v>0.44675999999999999</v>
      </c>
      <c r="F121" s="67"/>
      <c r="G121" s="67"/>
      <c r="H121" s="67"/>
      <c r="I121" s="67"/>
      <c r="J121" s="67"/>
      <c r="K121" s="67"/>
      <c r="L121" s="67"/>
    </row>
    <row r="122" spans="1:24" x14ac:dyDescent="0.25">
      <c r="A122" s="154"/>
      <c r="B122" s="66" t="s">
        <v>127</v>
      </c>
      <c r="C122" s="132" t="s">
        <v>126</v>
      </c>
      <c r="D122" s="132" t="s">
        <v>203</v>
      </c>
      <c r="E122" s="132">
        <f>0.069*1.02</f>
        <v>7.0380000000000012E-2</v>
      </c>
      <c r="F122" s="67"/>
      <c r="G122" s="67"/>
      <c r="H122" s="67"/>
      <c r="I122" s="67"/>
      <c r="J122" s="67"/>
      <c r="K122" s="67"/>
      <c r="L122" s="67"/>
    </row>
    <row r="123" spans="1:24" x14ac:dyDescent="0.25">
      <c r="A123" s="154"/>
      <c r="B123" s="66" t="s">
        <v>123</v>
      </c>
      <c r="C123" s="132" t="s">
        <v>18</v>
      </c>
      <c r="D123" s="132">
        <v>0.56000000000000005</v>
      </c>
      <c r="E123" s="67">
        <f>E118*D123</f>
        <v>1.08528</v>
      </c>
      <c r="F123" s="67"/>
      <c r="G123" s="67"/>
      <c r="H123" s="67"/>
      <c r="I123" s="67"/>
      <c r="J123" s="67"/>
      <c r="K123" s="67"/>
      <c r="L123" s="67"/>
    </row>
    <row r="124" spans="1:24" x14ac:dyDescent="0.25">
      <c r="A124" s="154"/>
      <c r="B124" s="66" t="s">
        <v>124</v>
      </c>
      <c r="C124" s="132" t="s">
        <v>18</v>
      </c>
      <c r="D124" s="132">
        <v>1.99</v>
      </c>
      <c r="E124" s="67">
        <f>E118*D124</f>
        <v>3.8566199999999999</v>
      </c>
      <c r="F124" s="67"/>
      <c r="G124" s="67"/>
      <c r="H124" s="67"/>
      <c r="I124" s="67"/>
      <c r="J124" s="67"/>
      <c r="K124" s="67"/>
      <c r="L124" s="67"/>
    </row>
    <row r="125" spans="1:24" x14ac:dyDescent="0.25">
      <c r="A125" s="154"/>
      <c r="B125" s="66" t="s">
        <v>17</v>
      </c>
      <c r="C125" s="132" t="s">
        <v>16</v>
      </c>
      <c r="D125" s="132">
        <v>25</v>
      </c>
      <c r="E125" s="132">
        <f>E115*D125</f>
        <v>47.5</v>
      </c>
      <c r="F125" s="67"/>
      <c r="G125" s="67"/>
      <c r="H125" s="67"/>
      <c r="I125" s="67"/>
      <c r="J125" s="67"/>
      <c r="K125" s="67"/>
      <c r="L125" s="67"/>
    </row>
    <row r="126" spans="1:24" ht="25.5" customHeight="1" x14ac:dyDescent="0.25">
      <c r="A126" s="157">
        <v>12</v>
      </c>
      <c r="B126" s="62" t="s">
        <v>326</v>
      </c>
      <c r="C126" s="134" t="s">
        <v>13</v>
      </c>
      <c r="D126" s="134"/>
      <c r="E126" s="134">
        <f>56.6+58.3</f>
        <v>114.9</v>
      </c>
      <c r="F126" s="65"/>
      <c r="G126" s="65"/>
      <c r="H126" s="65"/>
      <c r="I126" s="65"/>
      <c r="J126" s="65"/>
      <c r="K126" s="65"/>
      <c r="L126" s="65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:24" x14ac:dyDescent="0.25">
      <c r="A127" s="157"/>
      <c r="B127" s="66" t="s">
        <v>15</v>
      </c>
      <c r="C127" s="132" t="s">
        <v>16</v>
      </c>
      <c r="D127" s="132">
        <v>1</v>
      </c>
      <c r="E127" s="132">
        <f>E126*D127</f>
        <v>114.9</v>
      </c>
      <c r="F127" s="67"/>
      <c r="G127" s="67"/>
      <c r="H127" s="67"/>
      <c r="I127" s="67"/>
      <c r="J127" s="67"/>
      <c r="K127" s="67"/>
      <c r="L127" s="67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:24" x14ac:dyDescent="0.25">
      <c r="A128" s="157"/>
      <c r="B128" s="66" t="s">
        <v>113</v>
      </c>
      <c r="C128" s="132" t="s">
        <v>14</v>
      </c>
      <c r="D128" s="132">
        <v>0.05</v>
      </c>
      <c r="E128" s="132">
        <f>E126*D128</f>
        <v>5.745000000000001</v>
      </c>
      <c r="F128" s="67"/>
      <c r="G128" s="67"/>
      <c r="H128" s="67"/>
      <c r="I128" s="67"/>
      <c r="J128" s="67"/>
      <c r="K128" s="67"/>
      <c r="L128" s="67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:19" ht="25.5" x14ac:dyDescent="0.25">
      <c r="A129" s="157">
        <v>13</v>
      </c>
      <c r="B129" s="62" t="s">
        <v>327</v>
      </c>
      <c r="C129" s="134" t="s">
        <v>13</v>
      </c>
      <c r="D129" s="134"/>
      <c r="E129" s="134">
        <f>56.6+58.3</f>
        <v>114.9</v>
      </c>
      <c r="F129" s="65"/>
      <c r="G129" s="65"/>
      <c r="H129" s="65"/>
      <c r="I129" s="65"/>
      <c r="J129" s="65"/>
      <c r="K129" s="65"/>
      <c r="L129" s="65"/>
    </row>
    <row r="130" spans="1:19" x14ac:dyDescent="0.25">
      <c r="A130" s="157"/>
      <c r="B130" s="66" t="s">
        <v>15</v>
      </c>
      <c r="C130" s="132" t="s">
        <v>16</v>
      </c>
      <c r="D130" s="132">
        <v>1</v>
      </c>
      <c r="E130" s="132">
        <f>E129*D130</f>
        <v>114.9</v>
      </c>
      <c r="F130" s="67"/>
      <c r="G130" s="67"/>
      <c r="H130" s="67"/>
      <c r="I130" s="67"/>
      <c r="J130" s="67"/>
      <c r="K130" s="67"/>
      <c r="L130" s="67"/>
      <c r="N130" s="123"/>
      <c r="O130" s="123"/>
      <c r="P130" s="123"/>
      <c r="Q130" s="123"/>
      <c r="R130" s="123"/>
      <c r="S130" s="123"/>
    </row>
    <row r="131" spans="1:19" x14ac:dyDescent="0.25">
      <c r="A131" s="157"/>
      <c r="B131" s="66" t="s">
        <v>328</v>
      </c>
      <c r="C131" s="132" t="s">
        <v>20</v>
      </c>
      <c r="D131" s="132">
        <v>1.05</v>
      </c>
      <c r="E131" s="132">
        <f>D131*E129</f>
        <v>120.64500000000001</v>
      </c>
      <c r="F131" s="67"/>
      <c r="G131" s="67"/>
      <c r="H131" s="67"/>
      <c r="I131" s="67"/>
      <c r="J131" s="67"/>
      <c r="K131" s="67"/>
      <c r="L131" s="67"/>
      <c r="N131" s="123"/>
      <c r="O131" s="123"/>
      <c r="P131" s="123"/>
      <c r="Q131" s="123"/>
      <c r="R131" s="123"/>
      <c r="S131" s="123"/>
    </row>
    <row r="132" spans="1:19" x14ac:dyDescent="0.25">
      <c r="A132" s="157"/>
      <c r="B132" s="66" t="s">
        <v>24</v>
      </c>
      <c r="C132" s="132" t="s">
        <v>14</v>
      </c>
      <c r="D132" s="132">
        <v>0.04</v>
      </c>
      <c r="E132" s="132">
        <f>D132*E129</f>
        <v>4.5960000000000001</v>
      </c>
      <c r="F132" s="67"/>
      <c r="G132" s="67"/>
      <c r="H132" s="67"/>
      <c r="I132" s="67"/>
      <c r="J132" s="67"/>
      <c r="K132" s="67"/>
      <c r="L132" s="67"/>
      <c r="N132" s="123"/>
      <c r="O132" s="123"/>
      <c r="P132" s="123"/>
      <c r="Q132" s="123"/>
      <c r="R132" s="123"/>
      <c r="S132" s="123"/>
    </row>
    <row r="133" spans="1:19" x14ac:dyDescent="0.25">
      <c r="A133" s="157"/>
      <c r="B133" s="66" t="s">
        <v>17</v>
      </c>
      <c r="C133" s="132" t="s">
        <v>16</v>
      </c>
      <c r="D133" s="132">
        <v>0.1</v>
      </c>
      <c r="E133" s="132">
        <f>E129*D133</f>
        <v>11.490000000000002</v>
      </c>
      <c r="F133" s="67"/>
      <c r="G133" s="67"/>
      <c r="H133" s="67"/>
      <c r="I133" s="67"/>
      <c r="J133" s="67"/>
      <c r="K133" s="67"/>
      <c r="L133" s="67"/>
    </row>
    <row r="134" spans="1:19" ht="25.5" x14ac:dyDescent="0.25">
      <c r="A134" s="157">
        <v>14</v>
      </c>
      <c r="B134" s="62" t="s">
        <v>451</v>
      </c>
      <c r="C134" s="134" t="s">
        <v>19</v>
      </c>
      <c r="D134" s="134"/>
      <c r="E134" s="134">
        <v>14</v>
      </c>
      <c r="F134" s="65"/>
      <c r="G134" s="65"/>
      <c r="H134" s="65"/>
      <c r="I134" s="65"/>
      <c r="J134" s="65"/>
      <c r="K134" s="65"/>
      <c r="L134" s="65"/>
    </row>
    <row r="135" spans="1:19" x14ac:dyDescent="0.25">
      <c r="A135" s="157"/>
      <c r="B135" s="66" t="s">
        <v>15</v>
      </c>
      <c r="C135" s="132" t="s">
        <v>16</v>
      </c>
      <c r="D135" s="132">
        <v>1</v>
      </c>
      <c r="E135" s="132">
        <f>E134*D135</f>
        <v>14</v>
      </c>
      <c r="F135" s="67"/>
      <c r="G135" s="67"/>
      <c r="H135" s="67"/>
      <c r="I135" s="67"/>
      <c r="J135" s="67"/>
      <c r="K135" s="67"/>
      <c r="L135" s="67"/>
    </row>
    <row r="136" spans="1:19" ht="25.5" x14ac:dyDescent="0.25">
      <c r="A136" s="157"/>
      <c r="B136" s="76" t="s">
        <v>324</v>
      </c>
      <c r="C136" s="132" t="s">
        <v>13</v>
      </c>
      <c r="D136" s="132">
        <v>1.4</v>
      </c>
      <c r="E136" s="132">
        <f>E134*D136</f>
        <v>19.599999999999998</v>
      </c>
      <c r="F136" s="67"/>
      <c r="G136" s="67"/>
      <c r="H136" s="67"/>
      <c r="I136" s="67"/>
      <c r="J136" s="67"/>
      <c r="K136" s="67"/>
      <c r="L136" s="67"/>
    </row>
    <row r="137" spans="1:19" x14ac:dyDescent="0.25">
      <c r="A137" s="157"/>
      <c r="B137" s="73" t="s">
        <v>17</v>
      </c>
      <c r="C137" s="128" t="s">
        <v>16</v>
      </c>
      <c r="D137" s="128">
        <v>0.51</v>
      </c>
      <c r="E137" s="132">
        <f>E134*D137</f>
        <v>7.1400000000000006</v>
      </c>
      <c r="F137" s="132"/>
      <c r="G137" s="74"/>
      <c r="H137" s="74"/>
      <c r="I137" s="74"/>
      <c r="J137" s="74"/>
      <c r="K137" s="74"/>
      <c r="L137" s="67"/>
    </row>
    <row r="138" spans="1:19" ht="33.75" customHeight="1" x14ac:dyDescent="0.25">
      <c r="A138" s="163">
        <v>15</v>
      </c>
      <c r="B138" s="62" t="s">
        <v>206</v>
      </c>
      <c r="C138" s="134" t="s">
        <v>20</v>
      </c>
      <c r="D138" s="134"/>
      <c r="E138" s="75">
        <v>6</v>
      </c>
      <c r="F138" s="65"/>
      <c r="G138" s="65"/>
      <c r="H138" s="65"/>
      <c r="I138" s="65"/>
      <c r="J138" s="65"/>
      <c r="K138" s="65"/>
      <c r="L138" s="65"/>
    </row>
    <row r="139" spans="1:19" x14ac:dyDescent="0.25">
      <c r="A139" s="164"/>
      <c r="B139" s="66" t="s">
        <v>15</v>
      </c>
      <c r="C139" s="132" t="s">
        <v>16</v>
      </c>
      <c r="D139" s="132">
        <v>1</v>
      </c>
      <c r="E139" s="132">
        <f>E138*D139</f>
        <v>6</v>
      </c>
      <c r="F139" s="67"/>
      <c r="G139" s="67"/>
      <c r="H139" s="67"/>
      <c r="I139" s="67"/>
      <c r="J139" s="67"/>
      <c r="K139" s="67"/>
      <c r="L139" s="67"/>
    </row>
    <row r="140" spans="1:19" x14ac:dyDescent="0.25">
      <c r="A140" s="164"/>
      <c r="B140" s="66" t="s">
        <v>294</v>
      </c>
      <c r="C140" s="132" t="s">
        <v>13</v>
      </c>
      <c r="D140" s="132">
        <v>2.1</v>
      </c>
      <c r="E140" s="132">
        <f>E138*D140</f>
        <v>12.600000000000001</v>
      </c>
      <c r="F140" s="67"/>
      <c r="G140" s="67"/>
      <c r="H140" s="67"/>
      <c r="I140" s="67"/>
      <c r="J140" s="67"/>
      <c r="K140" s="67"/>
      <c r="L140" s="67"/>
    </row>
    <row r="141" spans="1:19" x14ac:dyDescent="0.25">
      <c r="A141" s="164"/>
      <c r="B141" s="66" t="s">
        <v>295</v>
      </c>
      <c r="C141" s="132" t="s">
        <v>13</v>
      </c>
      <c r="D141" s="132">
        <v>1.05</v>
      </c>
      <c r="E141" s="132">
        <f>E139*D141</f>
        <v>6.3000000000000007</v>
      </c>
      <c r="F141" s="67"/>
      <c r="G141" s="67"/>
      <c r="H141" s="67"/>
      <c r="I141" s="67"/>
      <c r="J141" s="67"/>
      <c r="K141" s="67"/>
      <c r="L141" s="67"/>
    </row>
    <row r="142" spans="1:19" x14ac:dyDescent="0.25">
      <c r="A142" s="165"/>
      <c r="B142" s="66" t="s">
        <v>79</v>
      </c>
      <c r="C142" s="132" t="s">
        <v>13</v>
      </c>
      <c r="D142" s="132">
        <v>1.05</v>
      </c>
      <c r="E142" s="132">
        <f>E138*D142</f>
        <v>6.3000000000000007</v>
      </c>
      <c r="F142" s="67"/>
      <c r="G142" s="67"/>
      <c r="H142" s="67"/>
      <c r="I142" s="67"/>
      <c r="J142" s="67"/>
      <c r="K142" s="67"/>
      <c r="L142" s="67"/>
    </row>
    <row r="143" spans="1:19" ht="25.5" x14ac:dyDescent="0.25">
      <c r="A143" s="163">
        <v>16</v>
      </c>
      <c r="B143" s="62" t="s">
        <v>208</v>
      </c>
      <c r="C143" s="134" t="s">
        <v>13</v>
      </c>
      <c r="D143" s="134"/>
      <c r="E143" s="134">
        <v>5.22</v>
      </c>
      <c r="F143" s="65"/>
      <c r="G143" s="65"/>
      <c r="H143" s="65"/>
      <c r="I143" s="65"/>
      <c r="J143" s="65"/>
      <c r="K143" s="65"/>
      <c r="L143" s="65"/>
    </row>
    <row r="144" spans="1:19" x14ac:dyDescent="0.25">
      <c r="A144" s="164"/>
      <c r="B144" s="66" t="s">
        <v>15</v>
      </c>
      <c r="C144" s="132" t="s">
        <v>16</v>
      </c>
      <c r="D144" s="132">
        <v>1</v>
      </c>
      <c r="E144" s="132">
        <f>E143*D144</f>
        <v>5.22</v>
      </c>
      <c r="F144" s="67"/>
      <c r="G144" s="67"/>
      <c r="H144" s="67"/>
      <c r="I144" s="67"/>
      <c r="J144" s="67"/>
      <c r="K144" s="67"/>
      <c r="L144" s="67"/>
    </row>
    <row r="145" spans="1:12" ht="25.5" x14ac:dyDescent="0.25">
      <c r="A145" s="164"/>
      <c r="B145" s="76" t="s">
        <v>324</v>
      </c>
      <c r="C145" s="132" t="s">
        <v>13</v>
      </c>
      <c r="D145" s="132">
        <v>1.05</v>
      </c>
      <c r="E145" s="132">
        <f>E143*D145</f>
        <v>5.4809999999999999</v>
      </c>
      <c r="F145" s="67"/>
      <c r="G145" s="67"/>
      <c r="H145" s="67"/>
      <c r="I145" s="67"/>
      <c r="J145" s="67"/>
      <c r="K145" s="67"/>
      <c r="L145" s="67"/>
    </row>
    <row r="146" spans="1:12" x14ac:dyDescent="0.25">
      <c r="A146" s="165"/>
      <c r="B146" s="73" t="s">
        <v>17</v>
      </c>
      <c r="C146" s="128" t="s">
        <v>16</v>
      </c>
      <c r="D146" s="128">
        <v>0.51</v>
      </c>
      <c r="E146" s="128">
        <f>E143*D146</f>
        <v>2.6621999999999999</v>
      </c>
      <c r="F146" s="132"/>
      <c r="G146" s="74"/>
      <c r="H146" s="74"/>
      <c r="I146" s="74"/>
      <c r="J146" s="74"/>
      <c r="K146" s="74"/>
      <c r="L146" s="67"/>
    </row>
    <row r="147" spans="1:12" ht="25.5" x14ac:dyDescent="0.25">
      <c r="A147" s="158">
        <v>17</v>
      </c>
      <c r="B147" s="62" t="s">
        <v>209</v>
      </c>
      <c r="C147" s="134" t="s">
        <v>13</v>
      </c>
      <c r="D147" s="134"/>
      <c r="E147" s="134">
        <v>101.5</v>
      </c>
      <c r="F147" s="65"/>
      <c r="G147" s="65"/>
      <c r="H147" s="65"/>
      <c r="I147" s="65"/>
      <c r="J147" s="65"/>
      <c r="K147" s="65"/>
      <c r="L147" s="65"/>
    </row>
    <row r="148" spans="1:12" x14ac:dyDescent="0.25">
      <c r="A148" s="159"/>
      <c r="B148" s="66" t="s">
        <v>15</v>
      </c>
      <c r="C148" s="132" t="s">
        <v>16</v>
      </c>
      <c r="D148" s="132">
        <v>1</v>
      </c>
      <c r="E148" s="132">
        <f>E147*D148</f>
        <v>101.5</v>
      </c>
      <c r="F148" s="67"/>
      <c r="G148" s="67"/>
      <c r="H148" s="67"/>
      <c r="I148" s="67"/>
      <c r="J148" s="67"/>
      <c r="K148" s="67"/>
      <c r="L148" s="67"/>
    </row>
    <row r="149" spans="1:12" ht="25.5" x14ac:dyDescent="0.25">
      <c r="A149" s="159"/>
      <c r="B149" s="76" t="s">
        <v>210</v>
      </c>
      <c r="C149" s="132" t="s">
        <v>13</v>
      </c>
      <c r="D149" s="132">
        <v>1.05</v>
      </c>
      <c r="E149" s="132">
        <f>E147*D149</f>
        <v>106.575</v>
      </c>
      <c r="F149" s="67"/>
      <c r="G149" s="67"/>
      <c r="H149" s="67"/>
      <c r="I149" s="67"/>
      <c r="J149" s="67"/>
      <c r="K149" s="67"/>
      <c r="L149" s="67"/>
    </row>
    <row r="150" spans="1:12" x14ac:dyDescent="0.25">
      <c r="A150" s="160"/>
      <c r="B150" s="73" t="s">
        <v>17</v>
      </c>
      <c r="C150" s="128" t="s">
        <v>16</v>
      </c>
      <c r="D150" s="128">
        <v>0.51</v>
      </c>
      <c r="E150" s="128">
        <f>E147*D150</f>
        <v>51.765000000000001</v>
      </c>
      <c r="F150" s="132"/>
      <c r="G150" s="74"/>
      <c r="H150" s="74"/>
      <c r="I150" s="74"/>
      <c r="J150" s="74"/>
      <c r="K150" s="74"/>
      <c r="L150" s="67"/>
    </row>
    <row r="151" spans="1:12" ht="25.5" x14ac:dyDescent="0.25">
      <c r="A151" s="154">
        <v>18</v>
      </c>
      <c r="B151" s="62" t="s">
        <v>313</v>
      </c>
      <c r="C151" s="77" t="s">
        <v>13</v>
      </c>
      <c r="D151" s="77"/>
      <c r="E151" s="77">
        <v>134.19999999999999</v>
      </c>
      <c r="F151" s="78"/>
      <c r="G151" s="78"/>
      <c r="H151" s="78"/>
      <c r="I151" s="78"/>
      <c r="J151" s="78"/>
      <c r="K151" s="78"/>
      <c r="L151" s="78"/>
    </row>
    <row r="152" spans="1:12" x14ac:dyDescent="0.25">
      <c r="A152" s="154"/>
      <c r="B152" s="66" t="s">
        <v>15</v>
      </c>
      <c r="C152" s="142" t="s">
        <v>16</v>
      </c>
      <c r="D152" s="142">
        <v>1</v>
      </c>
      <c r="E152" s="142">
        <f>E151*D152</f>
        <v>134.19999999999999</v>
      </c>
      <c r="F152" s="67"/>
      <c r="G152" s="67"/>
      <c r="H152" s="67"/>
      <c r="I152" s="67"/>
      <c r="J152" s="67"/>
      <c r="K152" s="67"/>
      <c r="L152" s="67"/>
    </row>
    <row r="153" spans="1:12" x14ac:dyDescent="0.25">
      <c r="A153" s="154"/>
      <c r="B153" s="66" t="s">
        <v>452</v>
      </c>
      <c r="C153" s="142" t="s">
        <v>20</v>
      </c>
      <c r="D153" s="142">
        <v>1.05</v>
      </c>
      <c r="E153" s="142">
        <f>E151*D153</f>
        <v>140.91</v>
      </c>
      <c r="F153" s="67"/>
      <c r="G153" s="67"/>
      <c r="H153" s="67"/>
      <c r="I153" s="67"/>
      <c r="J153" s="67"/>
      <c r="K153" s="67"/>
      <c r="L153" s="67"/>
    </row>
    <row r="154" spans="1:12" x14ac:dyDescent="0.25">
      <c r="A154" s="154"/>
      <c r="B154" s="66" t="s">
        <v>24</v>
      </c>
      <c r="C154" s="142" t="s">
        <v>14</v>
      </c>
      <c r="D154" s="142">
        <v>3.2000000000000001E-2</v>
      </c>
      <c r="E154" s="142">
        <f>D154*E151</f>
        <v>4.2943999999999996</v>
      </c>
      <c r="F154" s="67"/>
      <c r="G154" s="67"/>
      <c r="H154" s="67"/>
      <c r="I154" s="67"/>
      <c r="J154" s="67"/>
      <c r="K154" s="67"/>
      <c r="L154" s="67"/>
    </row>
    <row r="155" spans="1:12" x14ac:dyDescent="0.25">
      <c r="A155" s="154"/>
      <c r="B155" s="66" t="s">
        <v>17</v>
      </c>
      <c r="C155" s="142" t="s">
        <v>16</v>
      </c>
      <c r="D155" s="142">
        <v>0.51</v>
      </c>
      <c r="E155" s="142">
        <f>D155*E151</f>
        <v>68.441999999999993</v>
      </c>
      <c r="F155" s="142"/>
      <c r="G155" s="67"/>
      <c r="H155" s="67"/>
      <c r="I155" s="67"/>
      <c r="J155" s="67"/>
      <c r="K155" s="67"/>
      <c r="L155" s="67"/>
    </row>
    <row r="156" spans="1:12" ht="25.5" x14ac:dyDescent="0.25">
      <c r="A156" s="158">
        <v>19</v>
      </c>
      <c r="B156" s="62" t="s">
        <v>80</v>
      </c>
      <c r="C156" s="141" t="s">
        <v>19</v>
      </c>
      <c r="D156" s="141"/>
      <c r="E156" s="141">
        <v>44.16</v>
      </c>
      <c r="F156" s="65"/>
      <c r="G156" s="65"/>
      <c r="H156" s="65"/>
      <c r="I156" s="65"/>
      <c r="J156" s="65"/>
      <c r="K156" s="65"/>
      <c r="L156" s="65"/>
    </row>
    <row r="157" spans="1:12" x14ac:dyDescent="0.25">
      <c r="A157" s="159"/>
      <c r="B157" s="66" t="s">
        <v>15</v>
      </c>
      <c r="C157" s="142" t="s">
        <v>16</v>
      </c>
      <c r="D157" s="142">
        <v>1</v>
      </c>
      <c r="E157" s="142">
        <f>E156*D157</f>
        <v>44.16</v>
      </c>
      <c r="F157" s="67"/>
      <c r="G157" s="67"/>
      <c r="H157" s="67"/>
      <c r="I157" s="67"/>
      <c r="J157" s="67"/>
      <c r="K157" s="67"/>
      <c r="L157" s="67"/>
    </row>
    <row r="158" spans="1:12" x14ac:dyDescent="0.25">
      <c r="A158" s="159"/>
      <c r="B158" s="66" t="s">
        <v>452</v>
      </c>
      <c r="C158" s="142" t="s">
        <v>20</v>
      </c>
      <c r="D158" s="142">
        <v>0.3</v>
      </c>
      <c r="E158" s="142">
        <f>E156*D158</f>
        <v>13.247999999999999</v>
      </c>
      <c r="F158" s="67"/>
      <c r="G158" s="67"/>
      <c r="H158" s="67"/>
      <c r="I158" s="67"/>
      <c r="J158" s="67"/>
      <c r="K158" s="67"/>
      <c r="L158" s="67"/>
    </row>
    <row r="159" spans="1:12" x14ac:dyDescent="0.25">
      <c r="A159" s="159"/>
      <c r="B159" s="66" t="s">
        <v>24</v>
      </c>
      <c r="C159" s="142" t="s">
        <v>14</v>
      </c>
      <c r="D159" s="142">
        <v>1.2E-2</v>
      </c>
      <c r="E159" s="142">
        <f>D159*E156</f>
        <v>0.52991999999999995</v>
      </c>
      <c r="F159" s="67"/>
      <c r="G159" s="67"/>
      <c r="H159" s="67"/>
      <c r="I159" s="67"/>
      <c r="J159" s="67"/>
      <c r="K159" s="67"/>
      <c r="L159" s="67"/>
    </row>
    <row r="160" spans="1:12" x14ac:dyDescent="0.25">
      <c r="A160" s="160"/>
      <c r="B160" s="66" t="s">
        <v>17</v>
      </c>
      <c r="C160" s="132" t="s">
        <v>16</v>
      </c>
      <c r="D160" s="132">
        <v>0.3</v>
      </c>
      <c r="E160" s="132">
        <f>E156*D160</f>
        <v>13.247999999999999</v>
      </c>
      <c r="F160" s="132"/>
      <c r="G160" s="67"/>
      <c r="H160" s="67"/>
      <c r="I160" s="67"/>
      <c r="J160" s="67"/>
      <c r="K160" s="67"/>
      <c r="L160" s="67"/>
    </row>
    <row r="161" spans="1:12" ht="25.5" x14ac:dyDescent="0.25">
      <c r="A161" s="158">
        <v>20</v>
      </c>
      <c r="B161" s="62" t="s">
        <v>458</v>
      </c>
      <c r="C161" s="77" t="s">
        <v>13</v>
      </c>
      <c r="D161" s="77"/>
      <c r="E161" s="134">
        <f>E143</f>
        <v>5.22</v>
      </c>
      <c r="F161" s="78"/>
      <c r="G161" s="78"/>
      <c r="H161" s="78"/>
      <c r="I161" s="78"/>
      <c r="J161" s="78"/>
      <c r="K161" s="78"/>
      <c r="L161" s="78"/>
    </row>
    <row r="162" spans="1:12" x14ac:dyDescent="0.25">
      <c r="A162" s="159"/>
      <c r="B162" s="66" t="s">
        <v>15</v>
      </c>
      <c r="C162" s="132" t="s">
        <v>16</v>
      </c>
      <c r="D162" s="132">
        <v>1</v>
      </c>
      <c r="E162" s="132">
        <f>E161*D162</f>
        <v>5.22</v>
      </c>
      <c r="F162" s="67"/>
      <c r="G162" s="67"/>
      <c r="H162" s="67"/>
      <c r="I162" s="67"/>
      <c r="J162" s="67"/>
      <c r="K162" s="67"/>
      <c r="L162" s="67"/>
    </row>
    <row r="163" spans="1:12" x14ac:dyDescent="0.25">
      <c r="A163" s="159"/>
      <c r="B163" s="66" t="s">
        <v>296</v>
      </c>
      <c r="C163" s="132" t="s">
        <v>23</v>
      </c>
      <c r="D163" s="132">
        <v>0.15</v>
      </c>
      <c r="E163" s="132">
        <f>E161*D163</f>
        <v>0.78299999999999992</v>
      </c>
      <c r="F163" s="67"/>
      <c r="G163" s="67"/>
      <c r="H163" s="67"/>
      <c r="I163" s="67"/>
      <c r="J163" s="67"/>
      <c r="K163" s="67"/>
      <c r="L163" s="67"/>
    </row>
    <row r="164" spans="1:12" x14ac:dyDescent="0.25">
      <c r="A164" s="159"/>
      <c r="B164" s="66" t="s">
        <v>297</v>
      </c>
      <c r="C164" s="132" t="s">
        <v>18</v>
      </c>
      <c r="D164" s="132">
        <v>1.2</v>
      </c>
      <c r="E164" s="132">
        <f>E161*D164</f>
        <v>6.2639999999999993</v>
      </c>
      <c r="F164" s="67"/>
      <c r="G164" s="67"/>
      <c r="H164" s="67"/>
      <c r="I164" s="67"/>
      <c r="J164" s="67"/>
      <c r="K164" s="67"/>
      <c r="L164" s="67"/>
    </row>
    <row r="165" spans="1:12" x14ac:dyDescent="0.25">
      <c r="A165" s="159"/>
      <c r="B165" s="66" t="s">
        <v>207</v>
      </c>
      <c r="C165" s="132" t="s">
        <v>23</v>
      </c>
      <c r="D165" s="132">
        <v>0.4</v>
      </c>
      <c r="E165" s="132">
        <f>E161*D165</f>
        <v>2.0880000000000001</v>
      </c>
      <c r="F165" s="67"/>
      <c r="G165" s="67"/>
      <c r="H165" s="67"/>
      <c r="I165" s="67"/>
      <c r="J165" s="67"/>
      <c r="K165" s="67"/>
      <c r="L165" s="67"/>
    </row>
    <row r="166" spans="1:12" x14ac:dyDescent="0.25">
      <c r="A166" s="160"/>
      <c r="B166" s="66" t="s">
        <v>17</v>
      </c>
      <c r="C166" s="132" t="s">
        <v>16</v>
      </c>
      <c r="D166" s="132">
        <v>0.5</v>
      </c>
      <c r="E166" s="132">
        <f>E161*D166</f>
        <v>2.61</v>
      </c>
      <c r="F166" s="132"/>
      <c r="G166" s="67"/>
      <c r="H166" s="67"/>
      <c r="I166" s="67"/>
      <c r="J166" s="67"/>
      <c r="K166" s="67"/>
      <c r="L166" s="67"/>
    </row>
    <row r="167" spans="1:12" ht="25.5" x14ac:dyDescent="0.25">
      <c r="A167" s="158">
        <v>21</v>
      </c>
      <c r="B167" s="62" t="s">
        <v>211</v>
      </c>
      <c r="C167" s="77" t="s">
        <v>13</v>
      </c>
      <c r="D167" s="77"/>
      <c r="E167" s="77">
        <v>56.95</v>
      </c>
      <c r="F167" s="78"/>
      <c r="G167" s="78"/>
      <c r="H167" s="78"/>
      <c r="I167" s="78"/>
      <c r="J167" s="78"/>
      <c r="K167" s="78"/>
      <c r="L167" s="78"/>
    </row>
    <row r="168" spans="1:12" x14ac:dyDescent="0.25">
      <c r="A168" s="159"/>
      <c r="B168" s="66" t="s">
        <v>15</v>
      </c>
      <c r="C168" s="132" t="s">
        <v>16</v>
      </c>
      <c r="D168" s="132">
        <v>1</v>
      </c>
      <c r="E168" s="132">
        <f>E167*D168</f>
        <v>56.95</v>
      </c>
      <c r="F168" s="67"/>
      <c r="G168" s="67"/>
      <c r="H168" s="67"/>
      <c r="I168" s="67"/>
      <c r="J168" s="67"/>
      <c r="K168" s="67"/>
      <c r="L168" s="67"/>
    </row>
    <row r="169" spans="1:12" ht="25.5" x14ac:dyDescent="0.25">
      <c r="A169" s="159"/>
      <c r="B169" s="76" t="s">
        <v>212</v>
      </c>
      <c r="C169" s="132" t="s">
        <v>23</v>
      </c>
      <c r="D169" s="132">
        <v>0.4</v>
      </c>
      <c r="E169" s="132">
        <f>E167*D169</f>
        <v>22.78</v>
      </c>
      <c r="F169" s="67"/>
      <c r="G169" s="67"/>
      <c r="H169" s="67"/>
      <c r="I169" s="67"/>
      <c r="J169" s="67"/>
      <c r="K169" s="67"/>
      <c r="L169" s="67"/>
    </row>
    <row r="170" spans="1:12" x14ac:dyDescent="0.25">
      <c r="A170" s="160"/>
      <c r="B170" s="66" t="s">
        <v>17</v>
      </c>
      <c r="C170" s="132" t="s">
        <v>16</v>
      </c>
      <c r="D170" s="132">
        <v>0.5</v>
      </c>
      <c r="E170" s="132">
        <f>E167*D170</f>
        <v>28.475000000000001</v>
      </c>
      <c r="F170" s="132"/>
      <c r="G170" s="67"/>
      <c r="H170" s="67"/>
      <c r="I170" s="67"/>
      <c r="J170" s="67"/>
      <c r="K170" s="67"/>
      <c r="L170" s="67"/>
    </row>
    <row r="171" spans="1:12" ht="25.5" x14ac:dyDescent="0.25">
      <c r="A171" s="158">
        <v>22</v>
      </c>
      <c r="B171" s="62" t="s">
        <v>216</v>
      </c>
      <c r="C171" s="77" t="s">
        <v>13</v>
      </c>
      <c r="D171" s="77"/>
      <c r="E171" s="77">
        <v>12</v>
      </c>
      <c r="F171" s="78"/>
      <c r="G171" s="78"/>
      <c r="H171" s="78"/>
      <c r="I171" s="78"/>
      <c r="J171" s="78"/>
      <c r="K171" s="78"/>
      <c r="L171" s="78"/>
    </row>
    <row r="172" spans="1:12" x14ac:dyDescent="0.25">
      <c r="A172" s="159"/>
      <c r="B172" s="66" t="s">
        <v>15</v>
      </c>
      <c r="C172" s="132" t="s">
        <v>16</v>
      </c>
      <c r="D172" s="132">
        <v>1</v>
      </c>
      <c r="E172" s="132">
        <f>E171*D172</f>
        <v>12</v>
      </c>
      <c r="F172" s="67"/>
      <c r="G172" s="67"/>
      <c r="H172" s="67"/>
      <c r="I172" s="67"/>
      <c r="J172" s="67"/>
      <c r="K172" s="67"/>
      <c r="L172" s="67"/>
    </row>
    <row r="173" spans="1:12" x14ac:dyDescent="0.25">
      <c r="A173" s="159"/>
      <c r="B173" s="66" t="s">
        <v>296</v>
      </c>
      <c r="C173" s="132" t="s">
        <v>23</v>
      </c>
      <c r="D173" s="132">
        <v>0.15</v>
      </c>
      <c r="E173" s="132">
        <f>E171*D173</f>
        <v>1.7999999999999998</v>
      </c>
      <c r="F173" s="67"/>
      <c r="G173" s="67"/>
      <c r="H173" s="67"/>
      <c r="I173" s="67"/>
      <c r="J173" s="67"/>
      <c r="K173" s="67"/>
      <c r="L173" s="67"/>
    </row>
    <row r="174" spans="1:12" x14ac:dyDescent="0.25">
      <c r="A174" s="159"/>
      <c r="B174" s="66" t="s">
        <v>297</v>
      </c>
      <c r="C174" s="132" t="s">
        <v>18</v>
      </c>
      <c r="D174" s="132">
        <v>1.2</v>
      </c>
      <c r="E174" s="132">
        <f>E171*D174</f>
        <v>14.399999999999999</v>
      </c>
      <c r="F174" s="67"/>
      <c r="G174" s="67"/>
      <c r="H174" s="67"/>
      <c r="I174" s="67"/>
      <c r="J174" s="67"/>
      <c r="K174" s="67"/>
      <c r="L174" s="67"/>
    </row>
    <row r="175" spans="1:12" x14ac:dyDescent="0.25">
      <c r="A175" s="159"/>
      <c r="B175" s="66" t="s">
        <v>314</v>
      </c>
      <c r="C175" s="132" t="s">
        <v>20</v>
      </c>
      <c r="D175" s="132">
        <v>1.05</v>
      </c>
      <c r="E175" s="132">
        <f>E171*D175</f>
        <v>12.600000000000001</v>
      </c>
      <c r="F175" s="67"/>
      <c r="G175" s="67"/>
      <c r="H175" s="67"/>
      <c r="I175" s="67"/>
      <c r="J175" s="67"/>
      <c r="K175" s="67"/>
      <c r="L175" s="67"/>
    </row>
    <row r="176" spans="1:12" x14ac:dyDescent="0.25">
      <c r="A176" s="159"/>
      <c r="B176" s="66" t="s">
        <v>217</v>
      </c>
      <c r="C176" s="132" t="s">
        <v>23</v>
      </c>
      <c r="D176" s="132">
        <v>0.4</v>
      </c>
      <c r="E176" s="132">
        <f>E171*D176</f>
        <v>4.8000000000000007</v>
      </c>
      <c r="F176" s="67"/>
      <c r="G176" s="67"/>
      <c r="H176" s="67"/>
      <c r="I176" s="67"/>
      <c r="J176" s="67"/>
      <c r="K176" s="67"/>
      <c r="L176" s="67"/>
    </row>
    <row r="177" spans="1:12" x14ac:dyDescent="0.25">
      <c r="A177" s="160"/>
      <c r="B177" s="66" t="s">
        <v>17</v>
      </c>
      <c r="C177" s="132" t="s">
        <v>16</v>
      </c>
      <c r="D177" s="132">
        <v>0.51</v>
      </c>
      <c r="E177" s="132">
        <f>E171*D177</f>
        <v>6.12</v>
      </c>
      <c r="F177" s="132"/>
      <c r="G177" s="67"/>
      <c r="H177" s="67"/>
      <c r="I177" s="67"/>
      <c r="J177" s="67"/>
      <c r="K177" s="67"/>
      <c r="L177" s="67"/>
    </row>
    <row r="178" spans="1:12" ht="38.25" x14ac:dyDescent="0.25">
      <c r="A178" s="158">
        <v>23</v>
      </c>
      <c r="B178" s="62" t="s">
        <v>214</v>
      </c>
      <c r="C178" s="77" t="s">
        <v>13</v>
      </c>
      <c r="D178" s="77"/>
      <c r="E178" s="77">
        <v>244.4</v>
      </c>
      <c r="F178" s="78"/>
      <c r="G178" s="78"/>
      <c r="H178" s="78"/>
      <c r="I178" s="78"/>
      <c r="J178" s="78"/>
      <c r="K178" s="78"/>
      <c r="L178" s="78"/>
    </row>
    <row r="179" spans="1:12" x14ac:dyDescent="0.25">
      <c r="A179" s="159"/>
      <c r="B179" s="66" t="s">
        <v>15</v>
      </c>
      <c r="C179" s="132" t="s">
        <v>16</v>
      </c>
      <c r="D179" s="132">
        <v>1</v>
      </c>
      <c r="E179" s="132">
        <f>E178*D179</f>
        <v>244.4</v>
      </c>
      <c r="F179" s="67"/>
      <c r="G179" s="67"/>
      <c r="H179" s="67"/>
      <c r="I179" s="67"/>
      <c r="J179" s="67"/>
      <c r="K179" s="67"/>
      <c r="L179" s="67"/>
    </row>
    <row r="180" spans="1:12" x14ac:dyDescent="0.25">
      <c r="A180" s="159"/>
      <c r="B180" s="66" t="s">
        <v>296</v>
      </c>
      <c r="C180" s="132" t="s">
        <v>23</v>
      </c>
      <c r="D180" s="132">
        <v>0.15</v>
      </c>
      <c r="E180" s="132">
        <f>E178*D180</f>
        <v>36.659999999999997</v>
      </c>
      <c r="F180" s="67"/>
      <c r="G180" s="67"/>
      <c r="H180" s="67"/>
      <c r="I180" s="67"/>
      <c r="J180" s="67"/>
      <c r="K180" s="67"/>
      <c r="L180" s="67"/>
    </row>
    <row r="181" spans="1:12" x14ac:dyDescent="0.25">
      <c r="A181" s="159"/>
      <c r="B181" s="66" t="s">
        <v>297</v>
      </c>
      <c r="C181" s="132" t="s">
        <v>18</v>
      </c>
      <c r="D181" s="132">
        <v>1.2</v>
      </c>
      <c r="E181" s="132">
        <f>E178*D181</f>
        <v>293.27999999999997</v>
      </c>
      <c r="F181" s="67"/>
      <c r="G181" s="67"/>
      <c r="H181" s="67"/>
      <c r="I181" s="67"/>
      <c r="J181" s="67"/>
      <c r="K181" s="67"/>
      <c r="L181" s="67"/>
    </row>
    <row r="182" spans="1:12" x14ac:dyDescent="0.25">
      <c r="A182" s="159"/>
      <c r="B182" s="66" t="s">
        <v>314</v>
      </c>
      <c r="C182" s="132" t="s">
        <v>20</v>
      </c>
      <c r="D182" s="132">
        <v>1.05</v>
      </c>
      <c r="E182" s="132">
        <f>E178*D182</f>
        <v>256.62</v>
      </c>
      <c r="F182" s="67"/>
      <c r="G182" s="67"/>
      <c r="H182" s="67"/>
      <c r="I182" s="67"/>
      <c r="J182" s="67"/>
      <c r="K182" s="67"/>
      <c r="L182" s="67"/>
    </row>
    <row r="183" spans="1:12" x14ac:dyDescent="0.25">
      <c r="A183" s="159"/>
      <c r="B183" s="66" t="s">
        <v>298</v>
      </c>
      <c r="C183" s="132" t="s">
        <v>21</v>
      </c>
      <c r="D183" s="132"/>
      <c r="E183" s="132">
        <f>E178/35</f>
        <v>6.9828571428571431</v>
      </c>
      <c r="F183" s="67"/>
      <c r="G183" s="67"/>
      <c r="H183" s="67"/>
      <c r="I183" s="67"/>
      <c r="J183" s="67"/>
      <c r="K183" s="67"/>
      <c r="L183" s="67"/>
    </row>
    <row r="184" spans="1:12" ht="25.5" x14ac:dyDescent="0.25">
      <c r="A184" s="159"/>
      <c r="B184" s="76" t="s">
        <v>213</v>
      </c>
      <c r="C184" s="132" t="s">
        <v>20</v>
      </c>
      <c r="D184" s="132">
        <v>1.05</v>
      </c>
      <c r="E184" s="132">
        <f>E178*D184</f>
        <v>256.62</v>
      </c>
      <c r="F184" s="67"/>
      <c r="G184" s="67"/>
      <c r="H184" s="67"/>
      <c r="I184" s="67"/>
      <c r="J184" s="67"/>
      <c r="K184" s="67"/>
      <c r="L184" s="67"/>
    </row>
    <row r="185" spans="1:12" x14ac:dyDescent="0.25">
      <c r="A185" s="159"/>
      <c r="B185" s="66" t="s">
        <v>207</v>
      </c>
      <c r="C185" s="132" t="s">
        <v>23</v>
      </c>
      <c r="D185" s="132">
        <v>0.4</v>
      </c>
      <c r="E185" s="132">
        <f>E178*D185</f>
        <v>97.76</v>
      </c>
      <c r="F185" s="67"/>
      <c r="G185" s="67"/>
      <c r="H185" s="67"/>
      <c r="I185" s="67"/>
      <c r="J185" s="67"/>
      <c r="K185" s="67"/>
      <c r="L185" s="67"/>
    </row>
    <row r="186" spans="1:12" x14ac:dyDescent="0.25">
      <c r="A186" s="160"/>
      <c r="B186" s="66" t="s">
        <v>17</v>
      </c>
      <c r="C186" s="132" t="s">
        <v>16</v>
      </c>
      <c r="D186" s="132">
        <v>0.51</v>
      </c>
      <c r="E186" s="132">
        <f>E178*D186</f>
        <v>124.64400000000001</v>
      </c>
      <c r="F186" s="132"/>
      <c r="G186" s="67"/>
      <c r="H186" s="67"/>
      <c r="I186" s="67"/>
      <c r="J186" s="67"/>
      <c r="K186" s="67"/>
      <c r="L186" s="67"/>
    </row>
    <row r="187" spans="1:12" ht="38.25" x14ac:dyDescent="0.25">
      <c r="A187" s="158">
        <v>24</v>
      </c>
      <c r="B187" s="62" t="s">
        <v>215</v>
      </c>
      <c r="C187" s="134" t="s">
        <v>19</v>
      </c>
      <c r="D187" s="134"/>
      <c r="E187" s="134">
        <v>69.709999999999994</v>
      </c>
      <c r="F187" s="65"/>
      <c r="G187" s="65"/>
      <c r="H187" s="65"/>
      <c r="I187" s="65"/>
      <c r="J187" s="65"/>
      <c r="K187" s="65"/>
      <c r="L187" s="65"/>
    </row>
    <row r="188" spans="1:12" x14ac:dyDescent="0.25">
      <c r="A188" s="159"/>
      <c r="B188" s="66" t="s">
        <v>15</v>
      </c>
      <c r="C188" s="132" t="s">
        <v>16</v>
      </c>
      <c r="D188" s="132">
        <v>1</v>
      </c>
      <c r="E188" s="132">
        <f>E187*D188</f>
        <v>69.709999999999994</v>
      </c>
      <c r="F188" s="67"/>
      <c r="G188" s="67"/>
      <c r="H188" s="67"/>
      <c r="I188" s="67"/>
      <c r="J188" s="67"/>
      <c r="K188" s="67"/>
      <c r="L188" s="67"/>
    </row>
    <row r="189" spans="1:12" x14ac:dyDescent="0.25">
      <c r="A189" s="159"/>
      <c r="B189" s="66" t="s">
        <v>296</v>
      </c>
      <c r="C189" s="132" t="s">
        <v>23</v>
      </c>
      <c r="D189" s="132">
        <v>0.05</v>
      </c>
      <c r="E189" s="132">
        <f>E187*D189</f>
        <v>3.4855</v>
      </c>
      <c r="F189" s="67"/>
      <c r="G189" s="67"/>
      <c r="H189" s="67"/>
      <c r="I189" s="67"/>
      <c r="J189" s="67"/>
      <c r="K189" s="67"/>
      <c r="L189" s="67"/>
    </row>
    <row r="190" spans="1:12" x14ac:dyDescent="0.25">
      <c r="A190" s="159"/>
      <c r="B190" s="66" t="s">
        <v>297</v>
      </c>
      <c r="C190" s="132" t="s">
        <v>18</v>
      </c>
      <c r="D190" s="132">
        <v>0.4</v>
      </c>
      <c r="E190" s="132">
        <f>E187*D190</f>
        <v>27.884</v>
      </c>
      <c r="F190" s="67"/>
      <c r="G190" s="67"/>
      <c r="H190" s="67"/>
      <c r="I190" s="67"/>
      <c r="J190" s="67"/>
      <c r="K190" s="67"/>
      <c r="L190" s="67"/>
    </row>
    <row r="191" spans="1:12" x14ac:dyDescent="0.25">
      <c r="A191" s="159"/>
      <c r="B191" s="66" t="s">
        <v>314</v>
      </c>
      <c r="C191" s="132" t="s">
        <v>20</v>
      </c>
      <c r="D191" s="132">
        <v>0.2</v>
      </c>
      <c r="E191" s="132">
        <f>E187*D191</f>
        <v>13.942</v>
      </c>
      <c r="F191" s="67"/>
      <c r="G191" s="67"/>
      <c r="H191" s="67"/>
      <c r="I191" s="67"/>
      <c r="J191" s="67"/>
      <c r="K191" s="67"/>
      <c r="L191" s="67"/>
    </row>
    <row r="192" spans="1:12" x14ac:dyDescent="0.25">
      <c r="A192" s="159"/>
      <c r="B192" s="66" t="s">
        <v>298</v>
      </c>
      <c r="C192" s="132" t="s">
        <v>21</v>
      </c>
      <c r="D192" s="132"/>
      <c r="E192" s="132">
        <f>E187/105</f>
        <v>0.66390476190476189</v>
      </c>
      <c r="F192" s="67"/>
      <c r="G192" s="67"/>
      <c r="H192" s="67"/>
      <c r="I192" s="67"/>
      <c r="J192" s="67"/>
      <c r="K192" s="67"/>
      <c r="L192" s="67"/>
    </row>
    <row r="193" spans="1:12" ht="25.5" x14ac:dyDescent="0.25">
      <c r="A193" s="159"/>
      <c r="B193" s="76" t="s">
        <v>213</v>
      </c>
      <c r="C193" s="132" t="s">
        <v>20</v>
      </c>
      <c r="D193" s="132">
        <v>0.2</v>
      </c>
      <c r="E193" s="132">
        <f>E187*D193</f>
        <v>13.942</v>
      </c>
      <c r="F193" s="67"/>
      <c r="G193" s="67"/>
      <c r="H193" s="67"/>
      <c r="I193" s="67"/>
      <c r="J193" s="67"/>
      <c r="K193" s="67"/>
      <c r="L193" s="67"/>
    </row>
    <row r="194" spans="1:12" x14ac:dyDescent="0.25">
      <c r="A194" s="159"/>
      <c r="B194" s="66" t="s">
        <v>207</v>
      </c>
      <c r="C194" s="132" t="s">
        <v>23</v>
      </c>
      <c r="D194" s="132">
        <v>0.08</v>
      </c>
      <c r="E194" s="132">
        <f>E187*D194</f>
        <v>5.5767999999999995</v>
      </c>
      <c r="F194" s="67"/>
      <c r="G194" s="67"/>
      <c r="H194" s="67"/>
      <c r="I194" s="67"/>
      <c r="J194" s="67"/>
      <c r="K194" s="67"/>
      <c r="L194" s="67"/>
    </row>
    <row r="195" spans="1:12" x14ac:dyDescent="0.25">
      <c r="A195" s="159"/>
      <c r="B195" s="66" t="s">
        <v>299</v>
      </c>
      <c r="C195" s="132" t="s">
        <v>19</v>
      </c>
      <c r="D195" s="132">
        <v>1.05</v>
      </c>
      <c r="E195" s="132">
        <f>E187*D195</f>
        <v>73.195499999999996</v>
      </c>
      <c r="F195" s="67"/>
      <c r="G195" s="67"/>
      <c r="H195" s="67"/>
      <c r="I195" s="67"/>
      <c r="J195" s="67"/>
      <c r="K195" s="67"/>
      <c r="L195" s="67"/>
    </row>
    <row r="196" spans="1:12" x14ac:dyDescent="0.25">
      <c r="A196" s="160"/>
      <c r="B196" s="66" t="s">
        <v>17</v>
      </c>
      <c r="C196" s="132" t="s">
        <v>16</v>
      </c>
      <c r="D196" s="132">
        <v>0.51</v>
      </c>
      <c r="E196" s="132">
        <f>E187*D196</f>
        <v>35.552099999999996</v>
      </c>
      <c r="F196" s="132"/>
      <c r="G196" s="67"/>
      <c r="H196" s="67"/>
      <c r="I196" s="67"/>
      <c r="J196" s="67"/>
      <c r="K196" s="67"/>
      <c r="L196" s="67"/>
    </row>
    <row r="197" spans="1:12" ht="25.5" x14ac:dyDescent="0.25">
      <c r="A197" s="158">
        <v>25</v>
      </c>
      <c r="B197" s="62" t="s">
        <v>218</v>
      </c>
      <c r="C197" s="77" t="s">
        <v>13</v>
      </c>
      <c r="D197" s="77"/>
      <c r="E197" s="77">
        <v>58.3</v>
      </c>
      <c r="F197" s="78"/>
      <c r="G197" s="78"/>
      <c r="H197" s="78"/>
      <c r="I197" s="78"/>
      <c r="J197" s="78"/>
      <c r="K197" s="78"/>
      <c r="L197" s="78"/>
    </row>
    <row r="198" spans="1:12" x14ac:dyDescent="0.25">
      <c r="A198" s="159"/>
      <c r="B198" s="66" t="s">
        <v>15</v>
      </c>
      <c r="C198" s="132" t="s">
        <v>16</v>
      </c>
      <c r="D198" s="132">
        <v>1</v>
      </c>
      <c r="E198" s="132">
        <f>E197*D198</f>
        <v>58.3</v>
      </c>
      <c r="F198" s="67"/>
      <c r="G198" s="67"/>
      <c r="H198" s="67"/>
      <c r="I198" s="67"/>
      <c r="J198" s="67"/>
      <c r="K198" s="67"/>
      <c r="L198" s="67"/>
    </row>
    <row r="199" spans="1:12" x14ac:dyDescent="0.25">
      <c r="A199" s="159"/>
      <c r="B199" s="66" t="s">
        <v>219</v>
      </c>
      <c r="C199" s="132" t="s">
        <v>13</v>
      </c>
      <c r="D199" s="132">
        <v>1.2</v>
      </c>
      <c r="E199" s="132">
        <f>E197*D199</f>
        <v>69.959999999999994</v>
      </c>
      <c r="F199" s="67"/>
      <c r="G199" s="67"/>
      <c r="H199" s="67"/>
      <c r="I199" s="67"/>
      <c r="J199" s="67"/>
      <c r="K199" s="67"/>
      <c r="L199" s="67"/>
    </row>
    <row r="200" spans="1:12" x14ac:dyDescent="0.25">
      <c r="A200" s="159"/>
      <c r="B200" s="66" t="s">
        <v>300</v>
      </c>
      <c r="C200" s="132" t="s">
        <v>18</v>
      </c>
      <c r="D200" s="132">
        <v>10</v>
      </c>
      <c r="E200" s="132">
        <f>E197*D200</f>
        <v>583</v>
      </c>
      <c r="F200" s="67"/>
      <c r="G200" s="67"/>
      <c r="H200" s="67"/>
      <c r="I200" s="67"/>
      <c r="J200" s="67"/>
      <c r="K200" s="67"/>
      <c r="L200" s="67"/>
    </row>
    <row r="201" spans="1:12" x14ac:dyDescent="0.25">
      <c r="A201" s="160"/>
      <c r="B201" s="66" t="s">
        <v>17</v>
      </c>
      <c r="C201" s="132" t="s">
        <v>16</v>
      </c>
      <c r="D201" s="132">
        <v>1</v>
      </c>
      <c r="E201" s="132">
        <f>E197*D201</f>
        <v>58.3</v>
      </c>
      <c r="F201" s="132"/>
      <c r="G201" s="67"/>
      <c r="H201" s="67"/>
      <c r="I201" s="67"/>
      <c r="J201" s="67"/>
      <c r="K201" s="67"/>
      <c r="L201" s="67"/>
    </row>
    <row r="202" spans="1:12" ht="25.5" x14ac:dyDescent="0.25">
      <c r="A202" s="158">
        <v>26</v>
      </c>
      <c r="B202" s="62" t="s">
        <v>68</v>
      </c>
      <c r="C202" s="134" t="s">
        <v>13</v>
      </c>
      <c r="D202" s="134"/>
      <c r="E202" s="134">
        <v>108.5</v>
      </c>
      <c r="F202" s="65"/>
      <c r="G202" s="65"/>
      <c r="H202" s="65"/>
      <c r="I202" s="65"/>
      <c r="J202" s="65"/>
      <c r="K202" s="65"/>
      <c r="L202" s="65"/>
    </row>
    <row r="203" spans="1:12" x14ac:dyDescent="0.25">
      <c r="A203" s="159"/>
      <c r="B203" s="66" t="s">
        <v>15</v>
      </c>
      <c r="C203" s="132" t="s">
        <v>16</v>
      </c>
      <c r="D203" s="132">
        <v>1</v>
      </c>
      <c r="E203" s="132">
        <f>E202*D203</f>
        <v>108.5</v>
      </c>
      <c r="F203" s="67"/>
      <c r="G203" s="67"/>
      <c r="H203" s="67"/>
      <c r="I203" s="67"/>
      <c r="J203" s="67"/>
      <c r="K203" s="67"/>
      <c r="L203" s="67"/>
    </row>
    <row r="204" spans="1:12" x14ac:dyDescent="0.25">
      <c r="A204" s="159"/>
      <c r="B204" s="76" t="s">
        <v>161</v>
      </c>
      <c r="C204" s="132" t="s">
        <v>13</v>
      </c>
      <c r="D204" s="132">
        <v>1.02</v>
      </c>
      <c r="E204" s="132">
        <f>E202*D204</f>
        <v>110.67</v>
      </c>
      <c r="F204" s="67"/>
      <c r="G204" s="67"/>
      <c r="H204" s="67"/>
      <c r="I204" s="67"/>
      <c r="J204" s="67"/>
      <c r="K204" s="67"/>
      <c r="L204" s="67"/>
    </row>
    <row r="205" spans="1:12" x14ac:dyDescent="0.25">
      <c r="A205" s="159"/>
      <c r="B205" s="66" t="s">
        <v>301</v>
      </c>
      <c r="C205" s="132" t="s">
        <v>18</v>
      </c>
      <c r="D205" s="132">
        <v>10</v>
      </c>
      <c r="E205" s="132">
        <f>E202*D205</f>
        <v>1085</v>
      </c>
      <c r="F205" s="67"/>
      <c r="G205" s="67"/>
      <c r="H205" s="67"/>
      <c r="I205" s="67"/>
      <c r="J205" s="67"/>
      <c r="K205" s="67"/>
      <c r="L205" s="67"/>
    </row>
    <row r="206" spans="1:12" x14ac:dyDescent="0.25">
      <c r="A206" s="160"/>
      <c r="B206" s="66" t="s">
        <v>17</v>
      </c>
      <c r="C206" s="132" t="s">
        <v>16</v>
      </c>
      <c r="D206" s="132">
        <v>1</v>
      </c>
      <c r="E206" s="132">
        <f>E202*D206</f>
        <v>108.5</v>
      </c>
      <c r="F206" s="132"/>
      <c r="G206" s="67"/>
      <c r="H206" s="67"/>
      <c r="I206" s="67"/>
      <c r="J206" s="67"/>
      <c r="K206" s="67"/>
      <c r="L206" s="67"/>
    </row>
    <row r="207" spans="1:12" x14ac:dyDescent="0.25">
      <c r="A207" s="157">
        <v>27</v>
      </c>
      <c r="B207" s="62" t="s">
        <v>67</v>
      </c>
      <c r="C207" s="134" t="s">
        <v>13</v>
      </c>
      <c r="D207" s="134"/>
      <c r="E207" s="134">
        <v>9.9</v>
      </c>
      <c r="F207" s="65"/>
      <c r="G207" s="65"/>
      <c r="H207" s="65"/>
      <c r="I207" s="65"/>
      <c r="J207" s="65"/>
      <c r="K207" s="65"/>
      <c r="L207" s="65"/>
    </row>
    <row r="208" spans="1:12" x14ac:dyDescent="0.25">
      <c r="A208" s="157"/>
      <c r="B208" s="66" t="s">
        <v>15</v>
      </c>
      <c r="C208" s="132" t="s">
        <v>16</v>
      </c>
      <c r="D208" s="132">
        <v>1</v>
      </c>
      <c r="E208" s="132">
        <f>E207*D208</f>
        <v>9.9</v>
      </c>
      <c r="F208" s="67"/>
      <c r="G208" s="67"/>
      <c r="H208" s="67"/>
      <c r="I208" s="67"/>
      <c r="J208" s="67"/>
      <c r="K208" s="67"/>
      <c r="L208" s="67"/>
    </row>
    <row r="209" spans="1:12" x14ac:dyDescent="0.25">
      <c r="A209" s="157"/>
      <c r="B209" s="76" t="s">
        <v>161</v>
      </c>
      <c r="C209" s="132" t="s">
        <v>13</v>
      </c>
      <c r="D209" s="132">
        <v>1.02</v>
      </c>
      <c r="E209" s="132">
        <f>E207*D209</f>
        <v>10.098000000000001</v>
      </c>
      <c r="F209" s="67"/>
      <c r="G209" s="67"/>
      <c r="H209" s="67"/>
      <c r="I209" s="67"/>
      <c r="J209" s="67"/>
      <c r="K209" s="67"/>
      <c r="L209" s="67"/>
    </row>
    <row r="210" spans="1:12" x14ac:dyDescent="0.25">
      <c r="A210" s="157"/>
      <c r="B210" s="66" t="s">
        <v>301</v>
      </c>
      <c r="C210" s="132" t="s">
        <v>18</v>
      </c>
      <c r="D210" s="132">
        <v>10</v>
      </c>
      <c r="E210" s="132">
        <f>E207*D210</f>
        <v>99</v>
      </c>
      <c r="F210" s="67"/>
      <c r="G210" s="67"/>
      <c r="H210" s="67"/>
      <c r="I210" s="67"/>
      <c r="J210" s="67"/>
      <c r="K210" s="67"/>
      <c r="L210" s="67"/>
    </row>
    <row r="211" spans="1:12" x14ac:dyDescent="0.25">
      <c r="A211" s="157"/>
      <c r="B211" s="66" t="s">
        <v>17</v>
      </c>
      <c r="C211" s="132" t="s">
        <v>16</v>
      </c>
      <c r="D211" s="132">
        <v>1</v>
      </c>
      <c r="E211" s="132">
        <f>E207*D211</f>
        <v>9.9</v>
      </c>
      <c r="F211" s="132"/>
      <c r="G211" s="67"/>
      <c r="H211" s="67"/>
      <c r="I211" s="67"/>
      <c r="J211" s="67"/>
      <c r="K211" s="67"/>
      <c r="L211" s="67"/>
    </row>
    <row r="212" spans="1:12" x14ac:dyDescent="0.25">
      <c r="A212" s="158">
        <v>28</v>
      </c>
      <c r="B212" s="62" t="s">
        <v>72</v>
      </c>
      <c r="C212" s="134" t="s">
        <v>19</v>
      </c>
      <c r="D212" s="134"/>
      <c r="E212" s="134">
        <v>60.2</v>
      </c>
      <c r="F212" s="65"/>
      <c r="G212" s="65"/>
      <c r="H212" s="65"/>
      <c r="I212" s="65"/>
      <c r="J212" s="65"/>
      <c r="K212" s="65"/>
      <c r="L212" s="65"/>
    </row>
    <row r="213" spans="1:12" x14ac:dyDescent="0.25">
      <c r="A213" s="159"/>
      <c r="B213" s="66" t="s">
        <v>15</v>
      </c>
      <c r="C213" s="132" t="s">
        <v>16</v>
      </c>
      <c r="D213" s="132">
        <v>1</v>
      </c>
      <c r="E213" s="132">
        <f>E212*D213</f>
        <v>60.2</v>
      </c>
      <c r="F213" s="67"/>
      <c r="G213" s="67"/>
      <c r="H213" s="67"/>
      <c r="I213" s="67"/>
      <c r="J213" s="67"/>
      <c r="K213" s="67"/>
      <c r="L213" s="67"/>
    </row>
    <row r="214" spans="1:12" x14ac:dyDescent="0.25">
      <c r="A214" s="159"/>
      <c r="B214" s="76" t="s">
        <v>161</v>
      </c>
      <c r="C214" s="132" t="s">
        <v>13</v>
      </c>
      <c r="D214" s="132">
        <v>0.06</v>
      </c>
      <c r="E214" s="132">
        <f>E212*D214</f>
        <v>3.6120000000000001</v>
      </c>
      <c r="F214" s="67"/>
      <c r="G214" s="67"/>
      <c r="H214" s="67"/>
      <c r="I214" s="67"/>
      <c r="J214" s="67"/>
      <c r="K214" s="67"/>
      <c r="L214" s="67"/>
    </row>
    <row r="215" spans="1:12" x14ac:dyDescent="0.25">
      <c r="A215" s="159"/>
      <c r="B215" s="66" t="s">
        <v>301</v>
      </c>
      <c r="C215" s="132" t="s">
        <v>18</v>
      </c>
      <c r="D215" s="132">
        <v>0.8</v>
      </c>
      <c r="E215" s="132">
        <f>E212*D215</f>
        <v>48.160000000000004</v>
      </c>
      <c r="F215" s="67"/>
      <c r="G215" s="67"/>
      <c r="H215" s="67"/>
      <c r="I215" s="67"/>
      <c r="J215" s="67"/>
      <c r="K215" s="67"/>
      <c r="L215" s="67"/>
    </row>
    <row r="216" spans="1:12" x14ac:dyDescent="0.25">
      <c r="A216" s="160"/>
      <c r="B216" s="66" t="s">
        <v>17</v>
      </c>
      <c r="C216" s="132" t="s">
        <v>16</v>
      </c>
      <c r="D216" s="132">
        <v>0.31</v>
      </c>
      <c r="E216" s="132">
        <f>E212*D216</f>
        <v>18.661999999999999</v>
      </c>
      <c r="F216" s="132"/>
      <c r="G216" s="67"/>
      <c r="H216" s="67"/>
      <c r="I216" s="67"/>
      <c r="J216" s="67"/>
      <c r="K216" s="67"/>
      <c r="L216" s="67"/>
    </row>
    <row r="217" spans="1:12" ht="25.5" x14ac:dyDescent="0.25">
      <c r="A217" s="158">
        <v>29</v>
      </c>
      <c r="B217" s="79" t="s">
        <v>82</v>
      </c>
      <c r="C217" s="136" t="s">
        <v>21</v>
      </c>
      <c r="D217" s="136"/>
      <c r="E217" s="136">
        <v>1</v>
      </c>
      <c r="F217" s="80"/>
      <c r="G217" s="136"/>
      <c r="H217" s="136"/>
      <c r="I217" s="136"/>
      <c r="J217" s="136"/>
      <c r="K217" s="136"/>
      <c r="L217" s="136"/>
    </row>
    <row r="218" spans="1:12" x14ac:dyDescent="0.25">
      <c r="A218" s="159"/>
      <c r="B218" s="66" t="s">
        <v>15</v>
      </c>
      <c r="C218" s="132" t="s">
        <v>16</v>
      </c>
      <c r="D218" s="132">
        <v>1</v>
      </c>
      <c r="E218" s="134">
        <v>1</v>
      </c>
      <c r="F218" s="67"/>
      <c r="G218" s="132"/>
      <c r="H218" s="132"/>
      <c r="I218" s="132"/>
      <c r="J218" s="132"/>
      <c r="K218" s="132"/>
      <c r="L218" s="67"/>
    </row>
    <row r="219" spans="1:12" x14ac:dyDescent="0.25">
      <c r="A219" s="159"/>
      <c r="B219" s="66" t="s">
        <v>201</v>
      </c>
      <c r="C219" s="132" t="s">
        <v>21</v>
      </c>
      <c r="D219" s="132">
        <v>1</v>
      </c>
      <c r="E219" s="134">
        <v>1</v>
      </c>
      <c r="F219" s="67"/>
      <c r="G219" s="132"/>
      <c r="H219" s="132"/>
      <c r="I219" s="132"/>
      <c r="J219" s="132"/>
      <c r="K219" s="132"/>
      <c r="L219" s="67"/>
    </row>
    <row r="220" spans="1:12" x14ac:dyDescent="0.25">
      <c r="A220" s="160"/>
      <c r="B220" s="66" t="s">
        <v>17</v>
      </c>
      <c r="C220" s="132" t="s">
        <v>16</v>
      </c>
      <c r="D220" s="132">
        <v>1</v>
      </c>
      <c r="E220" s="132">
        <f>D220*E217</f>
        <v>1</v>
      </c>
      <c r="F220" s="67"/>
      <c r="G220" s="67"/>
      <c r="H220" s="67"/>
      <c r="I220" s="67"/>
      <c r="J220" s="67"/>
      <c r="K220" s="67"/>
      <c r="L220" s="67"/>
    </row>
    <row r="221" spans="1:12" x14ac:dyDescent="0.25">
      <c r="A221" s="158">
        <v>30</v>
      </c>
      <c r="B221" s="81" t="s">
        <v>223</v>
      </c>
      <c r="C221" s="134" t="s">
        <v>21</v>
      </c>
      <c r="D221" s="134"/>
      <c r="E221" s="134">
        <v>1</v>
      </c>
      <c r="F221" s="65"/>
      <c r="G221" s="65"/>
      <c r="H221" s="65"/>
      <c r="I221" s="65"/>
      <c r="J221" s="65"/>
      <c r="K221" s="65"/>
      <c r="L221" s="65"/>
    </row>
    <row r="222" spans="1:12" x14ac:dyDescent="0.25">
      <c r="A222" s="159"/>
      <c r="B222" s="66" t="s">
        <v>15</v>
      </c>
      <c r="C222" s="132" t="s">
        <v>16</v>
      </c>
      <c r="D222" s="132">
        <v>1</v>
      </c>
      <c r="E222" s="132">
        <f>E221*D222</f>
        <v>1</v>
      </c>
      <c r="F222" s="67"/>
      <c r="G222" s="67"/>
      <c r="H222" s="67"/>
      <c r="I222" s="67"/>
      <c r="J222" s="67"/>
      <c r="K222" s="67"/>
      <c r="L222" s="67"/>
    </row>
    <row r="223" spans="1:12" ht="38.25" x14ac:dyDescent="0.25">
      <c r="A223" s="159"/>
      <c r="B223" s="76" t="s">
        <v>224</v>
      </c>
      <c r="C223" s="132" t="s">
        <v>13</v>
      </c>
      <c r="D223" s="132">
        <v>1</v>
      </c>
      <c r="E223" s="132">
        <f>E221*D223</f>
        <v>1</v>
      </c>
      <c r="F223" s="67"/>
      <c r="G223" s="67"/>
      <c r="H223" s="67"/>
      <c r="I223" s="67"/>
      <c r="J223" s="67"/>
      <c r="K223" s="67"/>
      <c r="L223" s="67"/>
    </row>
    <row r="224" spans="1:12" x14ac:dyDescent="0.25">
      <c r="A224" s="160"/>
      <c r="B224" s="82" t="s">
        <v>48</v>
      </c>
      <c r="C224" s="132" t="s">
        <v>16</v>
      </c>
      <c r="D224" s="8">
        <v>20</v>
      </c>
      <c r="E224" s="7">
        <f>E221*D224</f>
        <v>20</v>
      </c>
      <c r="F224" s="132"/>
      <c r="G224" s="132"/>
      <c r="H224" s="23"/>
      <c r="I224" s="23"/>
      <c r="J224" s="23"/>
      <c r="K224" s="23"/>
      <c r="L224" s="67"/>
    </row>
    <row r="225" spans="1:12" ht="63.75" x14ac:dyDescent="0.25">
      <c r="A225" s="158">
        <v>31</v>
      </c>
      <c r="B225" s="62" t="s">
        <v>222</v>
      </c>
      <c r="C225" s="134" t="s">
        <v>13</v>
      </c>
      <c r="D225" s="134"/>
      <c r="E225" s="134">
        <v>21.15</v>
      </c>
      <c r="F225" s="65"/>
      <c r="G225" s="65"/>
      <c r="H225" s="65"/>
      <c r="I225" s="65"/>
      <c r="J225" s="65"/>
      <c r="K225" s="65"/>
      <c r="L225" s="65"/>
    </row>
    <row r="226" spans="1:12" x14ac:dyDescent="0.25">
      <c r="A226" s="159"/>
      <c r="B226" s="66" t="s">
        <v>15</v>
      </c>
      <c r="C226" s="132" t="s">
        <v>16</v>
      </c>
      <c r="D226" s="132">
        <v>1</v>
      </c>
      <c r="E226" s="132">
        <f>E225*D226</f>
        <v>21.15</v>
      </c>
      <c r="F226" s="67"/>
      <c r="G226" s="67"/>
      <c r="H226" s="67"/>
      <c r="I226" s="67"/>
      <c r="J226" s="67"/>
      <c r="K226" s="67"/>
      <c r="L226" s="67"/>
    </row>
    <row r="227" spans="1:12" x14ac:dyDescent="0.25">
      <c r="A227" s="160"/>
      <c r="B227" s="66" t="s">
        <v>66</v>
      </c>
      <c r="C227" s="132" t="s">
        <v>13</v>
      </c>
      <c r="D227" s="132">
        <v>1</v>
      </c>
      <c r="E227" s="132">
        <f>E225*D227</f>
        <v>21.15</v>
      </c>
      <c r="F227" s="67"/>
      <c r="G227" s="67"/>
      <c r="H227" s="67"/>
      <c r="I227" s="67"/>
      <c r="J227" s="67"/>
      <c r="K227" s="67"/>
      <c r="L227" s="67"/>
    </row>
    <row r="228" spans="1:12" ht="45.75" customHeight="1" x14ac:dyDescent="0.25">
      <c r="A228" s="158">
        <v>32</v>
      </c>
      <c r="B228" s="62" t="s">
        <v>221</v>
      </c>
      <c r="C228" s="134" t="s">
        <v>13</v>
      </c>
      <c r="D228" s="134"/>
      <c r="E228" s="134">
        <v>3.5</v>
      </c>
      <c r="F228" s="65"/>
      <c r="G228" s="65"/>
      <c r="H228" s="65"/>
      <c r="I228" s="65"/>
      <c r="J228" s="65"/>
      <c r="K228" s="65"/>
      <c r="L228" s="65"/>
    </row>
    <row r="229" spans="1:12" x14ac:dyDescent="0.25">
      <c r="A229" s="159"/>
      <c r="B229" s="66" t="s">
        <v>15</v>
      </c>
      <c r="C229" s="132" t="s">
        <v>16</v>
      </c>
      <c r="D229" s="132">
        <v>1</v>
      </c>
      <c r="E229" s="132">
        <f>E228*D229</f>
        <v>3.5</v>
      </c>
      <c r="F229" s="67"/>
      <c r="G229" s="67"/>
      <c r="H229" s="67"/>
      <c r="I229" s="67"/>
      <c r="J229" s="67"/>
      <c r="K229" s="67"/>
      <c r="L229" s="67"/>
    </row>
    <row r="230" spans="1:12" x14ac:dyDescent="0.25">
      <c r="A230" s="159"/>
      <c r="B230" s="66" t="s">
        <v>66</v>
      </c>
      <c r="C230" s="132" t="s">
        <v>13</v>
      </c>
      <c r="D230" s="132">
        <v>1</v>
      </c>
      <c r="E230" s="132">
        <f>E228*D230</f>
        <v>3.5</v>
      </c>
      <c r="F230" s="67"/>
      <c r="G230" s="67"/>
      <c r="H230" s="67"/>
      <c r="I230" s="67"/>
      <c r="J230" s="67"/>
      <c r="K230" s="67"/>
      <c r="L230" s="67"/>
    </row>
    <row r="231" spans="1:12" x14ac:dyDescent="0.25">
      <c r="A231" s="158">
        <v>33</v>
      </c>
      <c r="B231" s="83" t="s">
        <v>81</v>
      </c>
      <c r="C231" s="136" t="s">
        <v>21</v>
      </c>
      <c r="D231" s="136"/>
      <c r="E231" s="136">
        <v>5</v>
      </c>
      <c r="F231" s="80"/>
      <c r="G231" s="136"/>
      <c r="H231" s="136"/>
      <c r="I231" s="136"/>
      <c r="J231" s="136"/>
      <c r="K231" s="136"/>
      <c r="L231" s="136"/>
    </row>
    <row r="232" spans="1:12" x14ac:dyDescent="0.25">
      <c r="A232" s="159"/>
      <c r="B232" s="66" t="s">
        <v>15</v>
      </c>
      <c r="C232" s="132" t="s">
        <v>16</v>
      </c>
      <c r="D232" s="132">
        <v>1</v>
      </c>
      <c r="E232" s="134">
        <f>E231</f>
        <v>5</v>
      </c>
      <c r="F232" s="67"/>
      <c r="G232" s="132"/>
      <c r="H232" s="132"/>
      <c r="I232" s="132"/>
      <c r="J232" s="132"/>
      <c r="K232" s="132"/>
      <c r="L232" s="67"/>
    </row>
    <row r="233" spans="1:12" ht="38.25" x14ac:dyDescent="0.25">
      <c r="A233" s="159"/>
      <c r="B233" s="72" t="s">
        <v>225</v>
      </c>
      <c r="C233" s="69" t="s">
        <v>21</v>
      </c>
      <c r="D233" s="8">
        <v>1</v>
      </c>
      <c r="E233" s="7">
        <f>E231*D233</f>
        <v>5</v>
      </c>
      <c r="F233" s="132"/>
      <c r="G233" s="132"/>
      <c r="H233" s="7"/>
      <c r="I233" s="7"/>
      <c r="J233" s="7"/>
      <c r="K233" s="7"/>
      <c r="L233" s="67"/>
    </row>
    <row r="234" spans="1:12" x14ac:dyDescent="0.25">
      <c r="A234" s="160"/>
      <c r="B234" s="82" t="s">
        <v>48</v>
      </c>
      <c r="C234" s="132" t="s">
        <v>16</v>
      </c>
      <c r="D234" s="8">
        <v>2.5</v>
      </c>
      <c r="E234" s="7">
        <f>E231*D234</f>
        <v>12.5</v>
      </c>
      <c r="F234" s="132"/>
      <c r="G234" s="132"/>
      <c r="H234" s="23"/>
      <c r="I234" s="23"/>
      <c r="J234" s="23"/>
      <c r="K234" s="23"/>
      <c r="L234" s="67"/>
    </row>
    <row r="235" spans="1:12" ht="25.5" x14ac:dyDescent="0.25">
      <c r="A235" s="158">
        <v>34</v>
      </c>
      <c r="B235" s="62" t="s">
        <v>336</v>
      </c>
      <c r="C235" s="77" t="s">
        <v>13</v>
      </c>
      <c r="D235" s="77"/>
      <c r="E235" s="77">
        <v>24.65</v>
      </c>
      <c r="F235" s="78"/>
      <c r="G235" s="78"/>
      <c r="H235" s="78"/>
      <c r="I235" s="78"/>
      <c r="J235" s="78"/>
      <c r="K235" s="78"/>
      <c r="L235" s="78"/>
    </row>
    <row r="236" spans="1:12" x14ac:dyDescent="0.25">
      <c r="A236" s="159"/>
      <c r="B236" s="66" t="s">
        <v>15</v>
      </c>
      <c r="C236" s="132" t="s">
        <v>16</v>
      </c>
      <c r="D236" s="132">
        <v>1</v>
      </c>
      <c r="E236" s="132">
        <f>E235*D236</f>
        <v>24.65</v>
      </c>
      <c r="F236" s="67"/>
      <c r="G236" s="67"/>
      <c r="H236" s="67"/>
      <c r="I236" s="67"/>
      <c r="J236" s="67"/>
      <c r="K236" s="67"/>
      <c r="L236" s="67"/>
    </row>
    <row r="237" spans="1:12" x14ac:dyDescent="0.25">
      <c r="A237" s="159"/>
      <c r="B237" s="76" t="s">
        <v>363</v>
      </c>
      <c r="C237" s="1" t="s">
        <v>23</v>
      </c>
      <c r="D237" s="1">
        <v>0.15</v>
      </c>
      <c r="E237" s="1">
        <f>E235*D237</f>
        <v>3.6974999999999998</v>
      </c>
      <c r="F237" s="125"/>
      <c r="G237" s="67"/>
      <c r="H237" s="67"/>
      <c r="I237" s="67"/>
      <c r="J237" s="67"/>
      <c r="K237" s="67"/>
      <c r="L237" s="67"/>
    </row>
    <row r="238" spans="1:12" x14ac:dyDescent="0.25">
      <c r="A238" s="160"/>
      <c r="B238" s="66" t="s">
        <v>17</v>
      </c>
      <c r="C238" s="132" t="s">
        <v>16</v>
      </c>
      <c r="D238" s="132">
        <v>0.51</v>
      </c>
      <c r="E238" s="132">
        <f>E235*D238</f>
        <v>12.5715</v>
      </c>
      <c r="F238" s="132"/>
      <c r="G238" s="67"/>
      <c r="H238" s="67"/>
      <c r="I238" s="67"/>
      <c r="J238" s="67"/>
      <c r="K238" s="67"/>
      <c r="L238" s="67"/>
    </row>
    <row r="239" spans="1:12" ht="25.5" x14ac:dyDescent="0.25">
      <c r="A239" s="158">
        <v>35</v>
      </c>
      <c r="B239" s="62" t="s">
        <v>32</v>
      </c>
      <c r="C239" s="63" t="s">
        <v>14</v>
      </c>
      <c r="D239" s="134"/>
      <c r="E239" s="134">
        <v>50</v>
      </c>
      <c r="F239" s="65"/>
      <c r="G239" s="65"/>
      <c r="H239" s="65"/>
      <c r="I239" s="65"/>
      <c r="J239" s="65"/>
      <c r="K239" s="65"/>
      <c r="L239" s="65"/>
    </row>
    <row r="240" spans="1:12" x14ac:dyDescent="0.25">
      <c r="A240" s="159"/>
      <c r="B240" s="66" t="s">
        <v>409</v>
      </c>
      <c r="C240" s="129" t="s">
        <v>105</v>
      </c>
      <c r="D240" s="132"/>
      <c r="E240" s="132">
        <v>1</v>
      </c>
      <c r="F240" s="67"/>
      <c r="G240" s="67"/>
      <c r="H240" s="68"/>
      <c r="I240" s="68"/>
      <c r="J240" s="67"/>
      <c r="K240" s="67"/>
      <c r="L240" s="67"/>
    </row>
    <row r="241" spans="1:12" x14ac:dyDescent="0.25">
      <c r="A241" s="160"/>
      <c r="B241" s="66" t="s">
        <v>33</v>
      </c>
      <c r="C241" s="129" t="s">
        <v>22</v>
      </c>
      <c r="D241" s="132">
        <v>1.75</v>
      </c>
      <c r="E241" s="132">
        <f>E239*D241</f>
        <v>87.5</v>
      </c>
      <c r="F241" s="67"/>
      <c r="G241" s="67"/>
      <c r="H241" s="67"/>
      <c r="I241" s="67"/>
      <c r="J241" s="67"/>
      <c r="K241" s="67"/>
      <c r="L241" s="67"/>
    </row>
    <row r="242" spans="1:12" x14ac:dyDescent="0.25">
      <c r="A242" s="161" t="s">
        <v>77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</row>
    <row r="243" spans="1:12" ht="48" customHeight="1" x14ac:dyDescent="0.25">
      <c r="A243" s="148">
        <v>1</v>
      </c>
      <c r="B243" s="62" t="s">
        <v>425</v>
      </c>
      <c r="C243" s="134" t="s">
        <v>20</v>
      </c>
      <c r="D243" s="135"/>
      <c r="E243" s="134">
        <v>24</v>
      </c>
      <c r="F243" s="135"/>
      <c r="G243" s="135"/>
      <c r="H243" s="135"/>
      <c r="I243" s="135"/>
      <c r="J243" s="135"/>
      <c r="K243" s="135"/>
      <c r="L243" s="135"/>
    </row>
    <row r="244" spans="1:12" x14ac:dyDescent="0.25">
      <c r="A244" s="149"/>
      <c r="B244" s="66" t="s">
        <v>15</v>
      </c>
      <c r="C244" s="132" t="s">
        <v>16</v>
      </c>
      <c r="D244" s="132">
        <v>1</v>
      </c>
      <c r="E244" s="132">
        <f>E243*D244</f>
        <v>24</v>
      </c>
      <c r="F244" s="67"/>
      <c r="G244" s="67"/>
      <c r="H244" s="67"/>
      <c r="I244" s="67"/>
      <c r="J244" s="67"/>
      <c r="K244" s="67"/>
      <c r="L244" s="67"/>
    </row>
    <row r="245" spans="1:12" x14ac:dyDescent="0.25">
      <c r="A245" s="149"/>
      <c r="B245" s="66" t="s">
        <v>364</v>
      </c>
      <c r="C245" s="132" t="s">
        <v>23</v>
      </c>
      <c r="D245" s="132">
        <v>0.8</v>
      </c>
      <c r="E245" s="132">
        <f>D245*E243</f>
        <v>19.200000000000003</v>
      </c>
      <c r="F245" s="67"/>
      <c r="G245" s="67"/>
      <c r="H245" s="67"/>
      <c r="I245" s="67"/>
      <c r="J245" s="67"/>
      <c r="K245" s="67"/>
      <c r="L245" s="67"/>
    </row>
    <row r="246" spans="1:12" x14ac:dyDescent="0.25">
      <c r="A246" s="150"/>
      <c r="B246" s="66" t="s">
        <v>17</v>
      </c>
      <c r="C246" s="132" t="s">
        <v>16</v>
      </c>
      <c r="D246" s="132">
        <v>0.51</v>
      </c>
      <c r="E246" s="132">
        <f>D246*E243</f>
        <v>12.24</v>
      </c>
      <c r="F246" s="132"/>
      <c r="G246" s="67"/>
      <c r="H246" s="67"/>
      <c r="I246" s="67"/>
      <c r="J246" s="67"/>
      <c r="K246" s="67"/>
      <c r="L246" s="67"/>
    </row>
    <row r="247" spans="1:12" ht="25.5" x14ac:dyDescent="0.25">
      <c r="A247" s="154">
        <v>2</v>
      </c>
      <c r="B247" s="62" t="s">
        <v>424</v>
      </c>
      <c r="C247" s="77" t="s">
        <v>13</v>
      </c>
      <c r="D247" s="77"/>
      <c r="E247" s="77">
        <f>29.13+43.2</f>
        <v>72.33</v>
      </c>
      <c r="F247" s="78"/>
      <c r="G247" s="78"/>
      <c r="H247" s="78"/>
      <c r="I247" s="78"/>
      <c r="J247" s="78"/>
      <c r="K247" s="78"/>
      <c r="L247" s="78"/>
    </row>
    <row r="248" spans="1:12" x14ac:dyDescent="0.25">
      <c r="A248" s="154"/>
      <c r="B248" s="66" t="s">
        <v>15</v>
      </c>
      <c r="C248" s="142" t="s">
        <v>16</v>
      </c>
      <c r="D248" s="142">
        <v>1</v>
      </c>
      <c r="E248" s="142">
        <f>E247*D248</f>
        <v>72.33</v>
      </c>
      <c r="F248" s="67"/>
      <c r="G248" s="67"/>
      <c r="H248" s="67"/>
      <c r="I248" s="67"/>
      <c r="J248" s="67"/>
      <c r="K248" s="67"/>
      <c r="L248" s="67"/>
    </row>
    <row r="249" spans="1:12" x14ac:dyDescent="0.25">
      <c r="A249" s="154"/>
      <c r="B249" s="66" t="s">
        <v>452</v>
      </c>
      <c r="C249" s="142" t="s">
        <v>20</v>
      </c>
      <c r="D249" s="142">
        <v>1.05</v>
      </c>
      <c r="E249" s="142">
        <f>E247*D249</f>
        <v>75.9465</v>
      </c>
      <c r="F249" s="67"/>
      <c r="G249" s="67"/>
      <c r="H249" s="67"/>
      <c r="I249" s="67"/>
      <c r="J249" s="67"/>
      <c r="K249" s="67"/>
      <c r="L249" s="67"/>
    </row>
    <row r="250" spans="1:12" x14ac:dyDescent="0.25">
      <c r="A250" s="154"/>
      <c r="B250" s="66" t="s">
        <v>24</v>
      </c>
      <c r="C250" s="132" t="s">
        <v>14</v>
      </c>
      <c r="D250" s="132">
        <v>3.2000000000000001E-2</v>
      </c>
      <c r="E250" s="132">
        <f>D250*E247</f>
        <v>2.3145600000000002</v>
      </c>
      <c r="F250" s="67"/>
      <c r="G250" s="67"/>
      <c r="H250" s="67"/>
      <c r="I250" s="67"/>
      <c r="J250" s="67"/>
      <c r="K250" s="67"/>
      <c r="L250" s="67"/>
    </row>
    <row r="251" spans="1:12" x14ac:dyDescent="0.25">
      <c r="A251" s="154"/>
      <c r="B251" s="66" t="s">
        <v>17</v>
      </c>
      <c r="C251" s="132" t="s">
        <v>16</v>
      </c>
      <c r="D251" s="132">
        <v>0.51</v>
      </c>
      <c r="E251" s="132">
        <f>D251*E247</f>
        <v>36.888300000000001</v>
      </c>
      <c r="F251" s="132"/>
      <c r="G251" s="67"/>
      <c r="H251" s="67"/>
      <c r="I251" s="67"/>
      <c r="J251" s="67"/>
      <c r="K251" s="67"/>
      <c r="L251" s="67"/>
    </row>
    <row r="252" spans="1:12" ht="38.25" x14ac:dyDescent="0.25">
      <c r="A252" s="148">
        <v>3</v>
      </c>
      <c r="B252" s="62" t="s">
        <v>427</v>
      </c>
      <c r="C252" s="134" t="s">
        <v>13</v>
      </c>
      <c r="D252" s="134"/>
      <c r="E252" s="134">
        <v>34.4</v>
      </c>
      <c r="F252" s="65"/>
      <c r="G252" s="65"/>
      <c r="H252" s="65"/>
      <c r="I252" s="65"/>
      <c r="J252" s="65"/>
      <c r="K252" s="65"/>
      <c r="L252" s="65"/>
    </row>
    <row r="253" spans="1:12" x14ac:dyDescent="0.25">
      <c r="A253" s="149"/>
      <c r="B253" s="66" t="s">
        <v>15</v>
      </c>
      <c r="C253" s="132" t="s">
        <v>16</v>
      </c>
      <c r="D253" s="132">
        <v>1</v>
      </c>
      <c r="E253" s="132">
        <f>E252*D253</f>
        <v>34.4</v>
      </c>
      <c r="F253" s="67"/>
      <c r="G253" s="67"/>
      <c r="H253" s="67"/>
      <c r="I253" s="67"/>
      <c r="J253" s="67"/>
      <c r="K253" s="67"/>
      <c r="L253" s="128"/>
    </row>
    <row r="254" spans="1:12" x14ac:dyDescent="0.25">
      <c r="A254" s="149"/>
      <c r="B254" s="66" t="s">
        <v>128</v>
      </c>
      <c r="C254" s="132" t="s">
        <v>23</v>
      </c>
      <c r="D254" s="132">
        <v>0.1</v>
      </c>
      <c r="E254" s="132">
        <f>E252*D254</f>
        <v>3.44</v>
      </c>
      <c r="F254" s="67"/>
      <c r="G254" s="67"/>
      <c r="H254" s="67"/>
      <c r="I254" s="67"/>
      <c r="J254" s="67"/>
      <c r="K254" s="67"/>
      <c r="L254" s="128"/>
    </row>
    <row r="255" spans="1:12" x14ac:dyDescent="0.25">
      <c r="A255" s="149"/>
      <c r="B255" s="66" t="s">
        <v>129</v>
      </c>
      <c r="C255" s="132" t="s">
        <v>14</v>
      </c>
      <c r="D255" s="132">
        <v>0.02</v>
      </c>
      <c r="E255" s="132">
        <f>E252*D255</f>
        <v>0.68799999999999994</v>
      </c>
      <c r="F255" s="67"/>
      <c r="G255" s="67"/>
      <c r="H255" s="67"/>
      <c r="I255" s="67"/>
      <c r="J255" s="67"/>
      <c r="K255" s="67"/>
      <c r="L255" s="128"/>
    </row>
    <row r="256" spans="1:12" x14ac:dyDescent="0.25">
      <c r="A256" s="149"/>
      <c r="B256" s="66" t="s">
        <v>426</v>
      </c>
      <c r="C256" s="132" t="s">
        <v>22</v>
      </c>
      <c r="D256" s="132">
        <v>1.2E-2</v>
      </c>
      <c r="E256" s="132">
        <f>E252*D256</f>
        <v>0.4128</v>
      </c>
      <c r="F256" s="67"/>
      <c r="G256" s="67"/>
      <c r="H256" s="67"/>
      <c r="I256" s="67"/>
      <c r="J256" s="67"/>
      <c r="K256" s="67"/>
      <c r="L256" s="128"/>
    </row>
    <row r="257" spans="1:12" x14ac:dyDescent="0.25">
      <c r="A257" s="149"/>
      <c r="B257" s="66" t="s">
        <v>304</v>
      </c>
      <c r="C257" s="132" t="s">
        <v>23</v>
      </c>
      <c r="D257" s="132">
        <v>0.15</v>
      </c>
      <c r="E257" s="132">
        <f>E252*D257</f>
        <v>5.1599999999999993</v>
      </c>
      <c r="F257" s="67"/>
      <c r="G257" s="67"/>
      <c r="H257" s="67"/>
      <c r="I257" s="67"/>
      <c r="J257" s="67"/>
      <c r="K257" s="67"/>
      <c r="L257" s="128"/>
    </row>
    <row r="258" spans="1:12" x14ac:dyDescent="0.25">
      <c r="A258" s="149"/>
      <c r="B258" s="66" t="s">
        <v>168</v>
      </c>
      <c r="C258" s="132" t="s">
        <v>23</v>
      </c>
      <c r="D258" s="132">
        <v>0.55000000000000004</v>
      </c>
      <c r="E258" s="132">
        <f>E252*D258</f>
        <v>18.920000000000002</v>
      </c>
      <c r="F258" s="67"/>
      <c r="G258" s="67"/>
      <c r="H258" s="67"/>
      <c r="I258" s="67"/>
      <c r="J258" s="67"/>
      <c r="K258" s="67"/>
      <c r="L258" s="128"/>
    </row>
    <row r="259" spans="1:12" x14ac:dyDescent="0.25">
      <c r="A259" s="150"/>
      <c r="B259" s="66" t="s">
        <v>17</v>
      </c>
      <c r="C259" s="132" t="s">
        <v>16</v>
      </c>
      <c r="D259" s="132">
        <v>0.51</v>
      </c>
      <c r="E259" s="132">
        <f>E252*D259</f>
        <v>17.544</v>
      </c>
      <c r="F259" s="132"/>
      <c r="G259" s="67"/>
      <c r="H259" s="67"/>
      <c r="I259" s="67"/>
      <c r="J259" s="67"/>
      <c r="K259" s="67"/>
      <c r="L259" s="128"/>
    </row>
    <row r="260" spans="1:12" ht="25.5" x14ac:dyDescent="0.25">
      <c r="A260" s="147">
        <v>4</v>
      </c>
      <c r="B260" s="62" t="s">
        <v>220</v>
      </c>
      <c r="C260" s="134" t="s">
        <v>13</v>
      </c>
      <c r="D260" s="134"/>
      <c r="E260" s="134">
        <v>62.33</v>
      </c>
      <c r="F260" s="65"/>
      <c r="G260" s="65"/>
      <c r="H260" s="65"/>
      <c r="I260" s="65"/>
      <c r="J260" s="65"/>
      <c r="K260" s="65"/>
      <c r="L260" s="65"/>
    </row>
    <row r="261" spans="1:12" ht="25.5" x14ac:dyDescent="0.25">
      <c r="A261" s="147"/>
      <c r="B261" s="76" t="s">
        <v>322</v>
      </c>
      <c r="C261" s="132" t="s">
        <v>13</v>
      </c>
      <c r="D261" s="132">
        <v>1.02</v>
      </c>
      <c r="E261" s="132">
        <f>E260*D261</f>
        <v>63.576599999999999</v>
      </c>
      <c r="F261" s="67"/>
      <c r="G261" s="67"/>
      <c r="H261" s="67"/>
      <c r="I261" s="67"/>
      <c r="J261" s="67"/>
      <c r="K261" s="67"/>
      <c r="L261" s="67"/>
    </row>
    <row r="262" spans="1:12" x14ac:dyDescent="0.25">
      <c r="A262" s="147"/>
      <c r="B262" s="76" t="s">
        <v>323</v>
      </c>
      <c r="C262" s="132" t="s">
        <v>13</v>
      </c>
      <c r="D262" s="132">
        <v>1.05</v>
      </c>
      <c r="E262" s="132">
        <f>E261*D262</f>
        <v>66.755430000000004</v>
      </c>
      <c r="F262" s="67"/>
      <c r="G262" s="67"/>
      <c r="H262" s="67"/>
      <c r="I262" s="67"/>
      <c r="J262" s="67"/>
      <c r="K262" s="67"/>
      <c r="L262" s="67"/>
    </row>
    <row r="263" spans="1:12" x14ac:dyDescent="0.25">
      <c r="A263" s="147"/>
      <c r="B263" s="66" t="s">
        <v>17</v>
      </c>
      <c r="C263" s="132" t="s">
        <v>16</v>
      </c>
      <c r="D263" s="132">
        <v>0.51</v>
      </c>
      <c r="E263" s="132">
        <f>E260*D263</f>
        <v>31.7883</v>
      </c>
      <c r="F263" s="132"/>
      <c r="G263" s="67"/>
      <c r="H263" s="67"/>
      <c r="I263" s="67"/>
      <c r="J263" s="67"/>
      <c r="K263" s="67"/>
      <c r="L263" s="67"/>
    </row>
    <row r="264" spans="1:12" ht="38.25" x14ac:dyDescent="0.25">
      <c r="A264" s="151">
        <v>5</v>
      </c>
      <c r="B264" s="11" t="s">
        <v>369</v>
      </c>
      <c r="C264" s="6" t="s">
        <v>22</v>
      </c>
      <c r="D264" s="6"/>
      <c r="E264" s="102">
        <v>2.5249999999999999</v>
      </c>
      <c r="F264" s="92"/>
      <c r="G264" s="23"/>
      <c r="H264" s="126"/>
      <c r="I264" s="23"/>
      <c r="J264" s="23"/>
      <c r="K264" s="23"/>
      <c r="L264" s="23"/>
    </row>
    <row r="265" spans="1:12" x14ac:dyDescent="0.25">
      <c r="A265" s="152"/>
      <c r="B265" s="91" t="s">
        <v>15</v>
      </c>
      <c r="C265" s="92" t="s">
        <v>16</v>
      </c>
      <c r="D265" s="23">
        <v>1</v>
      </c>
      <c r="E265" s="23">
        <f>E264*D265</f>
        <v>2.5249999999999999</v>
      </c>
      <c r="F265" s="23"/>
      <c r="G265" s="23"/>
      <c r="H265" s="23"/>
      <c r="I265" s="23"/>
      <c r="J265" s="23"/>
      <c r="K265" s="23"/>
      <c r="L265" s="67"/>
    </row>
    <row r="266" spans="1:12" x14ac:dyDescent="0.25">
      <c r="A266" s="152"/>
      <c r="B266" s="72" t="s">
        <v>367</v>
      </c>
      <c r="C266" s="70" t="s">
        <v>19</v>
      </c>
      <c r="D266" s="70" t="s">
        <v>203</v>
      </c>
      <c r="E266" s="23">
        <f>133*1.05</f>
        <v>139.65</v>
      </c>
      <c r="F266" s="92"/>
      <c r="G266" s="23"/>
      <c r="H266" s="126"/>
      <c r="I266" s="23"/>
      <c r="J266" s="23"/>
      <c r="K266" s="23"/>
      <c r="L266" s="67"/>
    </row>
    <row r="267" spans="1:12" x14ac:dyDescent="0.25">
      <c r="A267" s="152"/>
      <c r="B267" s="72" t="s">
        <v>418</v>
      </c>
      <c r="C267" s="70" t="s">
        <v>19</v>
      </c>
      <c r="D267" s="70" t="s">
        <v>203</v>
      </c>
      <c r="E267" s="23">
        <f>150*1.05</f>
        <v>157.5</v>
      </c>
      <c r="F267" s="92"/>
      <c r="G267" s="23"/>
      <c r="H267" s="126"/>
      <c r="I267" s="23"/>
      <c r="J267" s="23"/>
      <c r="K267" s="23"/>
      <c r="L267" s="67"/>
    </row>
    <row r="268" spans="1:12" x14ac:dyDescent="0.25">
      <c r="A268" s="152"/>
      <c r="B268" s="72" t="s">
        <v>366</v>
      </c>
      <c r="C268" s="70" t="s">
        <v>19</v>
      </c>
      <c r="D268" s="70" t="s">
        <v>203</v>
      </c>
      <c r="E268" s="23">
        <f>18.5*1.05</f>
        <v>19.425000000000001</v>
      </c>
      <c r="F268" s="92"/>
      <c r="G268" s="23"/>
      <c r="H268" s="126"/>
      <c r="I268" s="23"/>
      <c r="J268" s="23"/>
      <c r="K268" s="23"/>
      <c r="L268" s="67"/>
    </row>
    <row r="269" spans="1:12" ht="25.5" x14ac:dyDescent="0.25">
      <c r="A269" s="152"/>
      <c r="B269" s="76" t="s">
        <v>179</v>
      </c>
      <c r="C269" s="132" t="s">
        <v>23</v>
      </c>
      <c r="D269" s="132">
        <v>20</v>
      </c>
      <c r="E269" s="132">
        <f>E264*D269</f>
        <v>50.5</v>
      </c>
      <c r="F269" s="132"/>
      <c r="G269" s="67"/>
      <c r="H269" s="67"/>
      <c r="I269" s="67"/>
      <c r="J269" s="67"/>
      <c r="K269" s="67"/>
      <c r="L269" s="67"/>
    </row>
    <row r="270" spans="1:12" x14ac:dyDescent="0.25">
      <c r="A270" s="153"/>
      <c r="B270" s="72" t="s">
        <v>17</v>
      </c>
      <c r="C270" s="92" t="s">
        <v>16</v>
      </c>
      <c r="D270" s="70">
        <v>50</v>
      </c>
      <c r="E270" s="23">
        <f>E264*D270</f>
        <v>126.25</v>
      </c>
      <c r="F270" s="92"/>
      <c r="G270" s="23"/>
      <c r="H270" s="126"/>
      <c r="I270" s="23"/>
      <c r="J270" s="23"/>
      <c r="K270" s="23"/>
      <c r="L270" s="67"/>
    </row>
    <row r="271" spans="1:12" ht="25.5" x14ac:dyDescent="0.25">
      <c r="A271" s="151">
        <v>6</v>
      </c>
      <c r="B271" s="11" t="s">
        <v>368</v>
      </c>
      <c r="C271" s="6" t="s">
        <v>20</v>
      </c>
      <c r="D271" s="6"/>
      <c r="E271" s="102">
        <v>129.4</v>
      </c>
      <c r="F271" s="20"/>
      <c r="G271" s="22"/>
      <c r="H271" s="127"/>
      <c r="I271" s="22"/>
      <c r="J271" s="22"/>
      <c r="K271" s="22"/>
      <c r="L271" s="22"/>
    </row>
    <row r="272" spans="1:12" x14ac:dyDescent="0.25">
      <c r="A272" s="152"/>
      <c r="B272" s="91" t="s">
        <v>15</v>
      </c>
      <c r="C272" s="92" t="s">
        <v>16</v>
      </c>
      <c r="D272" s="23">
        <v>1</v>
      </c>
      <c r="E272" s="23">
        <f>E271*D272</f>
        <v>129.4</v>
      </c>
      <c r="F272" s="23"/>
      <c r="G272" s="23"/>
      <c r="H272" s="23"/>
      <c r="I272" s="23"/>
      <c r="J272" s="23"/>
      <c r="K272" s="23"/>
      <c r="L272" s="23"/>
    </row>
    <row r="273" spans="1:12" x14ac:dyDescent="0.25">
      <c r="A273" s="152"/>
      <c r="B273" s="72" t="s">
        <v>370</v>
      </c>
      <c r="C273" s="70" t="s">
        <v>20</v>
      </c>
      <c r="D273" s="70">
        <v>1.2</v>
      </c>
      <c r="E273" s="23">
        <f>E271*D273</f>
        <v>155.28</v>
      </c>
      <c r="F273" s="92"/>
      <c r="G273" s="23"/>
      <c r="H273" s="126"/>
      <c r="I273" s="23"/>
      <c r="J273" s="23"/>
      <c r="K273" s="23"/>
      <c r="L273" s="23"/>
    </row>
    <row r="274" spans="1:12" x14ac:dyDescent="0.25">
      <c r="A274" s="152"/>
      <c r="B274" s="66" t="s">
        <v>226</v>
      </c>
      <c r="C274" s="132" t="s">
        <v>21</v>
      </c>
      <c r="D274" s="132">
        <v>8</v>
      </c>
      <c r="E274" s="132">
        <f>D274*E271</f>
        <v>1035.2</v>
      </c>
      <c r="F274" s="67"/>
      <c r="G274" s="67"/>
      <c r="H274" s="67"/>
      <c r="I274" s="67"/>
      <c r="J274" s="67"/>
      <c r="K274" s="67"/>
      <c r="L274" s="67"/>
    </row>
    <row r="275" spans="1:12" x14ac:dyDescent="0.25">
      <c r="A275" s="153"/>
      <c r="B275" s="72" t="s">
        <v>17</v>
      </c>
      <c r="C275" s="70" t="s">
        <v>16</v>
      </c>
      <c r="D275" s="7">
        <v>1</v>
      </c>
      <c r="E275" s="7">
        <f>E271*D275</f>
        <v>129.4</v>
      </c>
      <c r="F275" s="7"/>
      <c r="G275" s="7"/>
      <c r="H275" s="7"/>
      <c r="I275" s="7"/>
      <c r="J275" s="7"/>
      <c r="K275" s="7"/>
      <c r="L275" s="7"/>
    </row>
    <row r="276" spans="1:12" ht="25.5" x14ac:dyDescent="0.25">
      <c r="A276" s="154">
        <v>7</v>
      </c>
      <c r="B276" s="62" t="s">
        <v>315</v>
      </c>
      <c r="C276" s="134" t="s">
        <v>19</v>
      </c>
      <c r="D276" s="134"/>
      <c r="E276" s="134">
        <f>E278+E279</f>
        <v>38.5</v>
      </c>
      <c r="F276" s="65"/>
      <c r="G276" s="65"/>
      <c r="H276" s="65"/>
      <c r="I276" s="65"/>
      <c r="J276" s="65"/>
      <c r="K276" s="65"/>
      <c r="L276" s="65"/>
    </row>
    <row r="277" spans="1:12" x14ac:dyDescent="0.25">
      <c r="A277" s="154"/>
      <c r="B277" s="66" t="s">
        <v>15</v>
      </c>
      <c r="C277" s="132" t="s">
        <v>16</v>
      </c>
      <c r="D277" s="132">
        <v>1</v>
      </c>
      <c r="E277" s="132">
        <f>E276</f>
        <v>38.5</v>
      </c>
      <c r="F277" s="67"/>
      <c r="G277" s="67"/>
      <c r="H277" s="67"/>
      <c r="I277" s="67"/>
      <c r="J277" s="67"/>
      <c r="K277" s="67"/>
      <c r="L277" s="67"/>
    </row>
    <row r="278" spans="1:12" ht="25.5" x14ac:dyDescent="0.25">
      <c r="A278" s="154"/>
      <c r="B278" s="76" t="s">
        <v>229</v>
      </c>
      <c r="C278" s="132" t="s">
        <v>19</v>
      </c>
      <c r="D278" s="132"/>
      <c r="E278" s="132">
        <v>30.2</v>
      </c>
      <c r="F278" s="67"/>
      <c r="G278" s="67"/>
      <c r="H278" s="67"/>
      <c r="I278" s="67"/>
      <c r="J278" s="67"/>
      <c r="K278" s="67"/>
      <c r="L278" s="67"/>
    </row>
    <row r="279" spans="1:12" ht="25.5" x14ac:dyDescent="0.25">
      <c r="A279" s="154"/>
      <c r="B279" s="76" t="s">
        <v>365</v>
      </c>
      <c r="C279" s="132" t="s">
        <v>19</v>
      </c>
      <c r="D279" s="132"/>
      <c r="E279" s="132">
        <v>8.3000000000000007</v>
      </c>
      <c r="F279" s="67"/>
      <c r="G279" s="67"/>
      <c r="H279" s="67"/>
      <c r="I279" s="67"/>
      <c r="J279" s="67"/>
      <c r="K279" s="67"/>
      <c r="L279" s="67"/>
    </row>
    <row r="280" spans="1:12" x14ac:dyDescent="0.25">
      <c r="A280" s="154"/>
      <c r="B280" s="66" t="s">
        <v>227</v>
      </c>
      <c r="C280" s="132" t="s">
        <v>21</v>
      </c>
      <c r="D280" s="132"/>
      <c r="E280" s="132">
        <v>3</v>
      </c>
      <c r="F280" s="67"/>
      <c r="G280" s="67"/>
      <c r="H280" s="67"/>
      <c r="I280" s="67"/>
      <c r="J280" s="67"/>
      <c r="K280" s="67"/>
      <c r="L280" s="67"/>
    </row>
    <row r="281" spans="1:12" x14ac:dyDescent="0.25">
      <c r="A281" s="154"/>
      <c r="B281" s="66" t="s">
        <v>17</v>
      </c>
      <c r="C281" s="132" t="s">
        <v>16</v>
      </c>
      <c r="D281" s="132">
        <v>1</v>
      </c>
      <c r="E281" s="132">
        <f>D281*E276</f>
        <v>38.5</v>
      </c>
      <c r="F281" s="67"/>
      <c r="G281" s="67"/>
      <c r="H281" s="67"/>
      <c r="I281" s="67"/>
      <c r="J281" s="67"/>
      <c r="K281" s="67"/>
      <c r="L281" s="67"/>
    </row>
    <row r="282" spans="1:12" ht="25.5" x14ac:dyDescent="0.25">
      <c r="A282" s="148">
        <v>8</v>
      </c>
      <c r="B282" s="62" t="s">
        <v>422</v>
      </c>
      <c r="C282" s="134" t="s">
        <v>13</v>
      </c>
      <c r="D282" s="134"/>
      <c r="E282" s="134">
        <f>E35</f>
        <v>308.98</v>
      </c>
      <c r="F282" s="65"/>
      <c r="G282" s="65"/>
      <c r="H282" s="65"/>
      <c r="I282" s="65"/>
      <c r="J282" s="65"/>
      <c r="K282" s="65"/>
      <c r="L282" s="65"/>
    </row>
    <row r="283" spans="1:12" x14ac:dyDescent="0.25">
      <c r="A283" s="149"/>
      <c r="B283" s="66" t="s">
        <v>15</v>
      </c>
      <c r="C283" s="132" t="s">
        <v>16</v>
      </c>
      <c r="D283" s="132">
        <v>1</v>
      </c>
      <c r="E283" s="132">
        <f>E282*D283</f>
        <v>308.98</v>
      </c>
      <c r="F283" s="67"/>
      <c r="G283" s="67"/>
      <c r="H283" s="67"/>
      <c r="I283" s="67"/>
      <c r="J283" s="67"/>
      <c r="K283" s="67"/>
      <c r="L283" s="67"/>
    </row>
    <row r="284" spans="1:12" x14ac:dyDescent="0.25">
      <c r="A284" s="149"/>
      <c r="B284" s="66" t="s">
        <v>420</v>
      </c>
      <c r="C284" s="132" t="s">
        <v>20</v>
      </c>
      <c r="D284" s="132">
        <v>1.08</v>
      </c>
      <c r="E284" s="132">
        <f>E282*D284</f>
        <v>333.69840000000005</v>
      </c>
      <c r="F284" s="67"/>
      <c r="G284" s="67"/>
      <c r="H284" s="67"/>
      <c r="I284" s="67"/>
      <c r="J284" s="67"/>
      <c r="K284" s="67"/>
      <c r="L284" s="67"/>
    </row>
    <row r="285" spans="1:12" x14ac:dyDescent="0.25">
      <c r="A285" s="149"/>
      <c r="B285" s="66" t="s">
        <v>226</v>
      </c>
      <c r="C285" s="132" t="s">
        <v>21</v>
      </c>
      <c r="D285" s="132">
        <v>8</v>
      </c>
      <c r="E285" s="132">
        <f>D285*E282</f>
        <v>2471.84</v>
      </c>
      <c r="F285" s="67"/>
      <c r="G285" s="67"/>
      <c r="H285" s="67"/>
      <c r="I285" s="67"/>
      <c r="J285" s="67"/>
      <c r="K285" s="67"/>
      <c r="L285" s="67"/>
    </row>
    <row r="286" spans="1:12" x14ac:dyDescent="0.25">
      <c r="A286" s="149"/>
      <c r="B286" s="66" t="s">
        <v>421</v>
      </c>
      <c r="C286" s="132" t="s">
        <v>21</v>
      </c>
      <c r="D286" s="132"/>
      <c r="E286" s="132">
        <v>10</v>
      </c>
      <c r="F286" s="67"/>
      <c r="G286" s="67"/>
      <c r="H286" s="67"/>
      <c r="I286" s="67"/>
      <c r="J286" s="67"/>
      <c r="K286" s="67"/>
      <c r="L286" s="67"/>
    </row>
    <row r="287" spans="1:12" x14ac:dyDescent="0.25">
      <c r="A287" s="150"/>
      <c r="B287" s="66" t="s">
        <v>17</v>
      </c>
      <c r="C287" s="132" t="s">
        <v>16</v>
      </c>
      <c r="D287" s="132">
        <v>0.51</v>
      </c>
      <c r="E287" s="132">
        <f>E282*D287</f>
        <v>157.57980000000001</v>
      </c>
      <c r="F287" s="67"/>
      <c r="G287" s="67"/>
      <c r="H287" s="67"/>
      <c r="I287" s="67"/>
      <c r="J287" s="67"/>
      <c r="K287" s="67"/>
      <c r="L287" s="67"/>
    </row>
    <row r="288" spans="1:12" ht="25.5" x14ac:dyDescent="0.25">
      <c r="A288" s="154">
        <v>9</v>
      </c>
      <c r="B288" s="62" t="s">
        <v>316</v>
      </c>
      <c r="C288" s="134" t="s">
        <v>19</v>
      </c>
      <c r="D288" s="134"/>
      <c r="E288" s="134">
        <f>E290+E291</f>
        <v>11.4</v>
      </c>
      <c r="F288" s="65"/>
      <c r="G288" s="65"/>
      <c r="H288" s="65"/>
      <c r="I288" s="65"/>
      <c r="J288" s="65"/>
      <c r="K288" s="65"/>
      <c r="L288" s="65"/>
    </row>
    <row r="289" spans="1:12" x14ac:dyDescent="0.25">
      <c r="A289" s="154"/>
      <c r="B289" s="66" t="s">
        <v>15</v>
      </c>
      <c r="C289" s="132" t="s">
        <v>16</v>
      </c>
      <c r="D289" s="132">
        <v>1</v>
      </c>
      <c r="E289" s="132">
        <f>E288</f>
        <v>11.4</v>
      </c>
      <c r="F289" s="67"/>
      <c r="G289" s="67"/>
      <c r="H289" s="67"/>
      <c r="I289" s="67"/>
      <c r="J289" s="67"/>
      <c r="K289" s="67"/>
      <c r="L289" s="67"/>
    </row>
    <row r="290" spans="1:12" ht="25.5" x14ac:dyDescent="0.25">
      <c r="A290" s="154"/>
      <c r="B290" s="76" t="s">
        <v>393</v>
      </c>
      <c r="C290" s="132" t="s">
        <v>19</v>
      </c>
      <c r="D290" s="132"/>
      <c r="E290" s="132">
        <v>6.2</v>
      </c>
      <c r="F290" s="67"/>
      <c r="G290" s="67"/>
      <c r="H290" s="67"/>
      <c r="I290" s="67"/>
      <c r="J290" s="67"/>
      <c r="K290" s="67"/>
      <c r="L290" s="67"/>
    </row>
    <row r="291" spans="1:12" ht="25.5" x14ac:dyDescent="0.25">
      <c r="A291" s="154"/>
      <c r="B291" s="76" t="s">
        <v>230</v>
      </c>
      <c r="C291" s="132" t="s">
        <v>19</v>
      </c>
      <c r="D291" s="132"/>
      <c r="E291" s="132">
        <v>5.2</v>
      </c>
      <c r="F291" s="67"/>
      <c r="G291" s="67"/>
      <c r="H291" s="67"/>
      <c r="I291" s="67"/>
      <c r="J291" s="67"/>
      <c r="K291" s="67"/>
      <c r="L291" s="67"/>
    </row>
    <row r="292" spans="1:12" x14ac:dyDescent="0.25">
      <c r="A292" s="154"/>
      <c r="B292" s="66" t="s">
        <v>227</v>
      </c>
      <c r="C292" s="132" t="s">
        <v>21</v>
      </c>
      <c r="D292" s="132"/>
      <c r="E292" s="132">
        <v>2</v>
      </c>
      <c r="F292" s="67"/>
      <c r="G292" s="67"/>
      <c r="H292" s="67"/>
      <c r="I292" s="67"/>
      <c r="J292" s="67"/>
      <c r="K292" s="67"/>
      <c r="L292" s="67"/>
    </row>
    <row r="293" spans="1:12" x14ac:dyDescent="0.25">
      <c r="A293" s="154"/>
      <c r="B293" s="66" t="s">
        <v>228</v>
      </c>
      <c r="C293" s="132" t="s">
        <v>21</v>
      </c>
      <c r="D293" s="132"/>
      <c r="E293" s="132">
        <v>2</v>
      </c>
      <c r="F293" s="67"/>
      <c r="G293" s="67"/>
      <c r="H293" s="67"/>
      <c r="I293" s="67"/>
      <c r="J293" s="67"/>
      <c r="K293" s="67"/>
      <c r="L293" s="67"/>
    </row>
    <row r="294" spans="1:12" x14ac:dyDescent="0.25">
      <c r="A294" s="154"/>
      <c r="B294" s="66" t="s">
        <v>17</v>
      </c>
      <c r="C294" s="132" t="s">
        <v>16</v>
      </c>
      <c r="D294" s="132">
        <v>1</v>
      </c>
      <c r="E294" s="132">
        <f>D294*E288</f>
        <v>11.4</v>
      </c>
      <c r="F294" s="67"/>
      <c r="G294" s="67"/>
      <c r="H294" s="67"/>
      <c r="I294" s="67"/>
      <c r="J294" s="67"/>
      <c r="K294" s="67"/>
      <c r="L294" s="67"/>
    </row>
    <row r="295" spans="1:12" x14ac:dyDescent="0.25">
      <c r="A295" s="3"/>
      <c r="B295" s="11" t="s">
        <v>7</v>
      </c>
      <c r="C295" s="12"/>
      <c r="D295" s="13"/>
      <c r="E295" s="14"/>
      <c r="F295" s="15"/>
      <c r="G295" s="15">
        <f>SUM(G9:G294)</f>
        <v>0</v>
      </c>
      <c r="H295" s="15"/>
      <c r="I295" s="15"/>
      <c r="J295" s="15"/>
      <c r="K295" s="15"/>
      <c r="L295" s="15">
        <f>SUM(L9:L294)</f>
        <v>0</v>
      </c>
    </row>
    <row r="296" spans="1:12" x14ac:dyDescent="0.25">
      <c r="A296" s="3"/>
      <c r="B296" s="6" t="s">
        <v>25</v>
      </c>
      <c r="C296" s="16">
        <v>0.05</v>
      </c>
      <c r="D296" s="13"/>
      <c r="E296" s="14"/>
      <c r="F296" s="15"/>
      <c r="G296" s="15"/>
      <c r="H296" s="15"/>
      <c r="I296" s="15"/>
      <c r="J296" s="15"/>
      <c r="K296" s="15"/>
      <c r="L296" s="7">
        <f>G295*C296</f>
        <v>0</v>
      </c>
    </row>
    <row r="297" spans="1:12" x14ac:dyDescent="0.25">
      <c r="A297" s="3"/>
      <c r="B297" s="17" t="s">
        <v>7</v>
      </c>
      <c r="C297" s="16"/>
      <c r="D297" s="13"/>
      <c r="E297" s="14"/>
      <c r="F297" s="15"/>
      <c r="G297" s="15"/>
      <c r="H297" s="15"/>
      <c r="I297" s="15"/>
      <c r="J297" s="15"/>
      <c r="K297" s="15"/>
      <c r="L297" s="7">
        <f>L296+L295</f>
        <v>0</v>
      </c>
    </row>
    <row r="298" spans="1:12" x14ac:dyDescent="0.25">
      <c r="A298" s="3"/>
      <c r="B298" s="18" t="s">
        <v>26</v>
      </c>
      <c r="C298" s="19">
        <v>0.1</v>
      </c>
      <c r="D298" s="13"/>
      <c r="E298" s="14"/>
      <c r="F298" s="15"/>
      <c r="G298" s="15"/>
      <c r="H298" s="15"/>
      <c r="I298" s="15"/>
      <c r="J298" s="15"/>
      <c r="K298" s="15"/>
      <c r="L298" s="7">
        <f>L297*C298</f>
        <v>0</v>
      </c>
    </row>
    <row r="299" spans="1:12" x14ac:dyDescent="0.25">
      <c r="A299" s="3"/>
      <c r="B299" s="17" t="s">
        <v>7</v>
      </c>
      <c r="C299" s="19"/>
      <c r="D299" s="13"/>
      <c r="E299" s="14"/>
      <c r="F299" s="15"/>
      <c r="G299" s="15"/>
      <c r="H299" s="15"/>
      <c r="I299" s="15"/>
      <c r="J299" s="15"/>
      <c r="K299" s="15"/>
      <c r="L299" s="7">
        <f>L298+L297</f>
        <v>0</v>
      </c>
    </row>
    <row r="300" spans="1:12" x14ac:dyDescent="0.25">
      <c r="A300" s="3"/>
      <c r="B300" s="20" t="s">
        <v>27</v>
      </c>
      <c r="C300" s="16">
        <v>0.08</v>
      </c>
      <c r="D300" s="6"/>
      <c r="E300" s="21"/>
      <c r="F300" s="20"/>
      <c r="G300" s="22"/>
      <c r="H300" s="22"/>
      <c r="I300" s="22"/>
      <c r="J300" s="22"/>
      <c r="K300" s="22"/>
      <c r="L300" s="23">
        <f>L299*C300</f>
        <v>0</v>
      </c>
    </row>
    <row r="301" spans="1:12" x14ac:dyDescent="0.25">
      <c r="A301" s="3"/>
      <c r="B301" s="17" t="s">
        <v>7</v>
      </c>
      <c r="C301" s="24"/>
      <c r="D301" s="24"/>
      <c r="E301" s="24"/>
      <c r="F301" s="24"/>
      <c r="G301" s="25"/>
      <c r="H301" s="25"/>
      <c r="I301" s="25"/>
      <c r="J301" s="25"/>
      <c r="K301" s="25"/>
      <c r="L301" s="8">
        <f>SUM(L299:L300)</f>
        <v>0</v>
      </c>
    </row>
    <row r="302" spans="1:12" x14ac:dyDescent="0.25">
      <c r="A302" s="3"/>
      <c r="B302" s="26" t="s">
        <v>28</v>
      </c>
      <c r="C302" s="27">
        <v>0.05</v>
      </c>
      <c r="D302" s="28"/>
      <c r="E302" s="28"/>
      <c r="F302" s="28"/>
      <c r="G302" s="28"/>
      <c r="H302" s="28"/>
      <c r="I302" s="28"/>
      <c r="J302" s="28"/>
      <c r="K302" s="28"/>
      <c r="L302" s="8">
        <f>L301*C302</f>
        <v>0</v>
      </c>
    </row>
    <row r="303" spans="1:12" x14ac:dyDescent="0.25">
      <c r="A303" s="3"/>
      <c r="B303" s="17" t="s">
        <v>7</v>
      </c>
      <c r="C303" s="29"/>
      <c r="D303" s="28"/>
      <c r="E303" s="28"/>
      <c r="F303" s="28"/>
      <c r="G303" s="28"/>
      <c r="H303" s="28"/>
      <c r="I303" s="28"/>
      <c r="J303" s="28"/>
      <c r="K303" s="28"/>
      <c r="L303" s="8">
        <f>SUM(L301:L302)</f>
        <v>0</v>
      </c>
    </row>
    <row r="304" spans="1:12" x14ac:dyDescent="0.25">
      <c r="A304" s="3"/>
      <c r="B304" s="26" t="s">
        <v>29</v>
      </c>
      <c r="C304" s="27">
        <v>0.18</v>
      </c>
      <c r="D304" s="28"/>
      <c r="E304" s="28"/>
      <c r="F304" s="28"/>
      <c r="G304" s="28"/>
      <c r="H304" s="28"/>
      <c r="I304" s="28"/>
      <c r="J304" s="28"/>
      <c r="K304" s="28"/>
      <c r="L304" s="8">
        <f>L303*C304</f>
        <v>0</v>
      </c>
    </row>
    <row r="305" spans="1:12" x14ac:dyDescent="0.25">
      <c r="A305" s="3"/>
      <c r="B305" s="28" t="s">
        <v>30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30">
        <f>L304+L303</f>
        <v>0</v>
      </c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</sheetData>
  <autoFilter ref="B6:L305" xr:uid="{00000000-0009-0000-0000-000001000000}">
    <filterColumn colId="2" showButton="0"/>
    <filterColumn colId="4" showButton="0"/>
    <filterColumn colId="6" showButton="0"/>
    <filterColumn colId="8" showButton="0"/>
  </autoFilter>
  <mergeCells count="76">
    <mergeCell ref="A37:A38"/>
    <mergeCell ref="O33:W33"/>
    <mergeCell ref="A20:A21"/>
    <mergeCell ref="A18:A19"/>
    <mergeCell ref="A22:A23"/>
    <mergeCell ref="O25:T25"/>
    <mergeCell ref="A32:A34"/>
    <mergeCell ref="A30:A31"/>
    <mergeCell ref="A24:A25"/>
    <mergeCell ref="A35:A36"/>
    <mergeCell ref="L6:L7"/>
    <mergeCell ref="H6:I6"/>
    <mergeCell ref="A6:A7"/>
    <mergeCell ref="A9:L9"/>
    <mergeCell ref="J6:K6"/>
    <mergeCell ref="A10:A11"/>
    <mergeCell ref="B2:D2"/>
    <mergeCell ref="D4:F4"/>
    <mergeCell ref="B6:B7"/>
    <mergeCell ref="C6:C7"/>
    <mergeCell ref="D6:E6"/>
    <mergeCell ref="F6:G6"/>
    <mergeCell ref="A147:A150"/>
    <mergeCell ref="A156:A160"/>
    <mergeCell ref="A26:A27"/>
    <mergeCell ref="A12:A13"/>
    <mergeCell ref="A28:A29"/>
    <mergeCell ref="A39:A40"/>
    <mergeCell ref="A134:A137"/>
    <mergeCell ref="A43:A45"/>
    <mergeCell ref="A138:A142"/>
    <mergeCell ref="A94:A99"/>
    <mergeCell ref="A143:A146"/>
    <mergeCell ref="A14:A15"/>
    <mergeCell ref="A16:A17"/>
    <mergeCell ref="A46:L46"/>
    <mergeCell ref="A89:A93"/>
    <mergeCell ref="A84:A88"/>
    <mergeCell ref="A288:A294"/>
    <mergeCell ref="A202:A206"/>
    <mergeCell ref="A247:A251"/>
    <mergeCell ref="A231:A234"/>
    <mergeCell ref="A239:A241"/>
    <mergeCell ref="A242:L242"/>
    <mergeCell ref="A228:A230"/>
    <mergeCell ref="A276:A281"/>
    <mergeCell ref="A212:A216"/>
    <mergeCell ref="A207:A211"/>
    <mergeCell ref="A235:A238"/>
    <mergeCell ref="A225:A227"/>
    <mergeCell ref="A217:A220"/>
    <mergeCell ref="A221:A224"/>
    <mergeCell ref="A260:A263"/>
    <mergeCell ref="A282:A287"/>
    <mergeCell ref="A167:A170"/>
    <mergeCell ref="A197:A201"/>
    <mergeCell ref="A171:A177"/>
    <mergeCell ref="A187:A196"/>
    <mergeCell ref="A161:A166"/>
    <mergeCell ref="A178:A186"/>
    <mergeCell ref="A41:A42"/>
    <mergeCell ref="A252:A259"/>
    <mergeCell ref="A264:A270"/>
    <mergeCell ref="A271:A275"/>
    <mergeCell ref="A47:A49"/>
    <mergeCell ref="A50:A52"/>
    <mergeCell ref="A62:A72"/>
    <mergeCell ref="A73:A83"/>
    <mergeCell ref="A53:A61"/>
    <mergeCell ref="A100:A103"/>
    <mergeCell ref="A104:A114"/>
    <mergeCell ref="A115:A125"/>
    <mergeCell ref="A243:A246"/>
    <mergeCell ref="A151:A155"/>
    <mergeCell ref="A126:A128"/>
    <mergeCell ref="A129:A133"/>
  </mergeCells>
  <conditionalFormatting sqref="C233:D233">
    <cfRule type="cellIs" dxfId="2" priority="11" stopIfTrue="1" operator="equal">
      <formula>0</formula>
    </cfRule>
  </conditionalFormatting>
  <conditionalFormatting sqref="D234">
    <cfRule type="cellIs" dxfId="1" priority="10" stopIfTrue="1" operator="equal">
      <formula>0</formula>
    </cfRule>
  </conditionalFormatting>
  <conditionalFormatting sqref="D2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D77A-AC20-4951-8EB0-D5FFA1290531}">
  <dimension ref="A2:M828"/>
  <sheetViews>
    <sheetView topLeftCell="A341" workbookViewId="0">
      <selection activeCell="F360" sqref="F360:L405"/>
    </sheetView>
  </sheetViews>
  <sheetFormatPr defaultColWidth="9.140625" defaultRowHeight="15" x14ac:dyDescent="0.25"/>
  <cols>
    <col min="1" max="1" width="4" style="9" customWidth="1"/>
    <col min="2" max="2" width="55" style="10" customWidth="1"/>
    <col min="3" max="3" width="11.140625" style="131" customWidth="1"/>
    <col min="4" max="4" width="10.42578125" style="131" customWidth="1"/>
    <col min="5" max="11" width="9.140625" style="131"/>
    <col min="12" max="12" width="18.42578125" style="131" customWidth="1"/>
    <col min="13" max="16384" width="9.140625" style="9"/>
  </cols>
  <sheetData>
    <row r="2" spans="1:12" ht="65.25" customHeight="1" x14ac:dyDescent="0.25">
      <c r="B2" s="146" t="s">
        <v>309</v>
      </c>
      <c r="C2" s="146"/>
      <c r="D2" s="146"/>
      <c r="E2" s="146"/>
      <c r="F2" s="146"/>
    </row>
    <row r="4" spans="1:12" x14ac:dyDescent="0.25">
      <c r="D4" s="167" t="s">
        <v>12</v>
      </c>
      <c r="E4" s="167"/>
      <c r="F4" s="167"/>
    </row>
    <row r="6" spans="1:12" ht="50.25" customHeight="1" x14ac:dyDescent="0.25">
      <c r="A6" s="170" t="s">
        <v>9</v>
      </c>
      <c r="B6" s="158" t="s">
        <v>0</v>
      </c>
      <c r="C6" s="158" t="s">
        <v>1</v>
      </c>
      <c r="D6" s="168" t="s">
        <v>2</v>
      </c>
      <c r="E6" s="169"/>
      <c r="F6" s="168" t="s">
        <v>5</v>
      </c>
      <c r="G6" s="169"/>
      <c r="H6" s="168" t="s">
        <v>8</v>
      </c>
      <c r="I6" s="169"/>
      <c r="J6" s="174" t="s">
        <v>10</v>
      </c>
      <c r="K6" s="175"/>
      <c r="L6" s="158" t="s">
        <v>7</v>
      </c>
    </row>
    <row r="7" spans="1:12" ht="80.25" customHeight="1" x14ac:dyDescent="0.25">
      <c r="A7" s="170"/>
      <c r="B7" s="160"/>
      <c r="C7" s="160"/>
      <c r="D7" s="1" t="s">
        <v>3</v>
      </c>
      <c r="E7" s="1" t="s">
        <v>4</v>
      </c>
      <c r="F7" s="1" t="s">
        <v>6</v>
      </c>
      <c r="G7" s="132" t="s">
        <v>7</v>
      </c>
      <c r="H7" s="1" t="s">
        <v>6</v>
      </c>
      <c r="I7" s="132" t="s">
        <v>7</v>
      </c>
      <c r="J7" s="1" t="s">
        <v>6</v>
      </c>
      <c r="K7" s="132" t="s">
        <v>7</v>
      </c>
      <c r="L7" s="160"/>
    </row>
    <row r="8" spans="1:12" x14ac:dyDescent="0.25">
      <c r="A8" s="130">
        <v>1</v>
      </c>
      <c r="B8" s="130">
        <v>2</v>
      </c>
      <c r="C8" s="130">
        <v>3</v>
      </c>
      <c r="D8" s="130">
        <v>4</v>
      </c>
      <c r="E8" s="130" t="s">
        <v>115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</row>
    <row r="9" spans="1:12" x14ac:dyDescent="0.25">
      <c r="A9" s="181" t="s">
        <v>59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ht="25.5" x14ac:dyDescent="0.25">
      <c r="A10" s="182">
        <v>1</v>
      </c>
      <c r="B10" s="62" t="s">
        <v>88</v>
      </c>
      <c r="C10" s="134" t="s">
        <v>13</v>
      </c>
      <c r="D10" s="132"/>
      <c r="E10" s="132">
        <v>193.4</v>
      </c>
      <c r="F10" s="132"/>
      <c r="G10" s="132"/>
      <c r="H10" s="132"/>
      <c r="I10" s="132"/>
      <c r="J10" s="132"/>
      <c r="K10" s="132"/>
      <c r="L10" s="132"/>
    </row>
    <row r="11" spans="1:12" x14ac:dyDescent="0.25">
      <c r="A11" s="183"/>
      <c r="B11" s="66" t="s">
        <v>15</v>
      </c>
      <c r="C11" s="132" t="s">
        <v>16</v>
      </c>
      <c r="D11" s="132">
        <v>1</v>
      </c>
      <c r="E11" s="132">
        <f>E10*D11</f>
        <v>193.4</v>
      </c>
      <c r="F11" s="132"/>
      <c r="G11" s="132"/>
      <c r="H11" s="132"/>
      <c r="I11" s="128"/>
      <c r="J11" s="132"/>
      <c r="K11" s="132"/>
      <c r="L11" s="128"/>
    </row>
    <row r="12" spans="1:12" x14ac:dyDescent="0.25">
      <c r="A12" s="184"/>
      <c r="B12" s="66" t="s">
        <v>60</v>
      </c>
      <c r="C12" s="132" t="s">
        <v>16</v>
      </c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x14ac:dyDescent="0.25">
      <c r="A13" s="171" t="s">
        <v>11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3"/>
    </row>
    <row r="14" spans="1:12" ht="25.5" x14ac:dyDescent="0.25">
      <c r="A14" s="154">
        <v>1</v>
      </c>
      <c r="B14" s="62" t="s">
        <v>159</v>
      </c>
      <c r="C14" s="134" t="s">
        <v>19</v>
      </c>
      <c r="D14" s="134"/>
      <c r="E14" s="134">
        <v>5.91</v>
      </c>
      <c r="F14" s="65"/>
      <c r="G14" s="65"/>
      <c r="H14" s="65"/>
      <c r="I14" s="65"/>
      <c r="J14" s="65"/>
      <c r="K14" s="65"/>
      <c r="L14" s="65"/>
    </row>
    <row r="15" spans="1:12" x14ac:dyDescent="0.25">
      <c r="A15" s="154"/>
      <c r="B15" s="66" t="s">
        <v>15</v>
      </c>
      <c r="C15" s="132" t="s">
        <v>16</v>
      </c>
      <c r="D15" s="132">
        <v>1</v>
      </c>
      <c r="E15" s="132">
        <f>E14*D15</f>
        <v>5.91</v>
      </c>
      <c r="F15" s="67"/>
      <c r="G15" s="67"/>
      <c r="H15" s="67"/>
      <c r="I15" s="67"/>
      <c r="J15" s="67"/>
      <c r="K15" s="67"/>
      <c r="L15" s="132"/>
    </row>
    <row r="16" spans="1:12" ht="25.5" x14ac:dyDescent="0.25">
      <c r="A16" s="148">
        <v>2</v>
      </c>
      <c r="B16" s="62" t="s">
        <v>160</v>
      </c>
      <c r="C16" s="134" t="s">
        <v>21</v>
      </c>
      <c r="D16" s="134"/>
      <c r="E16" s="134">
        <v>1</v>
      </c>
      <c r="F16" s="65"/>
      <c r="G16" s="65"/>
      <c r="H16" s="65"/>
      <c r="I16" s="65"/>
      <c r="J16" s="65"/>
      <c r="K16" s="65"/>
      <c r="L16" s="65"/>
    </row>
    <row r="17" spans="1:12" x14ac:dyDescent="0.25">
      <c r="A17" s="149"/>
      <c r="B17" s="66" t="s">
        <v>15</v>
      </c>
      <c r="C17" s="132" t="s">
        <v>16</v>
      </c>
      <c r="D17" s="132">
        <v>1</v>
      </c>
      <c r="E17" s="132">
        <f>E16*D17</f>
        <v>1</v>
      </c>
      <c r="F17" s="67"/>
      <c r="G17" s="67"/>
      <c r="H17" s="67"/>
      <c r="I17" s="67"/>
      <c r="J17" s="67"/>
      <c r="K17" s="67"/>
      <c r="L17" s="132"/>
    </row>
    <row r="18" spans="1:12" x14ac:dyDescent="0.25">
      <c r="A18" s="150"/>
      <c r="B18" s="66" t="s">
        <v>116</v>
      </c>
      <c r="C18" s="132" t="s">
        <v>105</v>
      </c>
      <c r="D18" s="132"/>
      <c r="E18" s="132">
        <v>1</v>
      </c>
      <c r="F18" s="67"/>
      <c r="G18" s="67"/>
      <c r="H18" s="67"/>
      <c r="I18" s="67"/>
      <c r="J18" s="67"/>
      <c r="K18" s="67"/>
      <c r="L18" s="132"/>
    </row>
    <row r="19" spans="1:12" ht="25.5" x14ac:dyDescent="0.25">
      <c r="A19" s="148">
        <v>3</v>
      </c>
      <c r="B19" s="62" t="s">
        <v>385</v>
      </c>
      <c r="C19" s="134" t="s">
        <v>20</v>
      </c>
      <c r="D19" s="134"/>
      <c r="E19" s="134">
        <v>24.8</v>
      </c>
      <c r="F19" s="65"/>
      <c r="G19" s="65"/>
      <c r="H19" s="65"/>
      <c r="I19" s="65"/>
      <c r="J19" s="65"/>
      <c r="K19" s="65"/>
      <c r="L19" s="65"/>
    </row>
    <row r="20" spans="1:12" x14ac:dyDescent="0.25">
      <c r="A20" s="150"/>
      <c r="B20" s="66" t="s">
        <v>15</v>
      </c>
      <c r="C20" s="132" t="s">
        <v>16</v>
      </c>
      <c r="D20" s="132">
        <v>1</v>
      </c>
      <c r="E20" s="132">
        <f>E19*D20</f>
        <v>24.8</v>
      </c>
      <c r="F20" s="67"/>
      <c r="G20" s="67"/>
      <c r="H20" s="67"/>
      <c r="I20" s="67"/>
      <c r="J20" s="67"/>
      <c r="K20" s="67"/>
      <c r="L20" s="132"/>
    </row>
    <row r="21" spans="1:12" x14ac:dyDescent="0.25">
      <c r="A21" s="148">
        <v>4</v>
      </c>
      <c r="B21" s="62" t="s">
        <v>158</v>
      </c>
      <c r="C21" s="134" t="s">
        <v>19</v>
      </c>
      <c r="D21" s="134"/>
      <c r="E21" s="134">
        <v>5.5</v>
      </c>
      <c r="F21" s="65"/>
      <c r="G21" s="65"/>
      <c r="H21" s="65"/>
      <c r="I21" s="65"/>
      <c r="J21" s="65"/>
      <c r="K21" s="65"/>
      <c r="L21" s="65"/>
    </row>
    <row r="22" spans="1:12" x14ac:dyDescent="0.25">
      <c r="A22" s="150"/>
      <c r="B22" s="66" t="s">
        <v>15</v>
      </c>
      <c r="C22" s="132" t="s">
        <v>16</v>
      </c>
      <c r="D22" s="132">
        <v>1</v>
      </c>
      <c r="E22" s="132">
        <f>E21*D22</f>
        <v>5.5</v>
      </c>
      <c r="F22" s="67"/>
      <c r="G22" s="67"/>
      <c r="H22" s="67"/>
      <c r="I22" s="67"/>
      <c r="J22" s="67"/>
      <c r="K22" s="67"/>
      <c r="L22" s="132"/>
    </row>
    <row r="23" spans="1:12" x14ac:dyDescent="0.25">
      <c r="A23" s="148">
        <v>5</v>
      </c>
      <c r="B23" s="135" t="s">
        <v>157</v>
      </c>
      <c r="C23" s="134" t="s">
        <v>20</v>
      </c>
      <c r="D23" s="134"/>
      <c r="E23" s="134">
        <v>200.3</v>
      </c>
      <c r="F23" s="65"/>
      <c r="G23" s="65"/>
      <c r="H23" s="65"/>
      <c r="I23" s="65"/>
      <c r="J23" s="65"/>
      <c r="K23" s="65"/>
      <c r="L23" s="65"/>
    </row>
    <row r="24" spans="1:12" x14ac:dyDescent="0.25">
      <c r="A24" s="150"/>
      <c r="B24" s="66" t="s">
        <v>15</v>
      </c>
      <c r="C24" s="132" t="s">
        <v>16</v>
      </c>
      <c r="D24" s="132">
        <v>1</v>
      </c>
      <c r="E24" s="132">
        <f>E23*D24</f>
        <v>200.3</v>
      </c>
      <c r="F24" s="67"/>
      <c r="G24" s="67"/>
      <c r="H24" s="67"/>
      <c r="I24" s="67"/>
      <c r="J24" s="67"/>
      <c r="K24" s="67"/>
      <c r="L24" s="132"/>
    </row>
    <row r="25" spans="1:12" x14ac:dyDescent="0.25">
      <c r="A25" s="154">
        <v>6</v>
      </c>
      <c r="B25" s="135" t="s">
        <v>319</v>
      </c>
      <c r="C25" s="134" t="s">
        <v>19</v>
      </c>
      <c r="D25" s="134"/>
      <c r="E25" s="134">
        <v>25.6</v>
      </c>
      <c r="F25" s="65"/>
      <c r="G25" s="65"/>
      <c r="H25" s="65"/>
      <c r="I25" s="65"/>
      <c r="J25" s="65"/>
      <c r="K25" s="65"/>
      <c r="L25" s="65"/>
    </row>
    <row r="26" spans="1:12" x14ac:dyDescent="0.25">
      <c r="A26" s="154"/>
      <c r="B26" s="66" t="s">
        <v>15</v>
      </c>
      <c r="C26" s="132" t="s">
        <v>16</v>
      </c>
      <c r="D26" s="132">
        <v>1</v>
      </c>
      <c r="E26" s="132">
        <f>E25*D26</f>
        <v>25.6</v>
      </c>
      <c r="F26" s="67"/>
      <c r="G26" s="67"/>
      <c r="H26" s="67"/>
      <c r="I26" s="67"/>
      <c r="J26" s="67"/>
      <c r="K26" s="67"/>
      <c r="L26" s="132"/>
    </row>
    <row r="27" spans="1:12" ht="25.5" x14ac:dyDescent="0.25">
      <c r="A27" s="148">
        <v>7</v>
      </c>
      <c r="B27" s="62" t="s">
        <v>402</v>
      </c>
      <c r="C27" s="134" t="s">
        <v>110</v>
      </c>
      <c r="D27" s="134"/>
      <c r="E27" s="134">
        <f>11.2</f>
        <v>11.2</v>
      </c>
      <c r="F27" s="65"/>
      <c r="G27" s="65"/>
      <c r="H27" s="65"/>
      <c r="I27" s="65"/>
      <c r="J27" s="65"/>
      <c r="K27" s="65"/>
      <c r="L27" s="65"/>
    </row>
    <row r="28" spans="1:12" x14ac:dyDescent="0.25">
      <c r="A28" s="150"/>
      <c r="B28" s="66" t="s">
        <v>103</v>
      </c>
      <c r="C28" s="132" t="s">
        <v>110</v>
      </c>
      <c r="D28" s="132">
        <v>1</v>
      </c>
      <c r="E28" s="132">
        <f>E27*D28</f>
        <v>11.2</v>
      </c>
      <c r="F28" s="67"/>
      <c r="G28" s="67"/>
      <c r="H28" s="67"/>
      <c r="I28" s="67"/>
      <c r="J28" s="67"/>
      <c r="K28" s="67"/>
      <c r="L28" s="132"/>
    </row>
    <row r="29" spans="1:12" ht="25.5" x14ac:dyDescent="0.25">
      <c r="A29" s="154">
        <v>8</v>
      </c>
      <c r="B29" s="62" t="s">
        <v>155</v>
      </c>
      <c r="C29" s="134" t="s">
        <v>110</v>
      </c>
      <c r="D29" s="134"/>
      <c r="E29" s="134">
        <f>146.9+15.45</f>
        <v>162.35</v>
      </c>
      <c r="F29" s="65"/>
      <c r="G29" s="65"/>
      <c r="H29" s="65"/>
      <c r="I29" s="65"/>
      <c r="J29" s="65"/>
      <c r="K29" s="65"/>
      <c r="L29" s="65"/>
    </row>
    <row r="30" spans="1:12" x14ac:dyDescent="0.25">
      <c r="A30" s="154"/>
      <c r="B30" s="66" t="s">
        <v>156</v>
      </c>
      <c r="C30" s="132" t="s">
        <v>105</v>
      </c>
      <c r="D30" s="132"/>
      <c r="E30" s="132">
        <v>2</v>
      </c>
      <c r="F30" s="67"/>
      <c r="G30" s="67"/>
      <c r="H30" s="67"/>
      <c r="I30" s="67"/>
      <c r="J30" s="67"/>
      <c r="K30" s="67"/>
      <c r="L30" s="132"/>
    </row>
    <row r="31" spans="1:12" x14ac:dyDescent="0.25">
      <c r="A31" s="148">
        <v>9</v>
      </c>
      <c r="B31" s="62" t="s">
        <v>456</v>
      </c>
      <c r="C31" s="141" t="s">
        <v>19</v>
      </c>
      <c r="D31" s="141"/>
      <c r="E31" s="141">
        <v>5.91</v>
      </c>
      <c r="F31" s="65"/>
      <c r="G31" s="65"/>
      <c r="H31" s="65"/>
      <c r="I31" s="65"/>
      <c r="J31" s="65"/>
      <c r="K31" s="65"/>
      <c r="L31" s="65"/>
    </row>
    <row r="32" spans="1:12" x14ac:dyDescent="0.25">
      <c r="A32" s="150"/>
      <c r="B32" s="66" t="s">
        <v>15</v>
      </c>
      <c r="C32" s="142" t="s">
        <v>16</v>
      </c>
      <c r="D32" s="142">
        <v>1</v>
      </c>
      <c r="E32" s="142">
        <f>E31*D32</f>
        <v>5.91</v>
      </c>
      <c r="F32" s="67"/>
      <c r="G32" s="67"/>
      <c r="H32" s="67"/>
      <c r="I32" s="67"/>
      <c r="J32" s="67"/>
      <c r="K32" s="67"/>
      <c r="L32" s="142"/>
    </row>
    <row r="33" spans="1:13" ht="25.5" x14ac:dyDescent="0.25">
      <c r="A33" s="147">
        <v>10</v>
      </c>
      <c r="B33" s="62" t="s">
        <v>32</v>
      </c>
      <c r="C33" s="134" t="s">
        <v>14</v>
      </c>
      <c r="D33" s="134"/>
      <c r="E33" s="134">
        <v>193.7</v>
      </c>
      <c r="F33" s="65"/>
      <c r="G33" s="65"/>
      <c r="H33" s="65"/>
      <c r="I33" s="65"/>
      <c r="J33" s="65"/>
      <c r="K33" s="65"/>
      <c r="L33" s="65"/>
    </row>
    <row r="34" spans="1:13" x14ac:dyDescent="0.25">
      <c r="A34" s="147"/>
      <c r="B34" s="66" t="s">
        <v>156</v>
      </c>
      <c r="C34" s="132" t="s">
        <v>105</v>
      </c>
      <c r="D34" s="132"/>
      <c r="E34" s="132">
        <v>3</v>
      </c>
      <c r="F34" s="67"/>
      <c r="G34" s="67"/>
      <c r="H34" s="68"/>
      <c r="I34" s="68"/>
      <c r="J34" s="67"/>
      <c r="K34" s="67"/>
      <c r="L34" s="132"/>
    </row>
    <row r="35" spans="1:13" x14ac:dyDescent="0.25">
      <c r="A35" s="147"/>
      <c r="B35" s="66" t="s">
        <v>33</v>
      </c>
      <c r="C35" s="132" t="s">
        <v>22</v>
      </c>
      <c r="D35" s="132">
        <v>1.75</v>
      </c>
      <c r="E35" s="132">
        <f>E33*D35</f>
        <v>338.97499999999997</v>
      </c>
      <c r="F35" s="67"/>
      <c r="G35" s="67"/>
      <c r="H35" s="67"/>
      <c r="I35" s="67"/>
      <c r="J35" s="67"/>
      <c r="K35" s="67"/>
      <c r="L35" s="132"/>
    </row>
    <row r="36" spans="1:13" x14ac:dyDescent="0.25">
      <c r="A36" s="166" t="s">
        <v>117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  <row r="37" spans="1:13" ht="38.25" x14ac:dyDescent="0.25">
      <c r="A37" s="154">
        <v>1</v>
      </c>
      <c r="B37" s="85" t="s">
        <v>432</v>
      </c>
      <c r="C37" s="134" t="s">
        <v>110</v>
      </c>
      <c r="D37" s="135"/>
      <c r="E37" s="134">
        <v>67</v>
      </c>
      <c r="F37" s="135"/>
      <c r="G37" s="135"/>
      <c r="H37" s="135"/>
      <c r="I37" s="135"/>
      <c r="J37" s="135"/>
      <c r="K37" s="135"/>
      <c r="L37" s="135"/>
      <c r="M37" s="133"/>
    </row>
    <row r="38" spans="1:13" x14ac:dyDescent="0.25">
      <c r="A38" s="154"/>
      <c r="B38" s="86" t="s">
        <v>15</v>
      </c>
      <c r="C38" s="132" t="s">
        <v>16</v>
      </c>
      <c r="D38" s="132">
        <v>1</v>
      </c>
      <c r="E38" s="132">
        <f>E37*D38</f>
        <v>67</v>
      </c>
      <c r="F38" s="67"/>
      <c r="G38" s="67"/>
      <c r="H38" s="67"/>
      <c r="I38" s="67"/>
      <c r="J38" s="67"/>
      <c r="K38" s="67"/>
      <c r="L38" s="128"/>
      <c r="M38" s="133"/>
    </row>
    <row r="39" spans="1:13" x14ac:dyDescent="0.25">
      <c r="A39" s="154"/>
      <c r="B39" s="87" t="s">
        <v>171</v>
      </c>
      <c r="C39" s="70" t="s">
        <v>110</v>
      </c>
      <c r="D39" s="70">
        <v>1.21</v>
      </c>
      <c r="E39" s="71">
        <f>E37*D39</f>
        <v>81.069999999999993</v>
      </c>
      <c r="F39" s="132"/>
      <c r="G39" s="23"/>
      <c r="H39" s="88"/>
      <c r="I39" s="71"/>
      <c r="J39" s="71"/>
      <c r="K39" s="71"/>
      <c r="L39" s="128"/>
      <c r="M39" s="133"/>
    </row>
    <row r="40" spans="1:13" x14ac:dyDescent="0.25">
      <c r="A40" s="154"/>
      <c r="B40" s="87" t="s">
        <v>118</v>
      </c>
      <c r="C40" s="70" t="s">
        <v>105</v>
      </c>
      <c r="D40" s="70"/>
      <c r="E40" s="71">
        <v>2</v>
      </c>
      <c r="F40" s="132"/>
      <c r="G40" s="23"/>
      <c r="H40" s="88"/>
      <c r="I40" s="71"/>
      <c r="J40" s="71"/>
      <c r="K40" s="67"/>
      <c r="L40" s="128"/>
      <c r="M40" s="133"/>
    </row>
    <row r="41" spans="1:13" x14ac:dyDescent="0.25">
      <c r="A41" s="154"/>
      <c r="B41" s="87" t="s">
        <v>119</v>
      </c>
      <c r="C41" s="70" t="s">
        <v>105</v>
      </c>
      <c r="D41" s="70"/>
      <c r="E41" s="71">
        <v>1</v>
      </c>
      <c r="F41" s="132"/>
      <c r="G41" s="23"/>
      <c r="H41" s="88"/>
      <c r="I41" s="71"/>
      <c r="J41" s="71"/>
      <c r="K41" s="67"/>
      <c r="L41" s="128"/>
      <c r="M41" s="133"/>
    </row>
    <row r="42" spans="1:13" ht="38.25" x14ac:dyDescent="0.25">
      <c r="A42" s="154">
        <v>2</v>
      </c>
      <c r="B42" s="85" t="s">
        <v>433</v>
      </c>
      <c r="C42" s="134" t="s">
        <v>110</v>
      </c>
      <c r="D42" s="135"/>
      <c r="E42" s="134">
        <v>33.5</v>
      </c>
      <c r="F42" s="135"/>
      <c r="G42" s="135"/>
      <c r="H42" s="135"/>
      <c r="I42" s="135"/>
      <c r="J42" s="135"/>
      <c r="K42" s="135"/>
      <c r="L42" s="135"/>
      <c r="M42" s="133"/>
    </row>
    <row r="43" spans="1:13" x14ac:dyDescent="0.25">
      <c r="A43" s="154"/>
      <c r="B43" s="86" t="s">
        <v>15</v>
      </c>
      <c r="C43" s="132" t="s">
        <v>16</v>
      </c>
      <c r="D43" s="132">
        <v>1</v>
      </c>
      <c r="E43" s="132">
        <f>E42*D43</f>
        <v>33.5</v>
      </c>
      <c r="F43" s="67"/>
      <c r="G43" s="67"/>
      <c r="H43" s="67"/>
      <c r="I43" s="67"/>
      <c r="J43" s="67"/>
      <c r="K43" s="67"/>
      <c r="L43" s="128"/>
      <c r="M43" s="133"/>
    </row>
    <row r="44" spans="1:13" x14ac:dyDescent="0.25">
      <c r="A44" s="154"/>
      <c r="B44" s="87" t="s">
        <v>383</v>
      </c>
      <c r="C44" s="132" t="s">
        <v>14</v>
      </c>
      <c r="D44" s="132">
        <v>1.02</v>
      </c>
      <c r="E44" s="132">
        <f>E42*D44</f>
        <v>34.17</v>
      </c>
      <c r="F44" s="70"/>
      <c r="G44" s="67"/>
      <c r="H44" s="67"/>
      <c r="I44" s="67"/>
      <c r="J44" s="67"/>
      <c r="K44" s="67"/>
      <c r="L44" s="67"/>
      <c r="M44" s="133"/>
    </row>
    <row r="45" spans="1:13" ht="38.25" x14ac:dyDescent="0.25">
      <c r="A45" s="154">
        <v>3</v>
      </c>
      <c r="B45" s="62" t="s">
        <v>357</v>
      </c>
      <c r="C45" s="134" t="s">
        <v>20</v>
      </c>
      <c r="D45" s="134"/>
      <c r="E45" s="65">
        <v>336</v>
      </c>
      <c r="F45" s="65"/>
      <c r="G45" s="65"/>
      <c r="H45" s="65"/>
      <c r="I45" s="65"/>
      <c r="J45" s="65"/>
      <c r="K45" s="65"/>
      <c r="L45" s="65"/>
      <c r="M45" s="133"/>
    </row>
    <row r="46" spans="1:13" x14ac:dyDescent="0.25">
      <c r="A46" s="154"/>
      <c r="B46" s="66" t="s">
        <v>15</v>
      </c>
      <c r="C46" s="132" t="s">
        <v>202</v>
      </c>
      <c r="D46" s="132">
        <v>1</v>
      </c>
      <c r="E46" s="67">
        <f>E45*D46</f>
        <v>336</v>
      </c>
      <c r="F46" s="67"/>
      <c r="G46" s="67"/>
      <c r="H46" s="7"/>
      <c r="I46" s="67"/>
      <c r="J46" s="67"/>
      <c r="K46" s="67"/>
      <c r="L46" s="67"/>
      <c r="M46" s="133"/>
    </row>
    <row r="47" spans="1:13" x14ac:dyDescent="0.25">
      <c r="A47" s="154"/>
      <c r="B47" s="66" t="s">
        <v>430</v>
      </c>
      <c r="C47" s="132" t="s">
        <v>110</v>
      </c>
      <c r="D47" s="132"/>
      <c r="E47" s="67">
        <f>E48</f>
        <v>51.305999999999997</v>
      </c>
      <c r="F47" s="67"/>
      <c r="G47" s="67"/>
      <c r="H47" s="7"/>
      <c r="I47" s="67"/>
      <c r="J47" s="67"/>
      <c r="K47" s="67"/>
      <c r="L47" s="67"/>
      <c r="M47" s="133"/>
    </row>
    <row r="48" spans="1:13" x14ac:dyDescent="0.25">
      <c r="A48" s="154"/>
      <c r="B48" s="72" t="s">
        <v>111</v>
      </c>
      <c r="C48" s="132" t="s">
        <v>14</v>
      </c>
      <c r="D48" s="132" t="s">
        <v>203</v>
      </c>
      <c r="E48" s="132">
        <f>50.3*1.02</f>
        <v>51.305999999999997</v>
      </c>
      <c r="F48" s="70"/>
      <c r="G48" s="67"/>
      <c r="H48" s="67"/>
      <c r="I48" s="67"/>
      <c r="J48" s="67"/>
      <c r="K48" s="67"/>
      <c r="L48" s="67"/>
      <c r="M48" s="133"/>
    </row>
    <row r="49" spans="1:13" x14ac:dyDescent="0.25">
      <c r="A49" s="154"/>
      <c r="B49" s="66" t="s">
        <v>204</v>
      </c>
      <c r="C49" s="132" t="s">
        <v>126</v>
      </c>
      <c r="D49" s="132" t="s">
        <v>203</v>
      </c>
      <c r="E49" s="67">
        <f>2.295*1.02</f>
        <v>2.3409</v>
      </c>
      <c r="F49" s="67"/>
      <c r="G49" s="67"/>
      <c r="H49" s="67"/>
      <c r="I49" s="67"/>
      <c r="J49" s="67"/>
      <c r="K49" s="67"/>
      <c r="L49" s="67"/>
      <c r="M49" s="133"/>
    </row>
    <row r="50" spans="1:13" x14ac:dyDescent="0.25">
      <c r="A50" s="154"/>
      <c r="B50" s="66" t="s">
        <v>123</v>
      </c>
      <c r="C50" s="132" t="s">
        <v>18</v>
      </c>
      <c r="D50" s="132">
        <v>0.21</v>
      </c>
      <c r="E50" s="67">
        <f>E48*D50</f>
        <v>10.774259999999998</v>
      </c>
      <c r="F50" s="67"/>
      <c r="G50" s="67"/>
      <c r="H50" s="67"/>
      <c r="I50" s="67"/>
      <c r="J50" s="67"/>
      <c r="K50" s="67"/>
      <c r="L50" s="67"/>
      <c r="M50" s="133"/>
    </row>
    <row r="51" spans="1:13" x14ac:dyDescent="0.25">
      <c r="A51" s="154"/>
      <c r="B51" s="66" t="s">
        <v>124</v>
      </c>
      <c r="C51" s="132" t="s">
        <v>18</v>
      </c>
      <c r="D51" s="132">
        <v>0.25</v>
      </c>
      <c r="E51" s="67">
        <f>E48*D51</f>
        <v>12.826499999999999</v>
      </c>
      <c r="F51" s="67"/>
      <c r="G51" s="67"/>
      <c r="H51" s="67"/>
      <c r="I51" s="67"/>
      <c r="J51" s="67"/>
      <c r="K51" s="67"/>
      <c r="L51" s="67"/>
      <c r="M51" s="133"/>
    </row>
    <row r="52" spans="1:13" ht="38.25" x14ac:dyDescent="0.25">
      <c r="A52" s="154"/>
      <c r="B52" s="76" t="s">
        <v>431</v>
      </c>
      <c r="C52" s="132" t="s">
        <v>20</v>
      </c>
      <c r="D52" s="132"/>
      <c r="E52" s="67">
        <f>E45</f>
        <v>336</v>
      </c>
      <c r="F52" s="67"/>
      <c r="G52" s="67"/>
      <c r="H52" s="67"/>
      <c r="I52" s="67"/>
      <c r="J52" s="67"/>
      <c r="K52" s="67"/>
      <c r="L52" s="67"/>
      <c r="M52" s="133"/>
    </row>
    <row r="53" spans="1:13" ht="25.5" x14ac:dyDescent="0.25">
      <c r="A53" s="154"/>
      <c r="B53" s="76" t="s">
        <v>356</v>
      </c>
      <c r="C53" s="132" t="s">
        <v>23</v>
      </c>
      <c r="D53" s="132">
        <v>0.25</v>
      </c>
      <c r="E53" s="67">
        <f>E45*D53</f>
        <v>84</v>
      </c>
      <c r="F53" s="67"/>
      <c r="G53" s="67"/>
      <c r="H53" s="67"/>
      <c r="I53" s="67"/>
      <c r="J53" s="67"/>
      <c r="K53" s="67"/>
      <c r="L53" s="67"/>
      <c r="M53" s="133"/>
    </row>
    <row r="54" spans="1:13" x14ac:dyDescent="0.25">
      <c r="A54" s="154"/>
      <c r="B54" s="66" t="s">
        <v>17</v>
      </c>
      <c r="C54" s="132" t="s">
        <v>16</v>
      </c>
      <c r="D54" s="132">
        <v>0.5</v>
      </c>
      <c r="E54" s="67">
        <f>E45*D54</f>
        <v>168</v>
      </c>
      <c r="F54" s="67"/>
      <c r="G54" s="67"/>
      <c r="H54" s="67"/>
      <c r="I54" s="67"/>
      <c r="J54" s="67"/>
      <c r="K54" s="67"/>
      <c r="L54" s="67"/>
      <c r="M54" s="133"/>
    </row>
    <row r="55" spans="1:13" ht="25.5" x14ac:dyDescent="0.25">
      <c r="A55" s="154">
        <v>4</v>
      </c>
      <c r="B55" s="85" t="s">
        <v>434</v>
      </c>
      <c r="C55" s="134" t="s">
        <v>110</v>
      </c>
      <c r="D55" s="135"/>
      <c r="E55" s="134">
        <v>6.2</v>
      </c>
      <c r="F55" s="135"/>
      <c r="G55" s="135"/>
      <c r="H55" s="135"/>
      <c r="I55" s="135"/>
      <c r="J55" s="135"/>
      <c r="K55" s="135"/>
      <c r="L55" s="135"/>
      <c r="M55" s="133"/>
    </row>
    <row r="56" spans="1:13" x14ac:dyDescent="0.25">
      <c r="A56" s="154"/>
      <c r="B56" s="86" t="s">
        <v>15</v>
      </c>
      <c r="C56" s="132" t="s">
        <v>16</v>
      </c>
      <c r="D56" s="132">
        <v>1</v>
      </c>
      <c r="E56" s="132">
        <f>E55*D56</f>
        <v>6.2</v>
      </c>
      <c r="F56" s="67"/>
      <c r="G56" s="67"/>
      <c r="H56" s="67"/>
      <c r="I56" s="67"/>
      <c r="J56" s="67"/>
      <c r="K56" s="67"/>
      <c r="L56" s="128"/>
      <c r="M56" s="133"/>
    </row>
    <row r="57" spans="1:13" x14ac:dyDescent="0.25">
      <c r="A57" s="154"/>
      <c r="B57" s="87" t="s">
        <v>171</v>
      </c>
      <c r="C57" s="70" t="s">
        <v>110</v>
      </c>
      <c r="D57" s="70">
        <v>1.21</v>
      </c>
      <c r="E57" s="71">
        <f>E55*D57</f>
        <v>7.5019999999999998</v>
      </c>
      <c r="F57" s="132"/>
      <c r="G57" s="23"/>
      <c r="H57" s="88"/>
      <c r="I57" s="71"/>
      <c r="J57" s="71"/>
      <c r="K57" s="71"/>
      <c r="L57" s="128"/>
      <c r="M57" s="133"/>
    </row>
    <row r="58" spans="1:13" ht="25.5" x14ac:dyDescent="0.25">
      <c r="A58" s="154">
        <v>5</v>
      </c>
      <c r="B58" s="85" t="s">
        <v>435</v>
      </c>
      <c r="C58" s="134" t="s">
        <v>110</v>
      </c>
      <c r="D58" s="135"/>
      <c r="E58" s="134">
        <v>2.4</v>
      </c>
      <c r="F58" s="135"/>
      <c r="G58" s="135"/>
      <c r="H58" s="135"/>
      <c r="I58" s="135"/>
      <c r="J58" s="135"/>
      <c r="K58" s="135"/>
      <c r="L58" s="135"/>
      <c r="M58" s="133"/>
    </row>
    <row r="59" spans="1:13" x14ac:dyDescent="0.25">
      <c r="A59" s="154"/>
      <c r="B59" s="86" t="s">
        <v>15</v>
      </c>
      <c r="C59" s="132" t="s">
        <v>16</v>
      </c>
      <c r="D59" s="132">
        <v>1</v>
      </c>
      <c r="E59" s="132">
        <f>E58*D59</f>
        <v>2.4</v>
      </c>
      <c r="F59" s="67"/>
      <c r="G59" s="67"/>
      <c r="H59" s="67"/>
      <c r="I59" s="67"/>
      <c r="J59" s="67"/>
      <c r="K59" s="67"/>
      <c r="L59" s="128"/>
      <c r="M59" s="133"/>
    </row>
    <row r="60" spans="1:13" x14ac:dyDescent="0.25">
      <c r="A60" s="154"/>
      <c r="B60" s="87" t="s">
        <v>383</v>
      </c>
      <c r="C60" s="132" t="s">
        <v>14</v>
      </c>
      <c r="D60" s="132">
        <v>1.02</v>
      </c>
      <c r="E60" s="132">
        <f>E58*D60</f>
        <v>2.448</v>
      </c>
      <c r="F60" s="70"/>
      <c r="G60" s="67"/>
      <c r="H60" s="67"/>
      <c r="I60" s="67"/>
      <c r="J60" s="67"/>
      <c r="K60" s="67"/>
      <c r="L60" s="67"/>
      <c r="M60" s="133"/>
    </row>
    <row r="61" spans="1:13" ht="25.5" x14ac:dyDescent="0.25">
      <c r="A61" s="154">
        <v>6</v>
      </c>
      <c r="B61" s="62" t="s">
        <v>436</v>
      </c>
      <c r="C61" s="134" t="s">
        <v>20</v>
      </c>
      <c r="D61" s="134"/>
      <c r="E61" s="65">
        <v>20.6</v>
      </c>
      <c r="F61" s="65"/>
      <c r="G61" s="65"/>
      <c r="H61" s="65"/>
      <c r="I61" s="65"/>
      <c r="J61" s="65"/>
      <c r="K61" s="65"/>
      <c r="L61" s="65"/>
      <c r="M61" s="133"/>
    </row>
    <row r="62" spans="1:13" x14ac:dyDescent="0.25">
      <c r="A62" s="154"/>
      <c r="B62" s="66" t="s">
        <v>15</v>
      </c>
      <c r="C62" s="132" t="s">
        <v>202</v>
      </c>
      <c r="D62" s="132">
        <v>1</v>
      </c>
      <c r="E62" s="67">
        <f>E61*D62</f>
        <v>20.6</v>
      </c>
      <c r="F62" s="67"/>
      <c r="G62" s="67"/>
      <c r="H62" s="7"/>
      <c r="I62" s="67"/>
      <c r="J62" s="67"/>
      <c r="K62" s="67"/>
      <c r="L62" s="67"/>
      <c r="M62" s="133"/>
    </row>
    <row r="63" spans="1:13" x14ac:dyDescent="0.25">
      <c r="A63" s="154"/>
      <c r="B63" s="66" t="s">
        <v>430</v>
      </c>
      <c r="C63" s="132" t="s">
        <v>110</v>
      </c>
      <c r="D63" s="132"/>
      <c r="E63" s="67">
        <f>E64</f>
        <v>2.1420000000000003</v>
      </c>
      <c r="F63" s="67"/>
      <c r="G63" s="67"/>
      <c r="H63" s="7"/>
      <c r="I63" s="67"/>
      <c r="J63" s="67"/>
      <c r="K63" s="67"/>
      <c r="L63" s="67"/>
      <c r="M63" s="133"/>
    </row>
    <row r="64" spans="1:13" x14ac:dyDescent="0.25">
      <c r="A64" s="154"/>
      <c r="B64" s="72" t="s">
        <v>111</v>
      </c>
      <c r="C64" s="132" t="s">
        <v>14</v>
      </c>
      <c r="D64" s="132" t="s">
        <v>203</v>
      </c>
      <c r="E64" s="132">
        <f>2.1*1.02</f>
        <v>2.1420000000000003</v>
      </c>
      <c r="F64" s="70"/>
      <c r="G64" s="67"/>
      <c r="H64" s="67"/>
      <c r="I64" s="67"/>
      <c r="J64" s="67"/>
      <c r="K64" s="67"/>
      <c r="L64" s="67"/>
      <c r="M64" s="133"/>
    </row>
    <row r="65" spans="1:13" x14ac:dyDescent="0.25">
      <c r="A65" s="154"/>
      <c r="B65" s="66" t="s">
        <v>204</v>
      </c>
      <c r="C65" s="132" t="s">
        <v>126</v>
      </c>
      <c r="D65" s="132" t="s">
        <v>203</v>
      </c>
      <c r="E65" s="67">
        <f>0.148*1.02</f>
        <v>0.15095999999999998</v>
      </c>
      <c r="F65" s="67"/>
      <c r="G65" s="67"/>
      <c r="H65" s="67"/>
      <c r="I65" s="67"/>
      <c r="J65" s="67"/>
      <c r="K65" s="67"/>
      <c r="L65" s="67"/>
      <c r="M65" s="133"/>
    </row>
    <row r="66" spans="1:13" x14ac:dyDescent="0.25">
      <c r="A66" s="154"/>
      <c r="B66" s="66" t="s">
        <v>123</v>
      </c>
      <c r="C66" s="132" t="s">
        <v>18</v>
      </c>
      <c r="D66" s="132">
        <v>0.21</v>
      </c>
      <c r="E66" s="67">
        <f>E64*D66</f>
        <v>0.44982000000000005</v>
      </c>
      <c r="F66" s="67"/>
      <c r="G66" s="67"/>
      <c r="H66" s="67"/>
      <c r="I66" s="67"/>
      <c r="J66" s="67"/>
      <c r="K66" s="67"/>
      <c r="L66" s="67"/>
      <c r="M66" s="133"/>
    </row>
    <row r="67" spans="1:13" x14ac:dyDescent="0.25">
      <c r="A67" s="154"/>
      <c r="B67" s="66" t="s">
        <v>124</v>
      </c>
      <c r="C67" s="132" t="s">
        <v>18</v>
      </c>
      <c r="D67" s="132">
        <v>0.25</v>
      </c>
      <c r="E67" s="67">
        <f>E64*D67</f>
        <v>0.53550000000000009</v>
      </c>
      <c r="F67" s="67"/>
      <c r="G67" s="67"/>
      <c r="H67" s="67"/>
      <c r="I67" s="67"/>
      <c r="J67" s="67"/>
      <c r="K67" s="67"/>
      <c r="L67" s="67"/>
      <c r="M67" s="133"/>
    </row>
    <row r="68" spans="1:13" ht="38.25" x14ac:dyDescent="0.25">
      <c r="A68" s="154"/>
      <c r="B68" s="76" t="s">
        <v>431</v>
      </c>
      <c r="C68" s="132" t="s">
        <v>20</v>
      </c>
      <c r="D68" s="132"/>
      <c r="E68" s="67">
        <f>E61</f>
        <v>20.6</v>
      </c>
      <c r="F68" s="67"/>
      <c r="G68" s="67"/>
      <c r="H68" s="67"/>
      <c r="I68" s="67"/>
      <c r="J68" s="67"/>
      <c r="K68" s="67"/>
      <c r="L68" s="67"/>
      <c r="M68" s="133"/>
    </row>
    <row r="69" spans="1:13" ht="25.5" x14ac:dyDescent="0.25">
      <c r="A69" s="154"/>
      <c r="B69" s="76" t="s">
        <v>356</v>
      </c>
      <c r="C69" s="132" t="s">
        <v>23</v>
      </c>
      <c r="D69" s="132">
        <v>0.25</v>
      </c>
      <c r="E69" s="67">
        <f>E61*D69</f>
        <v>5.15</v>
      </c>
      <c r="F69" s="67"/>
      <c r="G69" s="67"/>
      <c r="H69" s="67"/>
      <c r="I69" s="67"/>
      <c r="J69" s="67"/>
      <c r="K69" s="67"/>
      <c r="L69" s="67"/>
      <c r="M69" s="133"/>
    </row>
    <row r="70" spans="1:13" x14ac:dyDescent="0.25">
      <c r="A70" s="154"/>
      <c r="B70" s="66" t="s">
        <v>17</v>
      </c>
      <c r="C70" s="132" t="s">
        <v>16</v>
      </c>
      <c r="D70" s="132">
        <v>0.5</v>
      </c>
      <c r="E70" s="67">
        <f>E61*D70</f>
        <v>10.3</v>
      </c>
      <c r="F70" s="67"/>
      <c r="G70" s="67"/>
      <c r="H70" s="67"/>
      <c r="I70" s="67"/>
      <c r="J70" s="67"/>
      <c r="K70" s="67"/>
      <c r="L70" s="67"/>
      <c r="M70" s="133"/>
    </row>
    <row r="71" spans="1:13" ht="25.5" x14ac:dyDescent="0.25">
      <c r="A71" s="178">
        <v>7</v>
      </c>
      <c r="B71" s="62" t="s">
        <v>362</v>
      </c>
      <c r="C71" s="134" t="s">
        <v>13</v>
      </c>
      <c r="D71" s="134"/>
      <c r="E71" s="134">
        <v>19</v>
      </c>
      <c r="F71" s="65"/>
      <c r="G71" s="65"/>
      <c r="H71" s="65"/>
      <c r="I71" s="65"/>
      <c r="J71" s="65"/>
      <c r="K71" s="65"/>
      <c r="L71" s="65"/>
    </row>
    <row r="72" spans="1:13" x14ac:dyDescent="0.25">
      <c r="A72" s="179"/>
      <c r="B72" s="66" t="s">
        <v>15</v>
      </c>
      <c r="C72" s="132" t="s">
        <v>16</v>
      </c>
      <c r="D72" s="132">
        <v>1</v>
      </c>
      <c r="E72" s="132">
        <f>E71*D72</f>
        <v>19</v>
      </c>
      <c r="F72" s="67"/>
      <c r="G72" s="67"/>
      <c r="H72" s="67"/>
      <c r="I72" s="67"/>
      <c r="J72" s="67"/>
      <c r="K72" s="67"/>
      <c r="L72" s="128"/>
    </row>
    <row r="73" spans="1:13" x14ac:dyDescent="0.25">
      <c r="A73" s="179"/>
      <c r="B73" s="76" t="s">
        <v>358</v>
      </c>
      <c r="C73" s="132" t="s">
        <v>13</v>
      </c>
      <c r="D73" s="132">
        <v>1.05</v>
      </c>
      <c r="E73" s="132">
        <f>E71*D73</f>
        <v>19.95</v>
      </c>
      <c r="F73" s="67"/>
      <c r="G73" s="67"/>
      <c r="H73" s="67"/>
      <c r="I73" s="67"/>
      <c r="J73" s="67"/>
      <c r="K73" s="67"/>
      <c r="L73" s="128"/>
    </row>
    <row r="74" spans="1:13" x14ac:dyDescent="0.25">
      <c r="A74" s="179"/>
      <c r="B74" s="66" t="s">
        <v>24</v>
      </c>
      <c r="C74" s="132" t="s">
        <v>14</v>
      </c>
      <c r="D74" s="132">
        <v>3.5000000000000003E-2</v>
      </c>
      <c r="E74" s="132">
        <f>D74*E71</f>
        <v>0.66500000000000004</v>
      </c>
      <c r="F74" s="67"/>
      <c r="G74" s="67"/>
      <c r="H74" s="67"/>
      <c r="I74" s="67"/>
      <c r="J74" s="67"/>
      <c r="K74" s="67"/>
      <c r="L74" s="128"/>
    </row>
    <row r="75" spans="1:13" x14ac:dyDescent="0.25">
      <c r="A75" s="179"/>
      <c r="B75" s="66" t="s">
        <v>359</v>
      </c>
      <c r="C75" s="132" t="s">
        <v>23</v>
      </c>
      <c r="D75" s="132">
        <v>0.2</v>
      </c>
      <c r="E75" s="132">
        <f>E73*D75</f>
        <v>3.99</v>
      </c>
      <c r="F75" s="67"/>
      <c r="G75" s="67"/>
      <c r="H75" s="67"/>
      <c r="I75" s="67"/>
      <c r="J75" s="67"/>
      <c r="K75" s="67"/>
      <c r="L75" s="128"/>
    </row>
    <row r="76" spans="1:13" x14ac:dyDescent="0.25">
      <c r="A76" s="179"/>
      <c r="B76" s="66" t="s">
        <v>303</v>
      </c>
      <c r="C76" s="132" t="s">
        <v>18</v>
      </c>
      <c r="D76" s="132">
        <v>4</v>
      </c>
      <c r="E76" s="132">
        <f>E71*D76</f>
        <v>76</v>
      </c>
      <c r="F76" s="67"/>
      <c r="G76" s="67"/>
      <c r="H76" s="67"/>
      <c r="I76" s="67"/>
      <c r="J76" s="67"/>
      <c r="K76" s="67"/>
      <c r="L76" s="128"/>
    </row>
    <row r="77" spans="1:13" x14ac:dyDescent="0.25">
      <c r="A77" s="179"/>
      <c r="B77" s="66" t="s">
        <v>17</v>
      </c>
      <c r="C77" s="132" t="s">
        <v>16</v>
      </c>
      <c r="D77" s="132">
        <v>0.51</v>
      </c>
      <c r="E77" s="132">
        <f>E71*D77</f>
        <v>9.69</v>
      </c>
      <c r="F77" s="132"/>
      <c r="G77" s="67"/>
      <c r="H77" s="67"/>
      <c r="I77" s="67"/>
      <c r="J77" s="67"/>
      <c r="K77" s="67"/>
      <c r="L77" s="128"/>
    </row>
    <row r="78" spans="1:13" x14ac:dyDescent="0.25">
      <c r="A78" s="147">
        <v>8</v>
      </c>
      <c r="B78" s="62" t="s">
        <v>176</v>
      </c>
      <c r="C78" s="134" t="s">
        <v>21</v>
      </c>
      <c r="D78" s="134"/>
      <c r="E78" s="134">
        <v>1</v>
      </c>
      <c r="F78" s="67"/>
      <c r="G78" s="90"/>
      <c r="H78" s="93"/>
      <c r="I78" s="90"/>
      <c r="J78" s="93"/>
      <c r="K78" s="93"/>
      <c r="L78" s="90"/>
    </row>
    <row r="79" spans="1:13" x14ac:dyDescent="0.25">
      <c r="A79" s="147"/>
      <c r="B79" s="66" t="s">
        <v>15</v>
      </c>
      <c r="C79" s="132" t="s">
        <v>16</v>
      </c>
      <c r="D79" s="132">
        <v>1</v>
      </c>
      <c r="E79" s="132">
        <f>E78*D79</f>
        <v>1</v>
      </c>
      <c r="F79" s="132"/>
      <c r="G79" s="132"/>
      <c r="H79" s="93"/>
      <c r="I79" s="90"/>
      <c r="J79" s="93"/>
      <c r="K79" s="93"/>
      <c r="L79" s="128"/>
    </row>
    <row r="80" spans="1:13" x14ac:dyDescent="0.25">
      <c r="A80" s="147"/>
      <c r="B80" s="66" t="s">
        <v>111</v>
      </c>
      <c r="C80" s="132" t="s">
        <v>110</v>
      </c>
      <c r="D80" s="132"/>
      <c r="E80" s="132">
        <v>0.3</v>
      </c>
      <c r="F80" s="70"/>
      <c r="G80" s="90"/>
      <c r="H80" s="93"/>
      <c r="I80" s="90"/>
      <c r="J80" s="93"/>
      <c r="K80" s="93"/>
      <c r="L80" s="128"/>
    </row>
    <row r="81" spans="1:12" x14ac:dyDescent="0.25">
      <c r="A81" s="147"/>
      <c r="B81" s="66" t="s">
        <v>175</v>
      </c>
      <c r="C81" s="132" t="s">
        <v>22</v>
      </c>
      <c r="D81" s="132"/>
      <c r="E81" s="132">
        <v>0.03</v>
      </c>
      <c r="F81" s="67"/>
      <c r="G81" s="90"/>
      <c r="H81" s="93"/>
      <c r="I81" s="90"/>
      <c r="J81" s="93"/>
      <c r="K81" s="93"/>
      <c r="L81" s="128"/>
    </row>
    <row r="82" spans="1:12" x14ac:dyDescent="0.25">
      <c r="A82" s="147"/>
      <c r="B82" s="66" t="s">
        <v>38</v>
      </c>
      <c r="C82" s="132" t="s">
        <v>16</v>
      </c>
      <c r="D82" s="132">
        <v>10</v>
      </c>
      <c r="E82" s="132">
        <f>E78*D82</f>
        <v>10</v>
      </c>
      <c r="F82" s="67"/>
      <c r="G82" s="90"/>
      <c r="H82" s="93"/>
      <c r="I82" s="90"/>
      <c r="J82" s="93"/>
      <c r="K82" s="93"/>
      <c r="L82" s="128"/>
    </row>
    <row r="83" spans="1:12" ht="38.25" x14ac:dyDescent="0.25">
      <c r="A83" s="151">
        <v>9</v>
      </c>
      <c r="B83" s="62" t="s">
        <v>361</v>
      </c>
      <c r="C83" s="134" t="s">
        <v>13</v>
      </c>
      <c r="D83" s="134"/>
      <c r="E83" s="134">
        <v>1.5</v>
      </c>
      <c r="F83" s="65"/>
      <c r="G83" s="65"/>
      <c r="H83" s="65"/>
      <c r="I83" s="65"/>
      <c r="J83" s="65"/>
      <c r="K83" s="65"/>
      <c r="L83" s="65"/>
    </row>
    <row r="84" spans="1:12" x14ac:dyDescent="0.25">
      <c r="A84" s="152"/>
      <c r="B84" s="66" t="s">
        <v>15</v>
      </c>
      <c r="C84" s="132" t="s">
        <v>16</v>
      </c>
      <c r="D84" s="132">
        <v>1</v>
      </c>
      <c r="E84" s="132">
        <f>E83*D84</f>
        <v>1.5</v>
      </c>
      <c r="F84" s="67"/>
      <c r="G84" s="67"/>
      <c r="H84" s="67"/>
      <c r="I84" s="67"/>
      <c r="J84" s="67"/>
      <c r="K84" s="67"/>
      <c r="L84" s="128"/>
    </row>
    <row r="85" spans="1:12" x14ac:dyDescent="0.25">
      <c r="A85" s="152"/>
      <c r="B85" s="76" t="s">
        <v>358</v>
      </c>
      <c r="C85" s="132" t="s">
        <v>13</v>
      </c>
      <c r="D85" s="132">
        <v>1.05</v>
      </c>
      <c r="E85" s="132">
        <f>E83*D85</f>
        <v>1.5750000000000002</v>
      </c>
      <c r="F85" s="67"/>
      <c r="G85" s="67"/>
      <c r="H85" s="67"/>
      <c r="I85" s="67"/>
      <c r="J85" s="67"/>
      <c r="K85" s="67"/>
      <c r="L85" s="128"/>
    </row>
    <row r="86" spans="1:12" x14ac:dyDescent="0.25">
      <c r="A86" s="152"/>
      <c r="B86" s="66" t="s">
        <v>24</v>
      </c>
      <c r="C86" s="132" t="s">
        <v>14</v>
      </c>
      <c r="D86" s="132">
        <v>3.5000000000000003E-2</v>
      </c>
      <c r="E86" s="132">
        <f>D86*E83</f>
        <v>5.2500000000000005E-2</v>
      </c>
      <c r="F86" s="67"/>
      <c r="G86" s="67"/>
      <c r="H86" s="67"/>
      <c r="I86" s="67"/>
      <c r="J86" s="67"/>
      <c r="K86" s="67"/>
      <c r="L86" s="128"/>
    </row>
    <row r="87" spans="1:12" x14ac:dyDescent="0.25">
      <c r="A87" s="152"/>
      <c r="B87" s="66" t="s">
        <v>359</v>
      </c>
      <c r="C87" s="132" t="s">
        <v>23</v>
      </c>
      <c r="D87" s="132">
        <v>0.2</v>
      </c>
      <c r="E87" s="132">
        <f>E85*D87</f>
        <v>0.31500000000000006</v>
      </c>
      <c r="F87" s="67"/>
      <c r="G87" s="67"/>
      <c r="H87" s="67"/>
      <c r="I87" s="67"/>
      <c r="J87" s="67"/>
      <c r="K87" s="67"/>
      <c r="L87" s="128"/>
    </row>
    <row r="88" spans="1:12" x14ac:dyDescent="0.25">
      <c r="A88" s="152"/>
      <c r="B88" s="66" t="s">
        <v>303</v>
      </c>
      <c r="C88" s="132" t="s">
        <v>18</v>
      </c>
      <c r="D88" s="132">
        <v>4</v>
      </c>
      <c r="E88" s="132">
        <f>E83*D88</f>
        <v>6</v>
      </c>
      <c r="F88" s="67"/>
      <c r="G88" s="67"/>
      <c r="H88" s="67"/>
      <c r="I88" s="67"/>
      <c r="J88" s="67"/>
      <c r="K88" s="67"/>
      <c r="L88" s="128"/>
    </row>
    <row r="89" spans="1:12" x14ac:dyDescent="0.25">
      <c r="A89" s="152"/>
      <c r="B89" s="66" t="s">
        <v>177</v>
      </c>
      <c r="C89" s="132" t="s">
        <v>19</v>
      </c>
      <c r="D89" s="132"/>
      <c r="E89" s="132">
        <v>6</v>
      </c>
      <c r="F89" s="67"/>
      <c r="G89" s="67"/>
      <c r="H89" s="67"/>
      <c r="I89" s="67"/>
      <c r="J89" s="67"/>
      <c r="K89" s="67"/>
      <c r="L89" s="128"/>
    </row>
    <row r="90" spans="1:12" x14ac:dyDescent="0.25">
      <c r="A90" s="153"/>
      <c r="B90" s="66" t="s">
        <v>17</v>
      </c>
      <c r="C90" s="132" t="s">
        <v>16</v>
      </c>
      <c r="D90" s="132">
        <v>0.51</v>
      </c>
      <c r="E90" s="132">
        <f>E83*D90</f>
        <v>0.76500000000000001</v>
      </c>
      <c r="F90" s="132"/>
      <c r="G90" s="67"/>
      <c r="H90" s="67"/>
      <c r="I90" s="67"/>
      <c r="J90" s="67"/>
      <c r="K90" s="67"/>
      <c r="L90" s="128"/>
    </row>
    <row r="91" spans="1:12" ht="25.5" x14ac:dyDescent="0.25">
      <c r="A91" s="151">
        <v>10</v>
      </c>
      <c r="B91" s="62" t="s">
        <v>360</v>
      </c>
      <c r="C91" s="134" t="s">
        <v>19</v>
      </c>
      <c r="D91" s="134"/>
      <c r="E91" s="134">
        <v>3</v>
      </c>
      <c r="F91" s="65"/>
      <c r="G91" s="65"/>
      <c r="H91" s="65"/>
      <c r="I91" s="65"/>
      <c r="J91" s="65"/>
      <c r="K91" s="65"/>
      <c r="L91" s="65"/>
    </row>
    <row r="92" spans="1:12" x14ac:dyDescent="0.25">
      <c r="A92" s="152"/>
      <c r="B92" s="66" t="s">
        <v>15</v>
      </c>
      <c r="C92" s="132" t="s">
        <v>16</v>
      </c>
      <c r="D92" s="132">
        <v>1</v>
      </c>
      <c r="E92" s="132">
        <f>E91*D92</f>
        <v>3</v>
      </c>
      <c r="F92" s="67"/>
      <c r="G92" s="67"/>
      <c r="H92" s="67"/>
      <c r="I92" s="67"/>
      <c r="J92" s="67"/>
      <c r="K92" s="67"/>
      <c r="L92" s="67"/>
    </row>
    <row r="93" spans="1:12" x14ac:dyDescent="0.25">
      <c r="A93" s="152"/>
      <c r="B93" s="76" t="s">
        <v>358</v>
      </c>
      <c r="C93" s="132" t="s">
        <v>13</v>
      </c>
      <c r="D93" s="132">
        <v>0.15</v>
      </c>
      <c r="E93" s="132">
        <f>E91*D93</f>
        <v>0.44999999999999996</v>
      </c>
      <c r="F93" s="67"/>
      <c r="G93" s="67"/>
      <c r="H93" s="67"/>
      <c r="I93" s="67"/>
      <c r="J93" s="67"/>
      <c r="K93" s="67"/>
      <c r="L93" s="67"/>
    </row>
    <row r="94" spans="1:12" x14ac:dyDescent="0.25">
      <c r="A94" s="152"/>
      <c r="B94" s="66" t="s">
        <v>24</v>
      </c>
      <c r="C94" s="132" t="s">
        <v>14</v>
      </c>
      <c r="D94" s="132">
        <v>3.5000000000000003E-2</v>
      </c>
      <c r="E94" s="132">
        <f>D94*E91</f>
        <v>0.10500000000000001</v>
      </c>
      <c r="F94" s="67"/>
      <c r="G94" s="67"/>
      <c r="H94" s="67"/>
      <c r="I94" s="67"/>
      <c r="J94" s="67"/>
      <c r="K94" s="67"/>
      <c r="L94" s="128"/>
    </row>
    <row r="95" spans="1:12" x14ac:dyDescent="0.25">
      <c r="A95" s="152"/>
      <c r="B95" s="66" t="s">
        <v>359</v>
      </c>
      <c r="C95" s="132" t="s">
        <v>23</v>
      </c>
      <c r="D95" s="132">
        <v>0.1</v>
      </c>
      <c r="E95" s="132">
        <f>E91*D95</f>
        <v>0.30000000000000004</v>
      </c>
      <c r="F95" s="67"/>
      <c r="G95" s="67"/>
      <c r="H95" s="67"/>
      <c r="I95" s="67"/>
      <c r="J95" s="67"/>
      <c r="K95" s="67"/>
      <c r="L95" s="128"/>
    </row>
    <row r="96" spans="1:12" x14ac:dyDescent="0.25">
      <c r="A96" s="152"/>
      <c r="B96" s="66" t="s">
        <v>301</v>
      </c>
      <c r="C96" s="132" t="s">
        <v>18</v>
      </c>
      <c r="D96" s="132">
        <v>2</v>
      </c>
      <c r="E96" s="132">
        <f>E91*D96</f>
        <v>6</v>
      </c>
      <c r="F96" s="67"/>
      <c r="G96" s="67"/>
      <c r="H96" s="67"/>
      <c r="I96" s="67"/>
      <c r="J96" s="67"/>
      <c r="K96" s="67"/>
      <c r="L96" s="67"/>
    </row>
    <row r="97" spans="1:13" x14ac:dyDescent="0.25">
      <c r="A97" s="153"/>
      <c r="B97" s="66" t="s">
        <v>17</v>
      </c>
      <c r="C97" s="132" t="s">
        <v>16</v>
      </c>
      <c r="D97" s="132">
        <v>0.31</v>
      </c>
      <c r="E97" s="132">
        <f>E91*D97</f>
        <v>0.92999999999999994</v>
      </c>
      <c r="F97" s="132"/>
      <c r="G97" s="67"/>
      <c r="H97" s="67"/>
      <c r="I97" s="67"/>
      <c r="J97" s="67"/>
      <c r="K97" s="67"/>
      <c r="L97" s="67"/>
    </row>
    <row r="98" spans="1:13" ht="25.5" x14ac:dyDescent="0.25">
      <c r="A98" s="154">
        <v>11</v>
      </c>
      <c r="B98" s="62" t="s">
        <v>178</v>
      </c>
      <c r="C98" s="134" t="s">
        <v>20</v>
      </c>
      <c r="D98" s="134"/>
      <c r="E98" s="134">
        <v>5</v>
      </c>
      <c r="F98" s="134"/>
      <c r="G98" s="134"/>
      <c r="H98" s="134"/>
      <c r="I98" s="134"/>
      <c r="J98" s="134"/>
      <c r="K98" s="134"/>
      <c r="L98" s="134"/>
    </row>
    <row r="99" spans="1:13" x14ac:dyDescent="0.25">
      <c r="A99" s="154"/>
      <c r="B99" s="66" t="s">
        <v>15</v>
      </c>
      <c r="C99" s="132" t="s">
        <v>16</v>
      </c>
      <c r="D99" s="132">
        <v>1</v>
      </c>
      <c r="E99" s="132">
        <f>D99*E98</f>
        <v>5</v>
      </c>
      <c r="F99" s="132"/>
      <c r="G99" s="67"/>
      <c r="H99" s="67"/>
      <c r="I99" s="67"/>
      <c r="J99" s="67"/>
      <c r="K99" s="67"/>
      <c r="L99" s="128"/>
    </row>
    <row r="100" spans="1:13" ht="25.5" x14ac:dyDescent="0.25">
      <c r="A100" s="154"/>
      <c r="B100" s="76" t="s">
        <v>179</v>
      </c>
      <c r="C100" s="132" t="s">
        <v>23</v>
      </c>
      <c r="D100" s="132">
        <v>0.3</v>
      </c>
      <c r="E100" s="132">
        <f>E99*D100</f>
        <v>1.5</v>
      </c>
      <c r="F100" s="132"/>
      <c r="G100" s="67"/>
      <c r="H100" s="67"/>
      <c r="I100" s="67"/>
      <c r="J100" s="67"/>
      <c r="K100" s="67"/>
      <c r="L100" s="128"/>
    </row>
    <row r="101" spans="1:13" x14ac:dyDescent="0.25">
      <c r="A101" s="154"/>
      <c r="B101" s="66" t="s">
        <v>17</v>
      </c>
      <c r="C101" s="132" t="s">
        <v>16</v>
      </c>
      <c r="D101" s="132">
        <v>0.5</v>
      </c>
      <c r="E101" s="132">
        <f>E98*D101</f>
        <v>2.5</v>
      </c>
      <c r="F101" s="132"/>
      <c r="G101" s="67"/>
      <c r="H101" s="67"/>
      <c r="I101" s="67"/>
      <c r="J101" s="67"/>
      <c r="K101" s="67"/>
      <c r="L101" s="128"/>
    </row>
    <row r="102" spans="1:13" ht="25.5" x14ac:dyDescent="0.25">
      <c r="A102" s="148">
        <v>12</v>
      </c>
      <c r="B102" s="62" t="s">
        <v>188</v>
      </c>
      <c r="C102" s="134" t="s">
        <v>19</v>
      </c>
      <c r="D102" s="134"/>
      <c r="E102" s="134">
        <v>12</v>
      </c>
      <c r="F102" s="134"/>
      <c r="G102" s="134"/>
      <c r="H102" s="134"/>
      <c r="I102" s="134"/>
      <c r="J102" s="134"/>
      <c r="K102" s="134"/>
      <c r="L102" s="134"/>
    </row>
    <row r="103" spans="1:13" x14ac:dyDescent="0.25">
      <c r="A103" s="149"/>
      <c r="B103" s="66" t="s">
        <v>15</v>
      </c>
      <c r="C103" s="132" t="s">
        <v>16</v>
      </c>
      <c r="D103" s="132">
        <v>1</v>
      </c>
      <c r="E103" s="132">
        <f>D103*E102</f>
        <v>12</v>
      </c>
      <c r="F103" s="132"/>
      <c r="G103" s="67"/>
      <c r="H103" s="67"/>
      <c r="I103" s="67"/>
      <c r="J103" s="67"/>
      <c r="K103" s="67"/>
      <c r="L103" s="128"/>
    </row>
    <row r="104" spans="1:13" x14ac:dyDescent="0.25">
      <c r="A104" s="149"/>
      <c r="B104" s="76" t="s">
        <v>189</v>
      </c>
      <c r="C104" s="132" t="s">
        <v>23</v>
      </c>
      <c r="D104" s="132">
        <v>0.3</v>
      </c>
      <c r="E104" s="132">
        <f>E103*D104</f>
        <v>3.5999999999999996</v>
      </c>
      <c r="F104" s="132"/>
      <c r="G104" s="67"/>
      <c r="H104" s="67"/>
      <c r="I104" s="67"/>
      <c r="J104" s="67"/>
      <c r="K104" s="67"/>
      <c r="L104" s="128"/>
    </row>
    <row r="105" spans="1:13" x14ac:dyDescent="0.25">
      <c r="A105" s="149"/>
      <c r="B105" s="66" t="s">
        <v>17</v>
      </c>
      <c r="C105" s="132" t="s">
        <v>16</v>
      </c>
      <c r="D105" s="132">
        <v>0.5</v>
      </c>
      <c r="E105" s="132">
        <f>E102*D105</f>
        <v>6</v>
      </c>
      <c r="F105" s="132"/>
      <c r="G105" s="67"/>
      <c r="H105" s="67"/>
      <c r="I105" s="67"/>
      <c r="J105" s="67"/>
      <c r="K105" s="67"/>
      <c r="L105" s="132"/>
    </row>
    <row r="106" spans="1:13" ht="25.5" x14ac:dyDescent="0.25">
      <c r="A106" s="147">
        <v>13</v>
      </c>
      <c r="B106" s="85" t="s">
        <v>437</v>
      </c>
      <c r="C106" s="141" t="s">
        <v>21</v>
      </c>
      <c r="D106" s="141"/>
      <c r="E106" s="141">
        <v>2</v>
      </c>
      <c r="F106" s="141"/>
      <c r="G106" s="65"/>
      <c r="H106" s="65"/>
      <c r="I106" s="65"/>
      <c r="J106" s="65"/>
      <c r="K106" s="65"/>
      <c r="L106" s="65"/>
    </row>
    <row r="107" spans="1:13" x14ac:dyDescent="0.25">
      <c r="A107" s="147"/>
      <c r="B107" s="86" t="s">
        <v>380</v>
      </c>
      <c r="C107" s="142" t="s">
        <v>21</v>
      </c>
      <c r="D107" s="142">
        <v>1</v>
      </c>
      <c r="E107" s="142">
        <f>D107*E106</f>
        <v>2</v>
      </c>
      <c r="F107" s="142"/>
      <c r="G107" s="67"/>
      <c r="H107" s="67"/>
      <c r="I107" s="67"/>
      <c r="J107" s="67"/>
      <c r="K107" s="67"/>
      <c r="L107" s="67"/>
    </row>
    <row r="108" spans="1:13" x14ac:dyDescent="0.25">
      <c r="A108" s="147"/>
      <c r="B108" s="86" t="s">
        <v>386</v>
      </c>
      <c r="C108" s="142" t="s">
        <v>21</v>
      </c>
      <c r="D108" s="142">
        <v>1</v>
      </c>
      <c r="E108" s="142">
        <f>E106*D108</f>
        <v>2</v>
      </c>
      <c r="F108" s="142"/>
      <c r="G108" s="67"/>
      <c r="H108" s="67"/>
      <c r="I108" s="67"/>
      <c r="J108" s="67"/>
      <c r="K108" s="67"/>
      <c r="L108" s="67"/>
    </row>
    <row r="109" spans="1:13" x14ac:dyDescent="0.25">
      <c r="A109" s="147"/>
      <c r="B109" s="66" t="s">
        <v>17</v>
      </c>
      <c r="C109" s="142" t="s">
        <v>16</v>
      </c>
      <c r="D109" s="142">
        <v>1.5</v>
      </c>
      <c r="E109" s="142">
        <f>E106*D109</f>
        <v>3</v>
      </c>
      <c r="F109" s="142"/>
      <c r="G109" s="67"/>
      <c r="H109" s="67"/>
      <c r="I109" s="67"/>
      <c r="J109" s="67"/>
      <c r="K109" s="67"/>
      <c r="L109" s="67"/>
    </row>
    <row r="110" spans="1:13" x14ac:dyDescent="0.25">
      <c r="A110" s="166" t="s">
        <v>408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</row>
    <row r="111" spans="1:13" ht="25.5" x14ac:dyDescent="0.25">
      <c r="A111" s="162">
        <v>1</v>
      </c>
      <c r="B111" s="62" t="s">
        <v>403</v>
      </c>
      <c r="C111" s="134" t="s">
        <v>14</v>
      </c>
      <c r="D111" s="134"/>
      <c r="E111" s="134">
        <v>3.75</v>
      </c>
      <c r="F111" s="134"/>
      <c r="G111" s="65"/>
      <c r="H111" s="65"/>
      <c r="I111" s="65"/>
      <c r="J111" s="65"/>
      <c r="K111" s="65"/>
      <c r="L111" s="65"/>
    </row>
    <row r="112" spans="1:13" x14ac:dyDescent="0.25">
      <c r="A112" s="156"/>
      <c r="B112" s="66" t="s">
        <v>380</v>
      </c>
      <c r="C112" s="132" t="s">
        <v>16</v>
      </c>
      <c r="D112" s="132">
        <v>1</v>
      </c>
      <c r="E112" s="132">
        <f>D112*E111</f>
        <v>3.75</v>
      </c>
      <c r="F112" s="132"/>
      <c r="G112" s="67"/>
      <c r="H112" s="67"/>
      <c r="I112" s="67"/>
      <c r="J112" s="67"/>
      <c r="K112" s="67"/>
      <c r="L112" s="67"/>
    </row>
    <row r="113" spans="1:12" x14ac:dyDescent="0.25">
      <c r="A113" s="162">
        <v>2</v>
      </c>
      <c r="B113" s="135" t="s">
        <v>407</v>
      </c>
      <c r="C113" s="134" t="s">
        <v>14</v>
      </c>
      <c r="D113" s="134"/>
      <c r="E113" s="134">
        <v>0.45</v>
      </c>
      <c r="F113" s="134"/>
      <c r="G113" s="65"/>
      <c r="H113" s="65"/>
      <c r="I113" s="65"/>
      <c r="J113" s="65"/>
      <c r="K113" s="65"/>
      <c r="L113" s="65"/>
    </row>
    <row r="114" spans="1:12" x14ac:dyDescent="0.25">
      <c r="A114" s="155"/>
      <c r="B114" s="66" t="s">
        <v>380</v>
      </c>
      <c r="C114" s="132" t="s">
        <v>16</v>
      </c>
      <c r="D114" s="132">
        <v>1</v>
      </c>
      <c r="E114" s="132">
        <f>D114*E113</f>
        <v>0.45</v>
      </c>
      <c r="F114" s="132"/>
      <c r="G114" s="67"/>
      <c r="H114" s="67"/>
      <c r="I114" s="67"/>
      <c r="J114" s="67"/>
      <c r="K114" s="67"/>
      <c r="L114" s="67"/>
    </row>
    <row r="115" spans="1:12" x14ac:dyDescent="0.25">
      <c r="A115" s="156"/>
      <c r="B115" s="87" t="s">
        <v>171</v>
      </c>
      <c r="C115" s="70" t="s">
        <v>110</v>
      </c>
      <c r="D115" s="132">
        <v>1.21</v>
      </c>
      <c r="E115" s="132">
        <f>D115*E114</f>
        <v>0.54449999999999998</v>
      </c>
      <c r="F115" s="132"/>
      <c r="G115" s="67"/>
      <c r="H115" s="67"/>
      <c r="I115" s="67"/>
      <c r="J115" s="67"/>
      <c r="K115" s="67"/>
      <c r="L115" s="67"/>
    </row>
    <row r="116" spans="1:12" ht="25.5" x14ac:dyDescent="0.25">
      <c r="A116" s="154">
        <v>3</v>
      </c>
      <c r="B116" s="62" t="s">
        <v>406</v>
      </c>
      <c r="C116" s="134" t="s">
        <v>20</v>
      </c>
      <c r="D116" s="134"/>
      <c r="E116" s="134">
        <v>8.25</v>
      </c>
      <c r="F116" s="134"/>
      <c r="G116" s="65"/>
      <c r="H116" s="65"/>
      <c r="I116" s="65"/>
      <c r="J116" s="65"/>
      <c r="K116" s="65"/>
      <c r="L116" s="65"/>
    </row>
    <row r="117" spans="1:12" x14ac:dyDescent="0.25">
      <c r="A117" s="154"/>
      <c r="B117" s="66" t="s">
        <v>15</v>
      </c>
      <c r="C117" s="132" t="s">
        <v>202</v>
      </c>
      <c r="D117" s="132">
        <v>1</v>
      </c>
      <c r="E117" s="67">
        <f>E116*D117</f>
        <v>8.25</v>
      </c>
      <c r="F117" s="67"/>
      <c r="G117" s="67"/>
      <c r="H117" s="7"/>
      <c r="I117" s="67"/>
      <c r="J117" s="67"/>
      <c r="K117" s="67"/>
      <c r="L117" s="67"/>
    </row>
    <row r="118" spans="1:12" x14ac:dyDescent="0.25">
      <c r="A118" s="154"/>
      <c r="B118" s="72" t="s">
        <v>111</v>
      </c>
      <c r="C118" s="132" t="s">
        <v>14</v>
      </c>
      <c r="D118" s="132" t="s">
        <v>203</v>
      </c>
      <c r="E118" s="132">
        <f>1.65*1.02</f>
        <v>1.6829999999999998</v>
      </c>
      <c r="F118" s="70"/>
      <c r="G118" s="67"/>
      <c r="H118" s="67"/>
      <c r="I118" s="67"/>
      <c r="J118" s="67"/>
      <c r="K118" s="67"/>
      <c r="L118" s="67"/>
    </row>
    <row r="119" spans="1:12" x14ac:dyDescent="0.25">
      <c r="A119" s="154"/>
      <c r="B119" s="66" t="s">
        <v>339</v>
      </c>
      <c r="C119" s="132" t="s">
        <v>126</v>
      </c>
      <c r="D119" s="132" t="s">
        <v>203</v>
      </c>
      <c r="E119" s="67">
        <f>0.149*1.02</f>
        <v>0.15198</v>
      </c>
      <c r="F119" s="67"/>
      <c r="G119" s="67"/>
      <c r="H119" s="67"/>
      <c r="I119" s="67"/>
      <c r="J119" s="67"/>
      <c r="K119" s="67"/>
      <c r="L119" s="67"/>
    </row>
    <row r="120" spans="1:12" x14ac:dyDescent="0.25">
      <c r="A120" s="154"/>
      <c r="B120" s="66" t="s">
        <v>123</v>
      </c>
      <c r="C120" s="132" t="s">
        <v>18</v>
      </c>
      <c r="D120" s="132">
        <v>0.21</v>
      </c>
      <c r="E120" s="67">
        <f>E118*D120</f>
        <v>0.35342999999999997</v>
      </c>
      <c r="F120" s="67"/>
      <c r="G120" s="67"/>
      <c r="H120" s="67"/>
      <c r="I120" s="67"/>
      <c r="J120" s="67"/>
      <c r="K120" s="67"/>
      <c r="L120" s="67"/>
    </row>
    <row r="121" spans="1:12" x14ac:dyDescent="0.25">
      <c r="A121" s="154"/>
      <c r="B121" s="66" t="s">
        <v>124</v>
      </c>
      <c r="C121" s="132" t="s">
        <v>18</v>
      </c>
      <c r="D121" s="132">
        <v>0.25</v>
      </c>
      <c r="E121" s="67">
        <f>E118*D121</f>
        <v>0.42074999999999996</v>
      </c>
      <c r="F121" s="67"/>
      <c r="G121" s="67"/>
      <c r="H121" s="67"/>
      <c r="I121" s="67"/>
      <c r="J121" s="67"/>
      <c r="K121" s="67"/>
      <c r="L121" s="67"/>
    </row>
    <row r="122" spans="1:12" x14ac:dyDescent="0.25">
      <c r="A122" s="154"/>
      <c r="B122" s="66" t="s">
        <v>17</v>
      </c>
      <c r="C122" s="132" t="s">
        <v>16</v>
      </c>
      <c r="D122" s="132">
        <v>0.5</v>
      </c>
      <c r="E122" s="67">
        <f>E116*D122</f>
        <v>4.125</v>
      </c>
      <c r="F122" s="67"/>
      <c r="G122" s="67"/>
      <c r="H122" s="67"/>
      <c r="I122" s="67"/>
      <c r="J122" s="67"/>
      <c r="K122" s="67"/>
      <c r="L122" s="67"/>
    </row>
    <row r="123" spans="1:12" x14ac:dyDescent="0.25">
      <c r="A123" s="148">
        <v>4</v>
      </c>
      <c r="B123" s="135" t="s">
        <v>390</v>
      </c>
      <c r="C123" s="132" t="s">
        <v>21</v>
      </c>
      <c r="D123" s="132"/>
      <c r="E123" s="132">
        <v>1</v>
      </c>
      <c r="F123" s="132"/>
      <c r="G123" s="67"/>
      <c r="H123" s="67"/>
      <c r="I123" s="67"/>
      <c r="J123" s="67"/>
      <c r="K123" s="67"/>
      <c r="L123" s="128"/>
    </row>
    <row r="124" spans="1:12" x14ac:dyDescent="0.25">
      <c r="A124" s="149"/>
      <c r="B124" s="66" t="s">
        <v>15</v>
      </c>
      <c r="C124" s="132" t="s">
        <v>16</v>
      </c>
      <c r="D124" s="132">
        <v>1</v>
      </c>
      <c r="E124" s="132">
        <f>D124*E123</f>
        <v>1</v>
      </c>
      <c r="F124" s="132"/>
      <c r="G124" s="67"/>
      <c r="H124" s="67"/>
      <c r="I124" s="67"/>
      <c r="J124" s="67"/>
      <c r="K124" s="67"/>
      <c r="L124" s="128"/>
    </row>
    <row r="125" spans="1:12" x14ac:dyDescent="0.25">
      <c r="A125" s="149"/>
      <c r="B125" s="66" t="s">
        <v>404</v>
      </c>
      <c r="C125" s="132" t="s">
        <v>21</v>
      </c>
      <c r="D125" s="132">
        <v>1</v>
      </c>
      <c r="E125" s="132">
        <f>E123*D125</f>
        <v>1</v>
      </c>
      <c r="F125" s="132"/>
      <c r="G125" s="67"/>
      <c r="H125" s="67"/>
      <c r="I125" s="67"/>
      <c r="J125" s="67"/>
      <c r="K125" s="67"/>
      <c r="L125" s="67"/>
    </row>
    <row r="126" spans="1:12" ht="25.5" x14ac:dyDescent="0.25">
      <c r="A126" s="149"/>
      <c r="B126" s="76" t="s">
        <v>391</v>
      </c>
      <c r="C126" s="132" t="s">
        <v>21</v>
      </c>
      <c r="D126" s="132">
        <v>1</v>
      </c>
      <c r="E126" s="132">
        <f>E124*D126</f>
        <v>1</v>
      </c>
      <c r="F126" s="132"/>
      <c r="G126" s="67"/>
      <c r="H126" s="67"/>
      <c r="I126" s="67"/>
      <c r="J126" s="67"/>
      <c r="K126" s="67"/>
      <c r="L126" s="132"/>
    </row>
    <row r="127" spans="1:12" x14ac:dyDescent="0.25">
      <c r="A127" s="150"/>
      <c r="B127" s="66" t="s">
        <v>392</v>
      </c>
      <c r="C127" s="132" t="s">
        <v>21</v>
      </c>
      <c r="D127" s="132">
        <v>1</v>
      </c>
      <c r="E127" s="132">
        <f>E123*D127</f>
        <v>1</v>
      </c>
      <c r="F127" s="132"/>
      <c r="G127" s="67"/>
      <c r="H127" s="67"/>
      <c r="I127" s="67"/>
      <c r="J127" s="67"/>
      <c r="K127" s="67"/>
      <c r="L127" s="132"/>
    </row>
    <row r="128" spans="1:12" ht="25.5" x14ac:dyDescent="0.25">
      <c r="A128" s="154">
        <v>5</v>
      </c>
      <c r="B128" s="62" t="s">
        <v>405</v>
      </c>
      <c r="C128" s="134" t="s">
        <v>20</v>
      </c>
      <c r="D128" s="135"/>
      <c r="E128" s="134">
        <v>6</v>
      </c>
      <c r="F128" s="135"/>
      <c r="G128" s="135"/>
      <c r="H128" s="135"/>
      <c r="I128" s="135"/>
      <c r="J128" s="135"/>
      <c r="K128" s="135"/>
      <c r="L128" s="135"/>
    </row>
    <row r="129" spans="1:13" x14ac:dyDescent="0.25">
      <c r="A129" s="154"/>
      <c r="B129" s="66" t="s">
        <v>15</v>
      </c>
      <c r="C129" s="132" t="s">
        <v>16</v>
      </c>
      <c r="D129" s="132">
        <v>1</v>
      </c>
      <c r="E129" s="132">
        <f>E128*D129</f>
        <v>6</v>
      </c>
      <c r="F129" s="67"/>
      <c r="G129" s="67"/>
      <c r="H129" s="67"/>
      <c r="I129" s="67"/>
      <c r="J129" s="67"/>
      <c r="K129" s="67"/>
      <c r="L129" s="67"/>
    </row>
    <row r="130" spans="1:13" x14ac:dyDescent="0.25">
      <c r="A130" s="154"/>
      <c r="B130" s="66" t="s">
        <v>364</v>
      </c>
      <c r="C130" s="132" t="s">
        <v>23</v>
      </c>
      <c r="D130" s="132">
        <v>0.8</v>
      </c>
      <c r="E130" s="132">
        <f>D130*E128</f>
        <v>4.8000000000000007</v>
      </c>
      <c r="F130" s="67"/>
      <c r="G130" s="67"/>
      <c r="H130" s="67"/>
      <c r="I130" s="67"/>
      <c r="J130" s="67"/>
      <c r="K130" s="67"/>
      <c r="L130" s="67"/>
    </row>
    <row r="131" spans="1:13" x14ac:dyDescent="0.25">
      <c r="A131" s="154"/>
      <c r="B131" s="66" t="s">
        <v>17</v>
      </c>
      <c r="C131" s="132" t="s">
        <v>16</v>
      </c>
      <c r="D131" s="132">
        <v>0.51</v>
      </c>
      <c r="E131" s="132">
        <f>D131*E128</f>
        <v>3.06</v>
      </c>
      <c r="F131" s="132"/>
      <c r="G131" s="67"/>
      <c r="H131" s="67"/>
      <c r="I131" s="67"/>
      <c r="J131" s="67"/>
      <c r="K131" s="67"/>
      <c r="L131" s="67"/>
    </row>
    <row r="132" spans="1:13" x14ac:dyDescent="0.25">
      <c r="A132" s="166" t="s">
        <v>183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</row>
    <row r="133" spans="1:13" ht="38.25" x14ac:dyDescent="0.25">
      <c r="A133" s="151">
        <v>1</v>
      </c>
      <c r="B133" s="62" t="s">
        <v>184</v>
      </c>
      <c r="C133" s="77" t="s">
        <v>13</v>
      </c>
      <c r="D133" s="77"/>
      <c r="E133" s="77">
        <v>5.75</v>
      </c>
      <c r="F133" s="78"/>
      <c r="G133" s="78"/>
      <c r="H133" s="78"/>
      <c r="I133" s="78"/>
      <c r="J133" s="78"/>
      <c r="K133" s="78"/>
      <c r="L133" s="78"/>
      <c r="M133" s="133"/>
    </row>
    <row r="134" spans="1:13" x14ac:dyDescent="0.25">
      <c r="A134" s="152"/>
      <c r="B134" s="66" t="s">
        <v>15</v>
      </c>
      <c r="C134" s="132" t="s">
        <v>16</v>
      </c>
      <c r="D134" s="132">
        <v>1</v>
      </c>
      <c r="E134" s="132">
        <f>E133*D134</f>
        <v>5.75</v>
      </c>
      <c r="F134" s="67"/>
      <c r="G134" s="67"/>
      <c r="H134" s="67"/>
      <c r="I134" s="67"/>
      <c r="J134" s="67"/>
      <c r="K134" s="67"/>
      <c r="L134" s="128"/>
      <c r="M134" s="133"/>
    </row>
    <row r="135" spans="1:13" x14ac:dyDescent="0.25">
      <c r="A135" s="152"/>
      <c r="B135" s="66" t="s">
        <v>304</v>
      </c>
      <c r="C135" s="132" t="s">
        <v>23</v>
      </c>
      <c r="D135" s="132">
        <v>0.15</v>
      </c>
      <c r="E135" s="132">
        <f>E133*D135</f>
        <v>0.86249999999999993</v>
      </c>
      <c r="F135" s="67"/>
      <c r="G135" s="67"/>
      <c r="H135" s="67"/>
      <c r="I135" s="67"/>
      <c r="J135" s="67"/>
      <c r="K135" s="67"/>
      <c r="L135" s="128"/>
      <c r="M135" s="133"/>
    </row>
    <row r="136" spans="1:13" x14ac:dyDescent="0.25">
      <c r="A136" s="152"/>
      <c r="B136" s="66" t="s">
        <v>305</v>
      </c>
      <c r="C136" s="132" t="s">
        <v>18</v>
      </c>
      <c r="D136" s="132">
        <v>1.2</v>
      </c>
      <c r="E136" s="132">
        <f>E133*D136</f>
        <v>6.8999999999999995</v>
      </c>
      <c r="F136" s="67"/>
      <c r="G136" s="67"/>
      <c r="H136" s="67"/>
      <c r="I136" s="67"/>
      <c r="J136" s="67"/>
      <c r="K136" s="67"/>
      <c r="L136" s="128"/>
      <c r="M136" s="133"/>
    </row>
    <row r="137" spans="1:13" x14ac:dyDescent="0.25">
      <c r="A137" s="152"/>
      <c r="B137" s="66" t="s">
        <v>314</v>
      </c>
      <c r="C137" s="132" t="s">
        <v>20</v>
      </c>
      <c r="D137" s="132">
        <v>1.05</v>
      </c>
      <c r="E137" s="132">
        <f>E133*D137</f>
        <v>6.0375000000000005</v>
      </c>
      <c r="F137" s="67"/>
      <c r="G137" s="67"/>
      <c r="H137" s="67"/>
      <c r="I137" s="67"/>
      <c r="J137" s="67"/>
      <c r="K137" s="67"/>
      <c r="L137" s="67"/>
      <c r="M137" s="133"/>
    </row>
    <row r="138" spans="1:13" x14ac:dyDescent="0.25">
      <c r="A138" s="152"/>
      <c r="B138" s="66" t="s">
        <v>185</v>
      </c>
      <c r="C138" s="132" t="s">
        <v>23</v>
      </c>
      <c r="D138" s="132">
        <v>0.4</v>
      </c>
      <c r="E138" s="132">
        <f>E133*D138</f>
        <v>2.3000000000000003</v>
      </c>
      <c r="F138" s="67"/>
      <c r="G138" s="67"/>
      <c r="H138" s="67"/>
      <c r="I138" s="67"/>
      <c r="J138" s="67"/>
      <c r="K138" s="67"/>
      <c r="L138" s="128"/>
      <c r="M138" s="133"/>
    </row>
    <row r="139" spans="1:13" x14ac:dyDescent="0.25">
      <c r="A139" s="153"/>
      <c r="B139" s="66" t="s">
        <v>17</v>
      </c>
      <c r="C139" s="132" t="s">
        <v>16</v>
      </c>
      <c r="D139" s="132">
        <v>0.5</v>
      </c>
      <c r="E139" s="132">
        <f>E133*D139</f>
        <v>2.875</v>
      </c>
      <c r="F139" s="132"/>
      <c r="G139" s="67"/>
      <c r="H139" s="67"/>
      <c r="I139" s="67"/>
      <c r="J139" s="67"/>
      <c r="K139" s="67"/>
      <c r="L139" s="128"/>
      <c r="M139" s="133"/>
    </row>
    <row r="140" spans="1:13" ht="25.5" x14ac:dyDescent="0.25">
      <c r="A140" s="151">
        <v>2</v>
      </c>
      <c r="B140" s="62" t="s">
        <v>190</v>
      </c>
      <c r="C140" s="134" t="s">
        <v>20</v>
      </c>
      <c r="D140" s="134"/>
      <c r="E140" s="134">
        <v>16.2</v>
      </c>
      <c r="F140" s="134"/>
      <c r="G140" s="65"/>
      <c r="H140" s="65"/>
      <c r="I140" s="65"/>
      <c r="J140" s="65"/>
      <c r="K140" s="65"/>
      <c r="L140" s="65"/>
      <c r="M140" s="133"/>
    </row>
    <row r="141" spans="1:13" x14ac:dyDescent="0.25">
      <c r="A141" s="152"/>
      <c r="B141" s="66" t="s">
        <v>191</v>
      </c>
      <c r="C141" s="132" t="s">
        <v>16</v>
      </c>
      <c r="D141" s="132"/>
      <c r="E141" s="132">
        <v>2.4</v>
      </c>
      <c r="F141" s="132"/>
      <c r="G141" s="67"/>
      <c r="H141" s="67"/>
      <c r="I141" s="67"/>
      <c r="J141" s="67"/>
      <c r="K141" s="67"/>
      <c r="L141" s="128"/>
      <c r="M141" s="133"/>
    </row>
    <row r="142" spans="1:13" x14ac:dyDescent="0.25">
      <c r="A142" s="152"/>
      <c r="B142" s="66" t="s">
        <v>192</v>
      </c>
      <c r="C142" s="132" t="s">
        <v>16</v>
      </c>
      <c r="D142" s="132">
        <v>1</v>
      </c>
      <c r="E142" s="132">
        <f>E140*D142</f>
        <v>16.2</v>
      </c>
      <c r="F142" s="132"/>
      <c r="G142" s="67"/>
      <c r="H142" s="67"/>
      <c r="I142" s="67"/>
      <c r="J142" s="67"/>
      <c r="K142" s="67"/>
      <c r="L142" s="128"/>
      <c r="M142" s="133"/>
    </row>
    <row r="143" spans="1:13" ht="25.5" x14ac:dyDescent="0.25">
      <c r="A143" s="153"/>
      <c r="B143" s="76" t="s">
        <v>428</v>
      </c>
      <c r="C143" s="132" t="s">
        <v>23</v>
      </c>
      <c r="D143" s="132">
        <v>0.25</v>
      </c>
      <c r="E143" s="132">
        <f>(E140/0.15)*D143</f>
        <v>27</v>
      </c>
      <c r="F143" s="132"/>
      <c r="G143" s="67"/>
      <c r="H143" s="67"/>
      <c r="I143" s="67"/>
      <c r="J143" s="67"/>
      <c r="K143" s="67"/>
      <c r="L143" s="74"/>
      <c r="M143" s="133"/>
    </row>
    <row r="144" spans="1:13" ht="25.5" x14ac:dyDescent="0.25">
      <c r="A144" s="148">
        <v>3</v>
      </c>
      <c r="B144" s="62" t="s">
        <v>333</v>
      </c>
      <c r="C144" s="134" t="s">
        <v>110</v>
      </c>
      <c r="D144" s="134"/>
      <c r="E144" s="134">
        <v>1.62</v>
      </c>
      <c r="F144" s="134"/>
      <c r="G144" s="65"/>
      <c r="H144" s="65"/>
      <c r="I144" s="65"/>
      <c r="J144" s="65"/>
      <c r="K144" s="65"/>
      <c r="L144" s="65"/>
    </row>
    <row r="145" spans="1:13" x14ac:dyDescent="0.25">
      <c r="A145" s="149"/>
      <c r="B145" s="66" t="s">
        <v>103</v>
      </c>
      <c r="C145" s="132" t="s">
        <v>16</v>
      </c>
      <c r="D145" s="132"/>
      <c r="E145" s="132">
        <f>E144</f>
        <v>1.62</v>
      </c>
      <c r="F145" s="132"/>
      <c r="G145" s="67"/>
      <c r="H145" s="67"/>
      <c r="I145" s="67"/>
      <c r="J145" s="67"/>
      <c r="K145" s="67"/>
      <c r="L145" s="128"/>
    </row>
    <row r="146" spans="1:13" x14ac:dyDescent="0.25">
      <c r="A146" s="149"/>
      <c r="B146" s="66" t="s">
        <v>335</v>
      </c>
      <c r="C146" s="132" t="s">
        <v>20</v>
      </c>
      <c r="D146" s="132"/>
      <c r="E146" s="132">
        <f>E144/0.1</f>
        <v>16.2</v>
      </c>
      <c r="F146" s="132"/>
      <c r="G146" s="67"/>
      <c r="H146" s="67"/>
      <c r="I146" s="67"/>
      <c r="J146" s="67"/>
      <c r="K146" s="67"/>
      <c r="L146" s="128"/>
    </row>
    <row r="147" spans="1:13" x14ac:dyDescent="0.25">
      <c r="A147" s="150"/>
      <c r="B147" s="66" t="s">
        <v>332</v>
      </c>
      <c r="C147" s="132" t="s">
        <v>14</v>
      </c>
      <c r="D147" s="132">
        <v>1</v>
      </c>
      <c r="E147" s="132">
        <f>D147*E144</f>
        <v>1.62</v>
      </c>
      <c r="F147" s="70"/>
      <c r="G147" s="67"/>
      <c r="H147" s="67"/>
      <c r="I147" s="67"/>
      <c r="J147" s="67"/>
      <c r="K147" s="67"/>
      <c r="L147" s="128"/>
    </row>
    <row r="148" spans="1:13" ht="38.25" x14ac:dyDescent="0.25">
      <c r="A148" s="148">
        <v>4</v>
      </c>
      <c r="B148" s="62" t="s">
        <v>186</v>
      </c>
      <c r="C148" s="134" t="s">
        <v>19</v>
      </c>
      <c r="D148" s="134"/>
      <c r="E148" s="134">
        <v>27</v>
      </c>
      <c r="F148" s="134"/>
      <c r="G148" s="134"/>
      <c r="H148" s="134"/>
      <c r="I148" s="134"/>
      <c r="J148" s="134"/>
      <c r="K148" s="134"/>
      <c r="L148" s="134"/>
    </row>
    <row r="149" spans="1:13" x14ac:dyDescent="0.25">
      <c r="A149" s="149"/>
      <c r="B149" s="66" t="s">
        <v>15</v>
      </c>
      <c r="C149" s="132" t="s">
        <v>16</v>
      </c>
      <c r="D149" s="132">
        <v>1</v>
      </c>
      <c r="E149" s="132">
        <f>D149*E148</f>
        <v>27</v>
      </c>
      <c r="F149" s="132"/>
      <c r="G149" s="67"/>
      <c r="H149" s="67"/>
      <c r="I149" s="67"/>
      <c r="J149" s="67"/>
      <c r="K149" s="67"/>
      <c r="L149" s="132"/>
    </row>
    <row r="150" spans="1:13" ht="25.5" x14ac:dyDescent="0.25">
      <c r="A150" s="149"/>
      <c r="B150" s="76" t="s">
        <v>187</v>
      </c>
      <c r="C150" s="132" t="s">
        <v>23</v>
      </c>
      <c r="D150" s="132">
        <v>0.12</v>
      </c>
      <c r="E150" s="132">
        <f>E149*D150</f>
        <v>3.2399999999999998</v>
      </c>
      <c r="F150" s="132"/>
      <c r="G150" s="67"/>
      <c r="H150" s="67"/>
      <c r="I150" s="67"/>
      <c r="J150" s="67"/>
      <c r="K150" s="67"/>
      <c r="L150" s="132"/>
    </row>
    <row r="151" spans="1:13" ht="30.75" customHeight="1" x14ac:dyDescent="0.25">
      <c r="A151" s="150"/>
      <c r="B151" s="66" t="s">
        <v>17</v>
      </c>
      <c r="C151" s="132" t="s">
        <v>16</v>
      </c>
      <c r="D151" s="132">
        <v>0.5</v>
      </c>
      <c r="E151" s="132">
        <f>E148*D151</f>
        <v>13.5</v>
      </c>
      <c r="F151" s="132"/>
      <c r="G151" s="67"/>
      <c r="H151" s="67"/>
      <c r="I151" s="67"/>
      <c r="J151" s="67"/>
      <c r="K151" s="67"/>
      <c r="L151" s="132"/>
    </row>
    <row r="152" spans="1:13" ht="48.75" customHeight="1" x14ac:dyDescent="0.25">
      <c r="A152" s="147">
        <v>5</v>
      </c>
      <c r="B152" s="85" t="s">
        <v>399</v>
      </c>
      <c r="C152" s="134" t="s">
        <v>19</v>
      </c>
      <c r="D152" s="134"/>
      <c r="E152" s="134">
        <v>6</v>
      </c>
      <c r="F152" s="134"/>
      <c r="G152" s="65"/>
      <c r="H152" s="65"/>
      <c r="I152" s="65"/>
      <c r="J152" s="65"/>
      <c r="K152" s="65"/>
      <c r="L152" s="65"/>
    </row>
    <row r="153" spans="1:13" ht="30.75" customHeight="1" x14ac:dyDescent="0.25">
      <c r="A153" s="147"/>
      <c r="B153" s="86" t="s">
        <v>380</v>
      </c>
      <c r="C153" s="132" t="s">
        <v>19</v>
      </c>
      <c r="D153" s="132">
        <v>1</v>
      </c>
      <c r="E153" s="132">
        <f>D153*E152</f>
        <v>6</v>
      </c>
      <c r="F153" s="132"/>
      <c r="G153" s="67"/>
      <c r="H153" s="67"/>
      <c r="I153" s="67"/>
      <c r="J153" s="67"/>
      <c r="K153" s="67"/>
      <c r="L153" s="67"/>
    </row>
    <row r="154" spans="1:13" ht="30.75" customHeight="1" x14ac:dyDescent="0.25">
      <c r="A154" s="147"/>
      <c r="B154" s="86" t="s">
        <v>398</v>
      </c>
      <c r="C154" s="132" t="s">
        <v>19</v>
      </c>
      <c r="D154" s="132"/>
      <c r="E154" s="132">
        <f>E153</f>
        <v>6</v>
      </c>
      <c r="F154" s="132"/>
      <c r="G154" s="67"/>
      <c r="H154" s="67"/>
      <c r="I154" s="67"/>
      <c r="J154" s="67"/>
      <c r="K154" s="67"/>
      <c r="L154" s="67"/>
    </row>
    <row r="155" spans="1:13" ht="30.75" customHeight="1" x14ac:dyDescent="0.25">
      <c r="A155" s="147"/>
      <c r="B155" s="66" t="s">
        <v>17</v>
      </c>
      <c r="C155" s="132" t="s">
        <v>16</v>
      </c>
      <c r="D155" s="132">
        <v>0.5</v>
      </c>
      <c r="E155" s="132">
        <f>E152*D155</f>
        <v>3</v>
      </c>
      <c r="F155" s="132"/>
      <c r="G155" s="67"/>
      <c r="H155" s="67"/>
      <c r="I155" s="67"/>
      <c r="J155" s="67"/>
      <c r="K155" s="67"/>
      <c r="L155" s="67"/>
    </row>
    <row r="156" spans="1:13" x14ac:dyDescent="0.25">
      <c r="A156" s="166" t="s">
        <v>172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</row>
    <row r="157" spans="1:13" x14ac:dyDescent="0.25">
      <c r="A157" s="162">
        <v>1</v>
      </c>
      <c r="B157" s="62" t="s">
        <v>379</v>
      </c>
      <c r="C157" s="134" t="s">
        <v>14</v>
      </c>
      <c r="D157" s="134"/>
      <c r="E157" s="134">
        <v>3.0150000000000001</v>
      </c>
      <c r="F157" s="134"/>
      <c r="G157" s="65"/>
      <c r="H157" s="65"/>
      <c r="I157" s="65"/>
      <c r="J157" s="65"/>
      <c r="K157" s="65"/>
      <c r="L157" s="65"/>
      <c r="M157" s="133"/>
    </row>
    <row r="158" spans="1:13" x14ac:dyDescent="0.25">
      <c r="A158" s="156"/>
      <c r="B158" s="66" t="s">
        <v>380</v>
      </c>
      <c r="C158" s="132" t="s">
        <v>16</v>
      </c>
      <c r="D158" s="132">
        <v>1</v>
      </c>
      <c r="E158" s="132">
        <f>D158*E157</f>
        <v>3.0150000000000001</v>
      </c>
      <c r="F158" s="132"/>
      <c r="G158" s="67"/>
      <c r="H158" s="67"/>
      <c r="I158" s="67"/>
      <c r="J158" s="67"/>
      <c r="K158" s="67"/>
      <c r="L158" s="67"/>
      <c r="M158" s="133"/>
    </row>
    <row r="159" spans="1:13" x14ac:dyDescent="0.25">
      <c r="A159" s="162">
        <v>2</v>
      </c>
      <c r="B159" s="135" t="s">
        <v>381</v>
      </c>
      <c r="C159" s="134" t="s">
        <v>14</v>
      </c>
      <c r="D159" s="134"/>
      <c r="E159" s="134">
        <v>0.34</v>
      </c>
      <c r="F159" s="134"/>
      <c r="G159" s="65"/>
      <c r="H159" s="65"/>
      <c r="I159" s="65"/>
      <c r="J159" s="65"/>
      <c r="K159" s="65"/>
      <c r="L159" s="65"/>
      <c r="M159" s="133"/>
    </row>
    <row r="160" spans="1:13" x14ac:dyDescent="0.25">
      <c r="A160" s="155"/>
      <c r="B160" s="66" t="s">
        <v>380</v>
      </c>
      <c r="C160" s="132" t="s">
        <v>16</v>
      </c>
      <c r="D160" s="132">
        <v>1</v>
      </c>
      <c r="E160" s="132">
        <f>D160*E159</f>
        <v>0.34</v>
      </c>
      <c r="F160" s="132"/>
      <c r="G160" s="67"/>
      <c r="H160" s="67"/>
      <c r="I160" s="67"/>
      <c r="J160" s="67"/>
      <c r="K160" s="67"/>
      <c r="L160" s="67"/>
      <c r="M160" s="133"/>
    </row>
    <row r="161" spans="1:13" x14ac:dyDescent="0.25">
      <c r="A161" s="156"/>
      <c r="B161" s="87" t="s">
        <v>171</v>
      </c>
      <c r="C161" s="70" t="s">
        <v>110</v>
      </c>
      <c r="D161" s="132">
        <v>1.21</v>
      </c>
      <c r="E161" s="132">
        <f>D161*E160</f>
        <v>0.41140000000000004</v>
      </c>
      <c r="F161" s="132"/>
      <c r="G161" s="67"/>
      <c r="H161" s="67"/>
      <c r="I161" s="67"/>
      <c r="J161" s="67"/>
      <c r="K161" s="67"/>
      <c r="L161" s="67"/>
      <c r="M161" s="133"/>
    </row>
    <row r="162" spans="1:13" x14ac:dyDescent="0.25">
      <c r="A162" s="162">
        <v>3</v>
      </c>
      <c r="B162" s="135" t="s">
        <v>457</v>
      </c>
      <c r="C162" s="134" t="s">
        <v>14</v>
      </c>
      <c r="D162" s="134"/>
      <c r="E162" s="134">
        <v>0.94</v>
      </c>
      <c r="F162" s="134"/>
      <c r="G162" s="65"/>
      <c r="H162" s="65"/>
      <c r="I162" s="65"/>
      <c r="J162" s="65"/>
      <c r="K162" s="65"/>
      <c r="L162" s="65"/>
      <c r="M162" s="133"/>
    </row>
    <row r="163" spans="1:13" x14ac:dyDescent="0.25">
      <c r="A163" s="155"/>
      <c r="B163" s="66" t="s">
        <v>380</v>
      </c>
      <c r="C163" s="132" t="s">
        <v>19</v>
      </c>
      <c r="D163" s="132"/>
      <c r="E163" s="132">
        <f>E166*3</f>
        <v>22.35</v>
      </c>
      <c r="F163" s="132"/>
      <c r="G163" s="67"/>
      <c r="H163" s="67"/>
      <c r="I163" s="67"/>
      <c r="J163" s="67"/>
      <c r="K163" s="67"/>
      <c r="L163" s="67"/>
      <c r="M163" s="133"/>
    </row>
    <row r="164" spans="1:13" x14ac:dyDescent="0.25">
      <c r="A164" s="155"/>
      <c r="B164" s="72" t="s">
        <v>111</v>
      </c>
      <c r="C164" s="132" t="s">
        <v>14</v>
      </c>
      <c r="D164" s="132">
        <v>1.02</v>
      </c>
      <c r="E164" s="132">
        <f>D164*E162</f>
        <v>0.95879999999999999</v>
      </c>
      <c r="F164" s="70"/>
      <c r="G164" s="67"/>
      <c r="H164" s="67"/>
      <c r="I164" s="67"/>
      <c r="J164" s="67"/>
      <c r="K164" s="67"/>
      <c r="L164" s="67"/>
      <c r="M164" s="133"/>
    </row>
    <row r="165" spans="1:13" x14ac:dyDescent="0.25">
      <c r="A165" s="155"/>
      <c r="B165" s="66" t="s">
        <v>204</v>
      </c>
      <c r="C165" s="132" t="s">
        <v>22</v>
      </c>
      <c r="D165" s="132"/>
      <c r="E165" s="132">
        <f>0.06*1.02</f>
        <v>6.1199999999999997E-2</v>
      </c>
      <c r="F165" s="67"/>
      <c r="G165" s="67"/>
      <c r="H165" s="67"/>
      <c r="I165" s="67"/>
      <c r="J165" s="67"/>
      <c r="K165" s="67"/>
      <c r="L165" s="67"/>
      <c r="M165" s="133"/>
    </row>
    <row r="166" spans="1:13" x14ac:dyDescent="0.25">
      <c r="A166" s="147">
        <v>4</v>
      </c>
      <c r="B166" s="135" t="s">
        <v>173</v>
      </c>
      <c r="C166" s="134" t="s">
        <v>19</v>
      </c>
      <c r="D166" s="134"/>
      <c r="E166" s="134">
        <v>7.45</v>
      </c>
      <c r="F166" s="134"/>
      <c r="G166" s="65"/>
      <c r="H166" s="65"/>
      <c r="I166" s="65"/>
      <c r="J166" s="65"/>
      <c r="K166" s="65"/>
      <c r="L166" s="65"/>
      <c r="M166" s="133"/>
    </row>
    <row r="167" spans="1:13" x14ac:dyDescent="0.25">
      <c r="A167" s="147"/>
      <c r="B167" s="66" t="s">
        <v>15</v>
      </c>
      <c r="C167" s="132" t="s">
        <v>16</v>
      </c>
      <c r="D167" s="132">
        <v>1</v>
      </c>
      <c r="E167" s="132">
        <f>D167*E166</f>
        <v>7.45</v>
      </c>
      <c r="F167" s="132"/>
      <c r="G167" s="67"/>
      <c r="H167" s="67"/>
      <c r="I167" s="67"/>
      <c r="J167" s="67"/>
      <c r="K167" s="67"/>
      <c r="L167" s="67"/>
      <c r="M167" s="133"/>
    </row>
    <row r="168" spans="1:13" x14ac:dyDescent="0.25">
      <c r="A168" s="147"/>
      <c r="B168" s="66" t="s">
        <v>410</v>
      </c>
      <c r="C168" s="132" t="s">
        <v>19</v>
      </c>
      <c r="D168" s="132">
        <v>4.3</v>
      </c>
      <c r="E168" s="132">
        <f>E166*D168</f>
        <v>32.034999999999997</v>
      </c>
      <c r="F168" s="132"/>
      <c r="G168" s="67"/>
      <c r="H168" s="67"/>
      <c r="I168" s="67"/>
      <c r="J168" s="67"/>
      <c r="K168" s="67"/>
      <c r="L168" s="67"/>
      <c r="M168" s="133"/>
    </row>
    <row r="169" spans="1:13" x14ac:dyDescent="0.25">
      <c r="A169" s="147"/>
      <c r="B169" s="66" t="s">
        <v>174</v>
      </c>
      <c r="C169" s="132" t="s">
        <v>19</v>
      </c>
      <c r="D169" s="132">
        <v>16</v>
      </c>
      <c r="E169" s="132">
        <f>E166*D169</f>
        <v>119.2</v>
      </c>
      <c r="F169" s="132"/>
      <c r="G169" s="67"/>
      <c r="H169" s="67"/>
      <c r="I169" s="67"/>
      <c r="J169" s="67"/>
      <c r="K169" s="67"/>
      <c r="L169" s="67"/>
      <c r="M169" s="133"/>
    </row>
    <row r="170" spans="1:13" x14ac:dyDescent="0.25">
      <c r="A170" s="147"/>
      <c r="B170" s="66" t="s">
        <v>17</v>
      </c>
      <c r="C170" s="132" t="s">
        <v>16</v>
      </c>
      <c r="D170" s="132">
        <v>0.5</v>
      </c>
      <c r="E170" s="132">
        <f>E166*D170</f>
        <v>3.7250000000000001</v>
      </c>
      <c r="F170" s="132"/>
      <c r="G170" s="67"/>
      <c r="H170" s="67"/>
      <c r="I170" s="67"/>
      <c r="J170" s="67"/>
      <c r="K170" s="67"/>
      <c r="L170" s="67"/>
      <c r="M170" s="133"/>
    </row>
    <row r="171" spans="1:13" x14ac:dyDescent="0.25">
      <c r="A171" s="147">
        <v>5</v>
      </c>
      <c r="B171" s="62" t="s">
        <v>446</v>
      </c>
      <c r="C171" s="134" t="s">
        <v>19</v>
      </c>
      <c r="D171" s="134"/>
      <c r="E171" s="134">
        <v>5.91</v>
      </c>
      <c r="F171" s="134"/>
      <c r="G171" s="65"/>
      <c r="H171" s="65"/>
      <c r="I171" s="65"/>
      <c r="J171" s="65"/>
      <c r="K171" s="65"/>
      <c r="L171" s="65"/>
      <c r="M171" s="133"/>
    </row>
    <row r="172" spans="1:13" x14ac:dyDescent="0.25">
      <c r="A172" s="147"/>
      <c r="B172" s="66" t="s">
        <v>15</v>
      </c>
      <c r="C172" s="132" t="s">
        <v>16</v>
      </c>
      <c r="D172" s="132">
        <v>1</v>
      </c>
      <c r="E172" s="132">
        <f>D172*E171</f>
        <v>5.91</v>
      </c>
      <c r="F172" s="132"/>
      <c r="G172" s="67"/>
      <c r="H172" s="67"/>
      <c r="I172" s="67"/>
      <c r="J172" s="67"/>
      <c r="K172" s="67"/>
      <c r="L172" s="132"/>
      <c r="M172" s="133"/>
    </row>
    <row r="173" spans="1:13" x14ac:dyDescent="0.25">
      <c r="A173" s="147"/>
      <c r="B173" s="66" t="s">
        <v>410</v>
      </c>
      <c r="C173" s="132" t="s">
        <v>19</v>
      </c>
      <c r="D173" s="132">
        <v>4.3</v>
      </c>
      <c r="E173" s="132">
        <f>E171*D173</f>
        <v>25.413</v>
      </c>
      <c r="F173" s="132"/>
      <c r="G173" s="67"/>
      <c r="H173" s="67"/>
      <c r="I173" s="67"/>
      <c r="J173" s="67"/>
      <c r="K173" s="67"/>
      <c r="L173" s="67"/>
      <c r="M173" s="133"/>
    </row>
    <row r="174" spans="1:13" x14ac:dyDescent="0.25">
      <c r="A174" s="147"/>
      <c r="B174" s="66" t="s">
        <v>174</v>
      </c>
      <c r="C174" s="132" t="s">
        <v>19</v>
      </c>
      <c r="D174" s="142">
        <v>16</v>
      </c>
      <c r="E174" s="132">
        <f>E171*D174</f>
        <v>94.56</v>
      </c>
      <c r="F174" s="132"/>
      <c r="G174" s="67"/>
      <c r="H174" s="67"/>
      <c r="I174" s="67"/>
      <c r="J174" s="67"/>
      <c r="K174" s="67"/>
      <c r="L174" s="132"/>
      <c r="M174" s="133"/>
    </row>
    <row r="175" spans="1:13" x14ac:dyDescent="0.25">
      <c r="A175" s="147"/>
      <c r="B175" s="66" t="s">
        <v>17</v>
      </c>
      <c r="C175" s="132" t="s">
        <v>16</v>
      </c>
      <c r="D175" s="132">
        <v>0.5</v>
      </c>
      <c r="E175" s="132">
        <f>E171*D175</f>
        <v>2.9550000000000001</v>
      </c>
      <c r="F175" s="132"/>
      <c r="G175" s="67"/>
      <c r="H175" s="67"/>
      <c r="I175" s="67"/>
      <c r="J175" s="67"/>
      <c r="K175" s="67"/>
      <c r="L175" s="132"/>
      <c r="M175" s="133"/>
    </row>
    <row r="176" spans="1:13" ht="25.5" x14ac:dyDescent="0.25">
      <c r="A176" s="147">
        <v>6</v>
      </c>
      <c r="B176" s="85" t="s">
        <v>397</v>
      </c>
      <c r="C176" s="134" t="s">
        <v>19</v>
      </c>
      <c r="D176" s="134"/>
      <c r="E176" s="134">
        <v>14.6</v>
      </c>
      <c r="F176" s="134"/>
      <c r="G176" s="65"/>
      <c r="H176" s="65"/>
      <c r="I176" s="65"/>
      <c r="J176" s="65"/>
      <c r="K176" s="65"/>
      <c r="L176" s="65"/>
      <c r="M176" s="133"/>
    </row>
    <row r="177" spans="1:13" x14ac:dyDescent="0.25">
      <c r="A177" s="147"/>
      <c r="B177" s="86" t="s">
        <v>380</v>
      </c>
      <c r="C177" s="132" t="s">
        <v>19</v>
      </c>
      <c r="D177" s="132">
        <v>1</v>
      </c>
      <c r="E177" s="132">
        <f>D177*E176</f>
        <v>14.6</v>
      </c>
      <c r="F177" s="132"/>
      <c r="G177" s="67"/>
      <c r="H177" s="67"/>
      <c r="I177" s="67"/>
      <c r="J177" s="67"/>
      <c r="K177" s="67"/>
      <c r="L177" s="67"/>
      <c r="M177" s="133"/>
    </row>
    <row r="178" spans="1:13" x14ac:dyDescent="0.25">
      <c r="A178" s="147"/>
      <c r="B178" s="86" t="s">
        <v>396</v>
      </c>
      <c r="C178" s="132" t="s">
        <v>19</v>
      </c>
      <c r="D178" s="132"/>
      <c r="E178" s="132">
        <f>E177</f>
        <v>14.6</v>
      </c>
      <c r="F178" s="132"/>
      <c r="G178" s="67"/>
      <c r="H178" s="67"/>
      <c r="I178" s="67"/>
      <c r="J178" s="67"/>
      <c r="K178" s="67"/>
      <c r="L178" s="67"/>
      <c r="M178" s="133"/>
    </row>
    <row r="179" spans="1:13" x14ac:dyDescent="0.25">
      <c r="A179" s="147"/>
      <c r="B179" s="66" t="s">
        <v>17</v>
      </c>
      <c r="C179" s="132" t="s">
        <v>16</v>
      </c>
      <c r="D179" s="132">
        <v>0.5</v>
      </c>
      <c r="E179" s="132">
        <f>E176*D179</f>
        <v>7.3</v>
      </c>
      <c r="F179" s="132"/>
      <c r="G179" s="67"/>
      <c r="H179" s="67"/>
      <c r="I179" s="67"/>
      <c r="J179" s="67"/>
      <c r="K179" s="67"/>
      <c r="L179" s="67"/>
      <c r="M179" s="133"/>
    </row>
    <row r="180" spans="1:13" x14ac:dyDescent="0.25">
      <c r="A180" s="166" t="s">
        <v>125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</row>
    <row r="181" spans="1:13" x14ac:dyDescent="0.25">
      <c r="A181" s="154">
        <v>1</v>
      </c>
      <c r="B181" s="62" t="s">
        <v>170</v>
      </c>
      <c r="C181" s="134" t="s">
        <v>110</v>
      </c>
      <c r="D181" s="134"/>
      <c r="E181" s="134">
        <v>11.2</v>
      </c>
      <c r="F181" s="134"/>
      <c r="G181" s="65"/>
      <c r="H181" s="65"/>
      <c r="I181" s="65"/>
      <c r="J181" s="65"/>
      <c r="K181" s="65"/>
      <c r="L181" s="65"/>
      <c r="M181" s="133"/>
    </row>
    <row r="182" spans="1:13" x14ac:dyDescent="0.25">
      <c r="A182" s="154"/>
      <c r="B182" s="66" t="s">
        <v>103</v>
      </c>
      <c r="C182" s="132" t="s">
        <v>16</v>
      </c>
      <c r="D182" s="132"/>
      <c r="E182" s="132">
        <f>E181</f>
        <v>11.2</v>
      </c>
      <c r="F182" s="132"/>
      <c r="G182" s="67"/>
      <c r="H182" s="67"/>
      <c r="I182" s="67"/>
      <c r="J182" s="67"/>
      <c r="K182" s="67"/>
      <c r="L182" s="128"/>
      <c r="M182" s="133"/>
    </row>
    <row r="183" spans="1:13" x14ac:dyDescent="0.25">
      <c r="A183" s="154"/>
      <c r="B183" s="66" t="s">
        <v>135</v>
      </c>
      <c r="C183" s="132" t="s">
        <v>14</v>
      </c>
      <c r="D183" s="132">
        <v>1</v>
      </c>
      <c r="E183" s="132">
        <f>E181*D183</f>
        <v>11.2</v>
      </c>
      <c r="F183" s="132"/>
      <c r="G183" s="67"/>
      <c r="H183" s="67"/>
      <c r="I183" s="67"/>
      <c r="J183" s="67"/>
      <c r="K183" s="67"/>
      <c r="L183" s="128"/>
      <c r="M183" s="133"/>
    </row>
    <row r="184" spans="1:13" ht="25.5" x14ac:dyDescent="0.25">
      <c r="A184" s="178">
        <v>2</v>
      </c>
      <c r="B184" s="62" t="s">
        <v>374</v>
      </c>
      <c r="C184" s="134" t="s">
        <v>110</v>
      </c>
      <c r="D184" s="135"/>
      <c r="E184" s="134">
        <v>0.3</v>
      </c>
      <c r="F184" s="135"/>
      <c r="G184" s="135"/>
      <c r="H184" s="135"/>
      <c r="I184" s="135"/>
      <c r="J184" s="135"/>
      <c r="K184" s="135"/>
      <c r="L184" s="135"/>
      <c r="M184" s="133"/>
    </row>
    <row r="185" spans="1:13" x14ac:dyDescent="0.25">
      <c r="A185" s="179"/>
      <c r="B185" s="66" t="s">
        <v>15</v>
      </c>
      <c r="C185" s="132" t="s">
        <v>16</v>
      </c>
      <c r="D185" s="132">
        <v>1</v>
      </c>
      <c r="E185" s="132">
        <f>E184*D185</f>
        <v>0.3</v>
      </c>
      <c r="F185" s="67"/>
      <c r="G185" s="67"/>
      <c r="H185" s="67"/>
      <c r="I185" s="67"/>
      <c r="J185" s="67"/>
      <c r="K185" s="67"/>
      <c r="L185" s="128"/>
      <c r="M185" s="133"/>
    </row>
    <row r="186" spans="1:13" x14ac:dyDescent="0.25">
      <c r="A186" s="180"/>
      <c r="B186" s="87" t="s">
        <v>171</v>
      </c>
      <c r="C186" s="70" t="s">
        <v>110</v>
      </c>
      <c r="D186" s="70">
        <v>1.21</v>
      </c>
      <c r="E186" s="71">
        <f>E184*D186</f>
        <v>0.36299999999999999</v>
      </c>
      <c r="F186" s="132"/>
      <c r="G186" s="23"/>
      <c r="H186" s="88"/>
      <c r="I186" s="71"/>
      <c r="J186" s="71"/>
      <c r="K186" s="71"/>
      <c r="L186" s="128"/>
      <c r="M186" s="133"/>
    </row>
    <row r="187" spans="1:13" ht="25.5" x14ac:dyDescent="0.25">
      <c r="A187" s="178">
        <v>3</v>
      </c>
      <c r="B187" s="62" t="s">
        <v>375</v>
      </c>
      <c r="C187" s="134" t="s">
        <v>14</v>
      </c>
      <c r="D187" s="134"/>
      <c r="E187" s="134">
        <v>1.8</v>
      </c>
      <c r="F187" s="65"/>
      <c r="G187" s="65"/>
      <c r="H187" s="65"/>
      <c r="I187" s="65"/>
      <c r="J187" s="65"/>
      <c r="K187" s="65"/>
      <c r="L187" s="65"/>
      <c r="M187" s="133"/>
    </row>
    <row r="188" spans="1:13" x14ac:dyDescent="0.25">
      <c r="A188" s="179"/>
      <c r="B188" s="66" t="s">
        <v>15</v>
      </c>
      <c r="C188" s="132" t="s">
        <v>19</v>
      </c>
      <c r="D188" s="132"/>
      <c r="E188" s="132">
        <v>14.6</v>
      </c>
      <c r="F188" s="67"/>
      <c r="G188" s="67"/>
      <c r="H188" s="67"/>
      <c r="I188" s="67"/>
      <c r="J188" s="67"/>
      <c r="K188" s="67"/>
      <c r="L188" s="128"/>
      <c r="M188" s="133"/>
    </row>
    <row r="189" spans="1:13" x14ac:dyDescent="0.25">
      <c r="A189" s="179"/>
      <c r="B189" s="72" t="s">
        <v>111</v>
      </c>
      <c r="C189" s="132" t="s">
        <v>14</v>
      </c>
      <c r="D189" s="132">
        <v>1.02</v>
      </c>
      <c r="E189" s="132">
        <f>E187*D189</f>
        <v>1.8360000000000001</v>
      </c>
      <c r="F189" s="70"/>
      <c r="G189" s="67"/>
      <c r="H189" s="67"/>
      <c r="I189" s="67"/>
      <c r="J189" s="67"/>
      <c r="K189" s="67"/>
      <c r="L189" s="128"/>
      <c r="M189" s="133"/>
    </row>
    <row r="190" spans="1:13" x14ac:dyDescent="0.25">
      <c r="A190" s="179"/>
      <c r="B190" s="66" t="s">
        <v>121</v>
      </c>
      <c r="C190" s="132" t="s">
        <v>13</v>
      </c>
      <c r="D190" s="132">
        <v>4.5</v>
      </c>
      <c r="E190" s="132">
        <f>E187*D190</f>
        <v>8.1</v>
      </c>
      <c r="F190" s="67"/>
      <c r="G190" s="67"/>
      <c r="H190" s="67"/>
      <c r="I190" s="67"/>
      <c r="J190" s="67"/>
      <c r="K190" s="67"/>
      <c r="L190" s="128"/>
      <c r="M190" s="133"/>
    </row>
    <row r="191" spans="1:13" x14ac:dyDescent="0.25">
      <c r="A191" s="179"/>
      <c r="B191" s="66" t="s">
        <v>122</v>
      </c>
      <c r="C191" s="132" t="s">
        <v>14</v>
      </c>
      <c r="D191" s="132">
        <v>0.2</v>
      </c>
      <c r="E191" s="132">
        <f>E187*D191</f>
        <v>0.36000000000000004</v>
      </c>
      <c r="F191" s="67"/>
      <c r="G191" s="67"/>
      <c r="H191" s="67"/>
      <c r="I191" s="67"/>
      <c r="J191" s="67"/>
      <c r="K191" s="67"/>
      <c r="L191" s="128"/>
      <c r="M191" s="133"/>
    </row>
    <row r="192" spans="1:13" x14ac:dyDescent="0.25">
      <c r="A192" s="179"/>
      <c r="B192" s="91" t="s">
        <v>120</v>
      </c>
      <c r="C192" s="132" t="s">
        <v>126</v>
      </c>
      <c r="D192" s="132"/>
      <c r="E192" s="132">
        <f>0.05*1.02</f>
        <v>5.1000000000000004E-2</v>
      </c>
      <c r="F192" s="67"/>
      <c r="G192" s="67"/>
      <c r="H192" s="67"/>
      <c r="I192" s="67"/>
      <c r="J192" s="67"/>
      <c r="K192" s="67"/>
      <c r="L192" s="128"/>
      <c r="M192" s="133"/>
    </row>
    <row r="193" spans="1:13" x14ac:dyDescent="0.25">
      <c r="A193" s="179"/>
      <c r="B193" s="66" t="s">
        <v>376</v>
      </c>
      <c r="C193" s="132" t="s">
        <v>126</v>
      </c>
      <c r="D193" s="132"/>
      <c r="E193" s="132">
        <f>0.114*1.02</f>
        <v>0.11628000000000001</v>
      </c>
      <c r="F193" s="67"/>
      <c r="G193" s="67"/>
      <c r="H193" s="67"/>
      <c r="I193" s="67"/>
      <c r="J193" s="67"/>
      <c r="K193" s="67"/>
      <c r="L193" s="128"/>
      <c r="M193" s="133"/>
    </row>
    <row r="194" spans="1:13" x14ac:dyDescent="0.25">
      <c r="A194" s="179"/>
      <c r="B194" s="66" t="s">
        <v>302</v>
      </c>
      <c r="C194" s="132" t="s">
        <v>126</v>
      </c>
      <c r="D194" s="132"/>
      <c r="E194" s="132">
        <f>0.127*1.02</f>
        <v>0.12954000000000002</v>
      </c>
      <c r="F194" s="67"/>
      <c r="G194" s="67"/>
      <c r="H194" s="67"/>
      <c r="I194" s="67"/>
      <c r="J194" s="67"/>
      <c r="K194" s="67"/>
      <c r="L194" s="128"/>
      <c r="M194" s="133"/>
    </row>
    <row r="195" spans="1:13" x14ac:dyDescent="0.25">
      <c r="A195" s="180"/>
      <c r="B195" s="66" t="s">
        <v>17</v>
      </c>
      <c r="C195" s="132" t="s">
        <v>16</v>
      </c>
      <c r="D195" s="132">
        <v>2.5</v>
      </c>
      <c r="E195" s="132">
        <f>E187*D195</f>
        <v>4.5</v>
      </c>
      <c r="F195" s="67"/>
      <c r="G195" s="67"/>
      <c r="H195" s="67"/>
      <c r="I195" s="67"/>
      <c r="J195" s="67"/>
      <c r="K195" s="67"/>
      <c r="L195" s="128"/>
      <c r="M195" s="133"/>
    </row>
    <row r="196" spans="1:13" x14ac:dyDescent="0.25">
      <c r="A196" s="178">
        <v>4</v>
      </c>
      <c r="B196" s="135" t="s">
        <v>318</v>
      </c>
      <c r="C196" s="134" t="s">
        <v>20</v>
      </c>
      <c r="D196" s="134"/>
      <c r="E196" s="134">
        <f>E188*1.25</f>
        <v>18.25</v>
      </c>
      <c r="F196" s="65"/>
      <c r="G196" s="65"/>
      <c r="H196" s="65"/>
      <c r="I196" s="65"/>
      <c r="J196" s="65"/>
      <c r="K196" s="65"/>
      <c r="L196" s="65"/>
      <c r="M196" s="133"/>
    </row>
    <row r="197" spans="1:13" x14ac:dyDescent="0.25">
      <c r="A197" s="179"/>
      <c r="B197" s="66" t="s">
        <v>15</v>
      </c>
      <c r="C197" s="132" t="s">
        <v>16</v>
      </c>
      <c r="D197" s="132">
        <v>1</v>
      </c>
      <c r="E197" s="132">
        <f>E196*D197</f>
        <v>18.25</v>
      </c>
      <c r="F197" s="67"/>
      <c r="G197" s="67"/>
      <c r="H197" s="67"/>
      <c r="I197" s="67"/>
      <c r="J197" s="67"/>
      <c r="K197" s="67"/>
      <c r="L197" s="128"/>
      <c r="M197" s="133"/>
    </row>
    <row r="198" spans="1:13" x14ac:dyDescent="0.25">
      <c r="A198" s="179"/>
      <c r="B198" s="66" t="s">
        <v>378</v>
      </c>
      <c r="C198" s="132" t="s">
        <v>19</v>
      </c>
      <c r="D198" s="132"/>
      <c r="E198" s="132">
        <f>27*1.05</f>
        <v>28.35</v>
      </c>
      <c r="F198" s="67"/>
      <c r="G198" s="67"/>
      <c r="H198" s="67"/>
      <c r="I198" s="67"/>
      <c r="J198" s="67"/>
      <c r="K198" s="67"/>
      <c r="L198" s="128"/>
      <c r="M198" s="133"/>
    </row>
    <row r="199" spans="1:13" x14ac:dyDescent="0.25">
      <c r="A199" s="179"/>
      <c r="B199" s="66" t="s">
        <v>377</v>
      </c>
      <c r="C199" s="132" t="s">
        <v>19</v>
      </c>
      <c r="D199" s="132"/>
      <c r="E199" s="132">
        <f>16*1.05</f>
        <v>16.8</v>
      </c>
      <c r="F199" s="67"/>
      <c r="G199" s="67"/>
      <c r="H199" s="67"/>
      <c r="I199" s="67"/>
      <c r="J199" s="67"/>
      <c r="K199" s="67"/>
      <c r="L199" s="128"/>
      <c r="M199" s="133"/>
    </row>
    <row r="200" spans="1:13" x14ac:dyDescent="0.25">
      <c r="A200" s="179"/>
      <c r="B200" s="66" t="s">
        <v>317</v>
      </c>
      <c r="C200" s="132" t="s">
        <v>20</v>
      </c>
      <c r="D200" s="132">
        <v>1.05</v>
      </c>
      <c r="E200" s="132">
        <f>E196*D200</f>
        <v>19.162500000000001</v>
      </c>
      <c r="F200" s="67"/>
      <c r="G200" s="67"/>
      <c r="H200" s="67"/>
      <c r="I200" s="67"/>
      <c r="J200" s="67"/>
      <c r="K200" s="67"/>
      <c r="L200" s="128"/>
      <c r="M200" s="133"/>
    </row>
    <row r="201" spans="1:13" x14ac:dyDescent="0.25">
      <c r="A201" s="180"/>
      <c r="B201" s="66" t="s">
        <v>17</v>
      </c>
      <c r="C201" s="132" t="s">
        <v>16</v>
      </c>
      <c r="D201" s="132">
        <v>0.5</v>
      </c>
      <c r="E201" s="132">
        <f>E196*D201</f>
        <v>9.125</v>
      </c>
      <c r="F201" s="67"/>
      <c r="G201" s="67"/>
      <c r="H201" s="67"/>
      <c r="I201" s="67"/>
      <c r="J201" s="67"/>
      <c r="K201" s="67"/>
      <c r="L201" s="128"/>
      <c r="M201" s="133"/>
    </row>
    <row r="202" spans="1:13" x14ac:dyDescent="0.25">
      <c r="A202" s="178">
        <v>5</v>
      </c>
      <c r="B202" s="62" t="s">
        <v>447</v>
      </c>
      <c r="C202" s="134" t="s">
        <v>20</v>
      </c>
      <c r="D202" s="134"/>
      <c r="E202" s="134">
        <v>17.25</v>
      </c>
      <c r="F202" s="65"/>
      <c r="G202" s="65"/>
      <c r="H202" s="65"/>
      <c r="I202" s="65"/>
      <c r="J202" s="65"/>
      <c r="K202" s="65"/>
      <c r="L202" s="65"/>
      <c r="M202" s="133"/>
    </row>
    <row r="203" spans="1:13" x14ac:dyDescent="0.25">
      <c r="A203" s="179"/>
      <c r="B203" s="66" t="s">
        <v>15</v>
      </c>
      <c r="C203" s="132" t="s">
        <v>16</v>
      </c>
      <c r="D203" s="132">
        <v>1</v>
      </c>
      <c r="E203" s="132">
        <f>E202*D203</f>
        <v>17.25</v>
      </c>
      <c r="F203" s="67"/>
      <c r="G203" s="67"/>
      <c r="H203" s="67"/>
      <c r="I203" s="67"/>
      <c r="J203" s="67"/>
      <c r="K203" s="67"/>
      <c r="L203" s="128"/>
      <c r="M203" s="133"/>
    </row>
    <row r="204" spans="1:13" x14ac:dyDescent="0.25">
      <c r="A204" s="179"/>
      <c r="B204" s="66" t="s">
        <v>317</v>
      </c>
      <c r="C204" s="132" t="s">
        <v>20</v>
      </c>
      <c r="D204" s="132">
        <v>1.05</v>
      </c>
      <c r="E204" s="132">
        <f>E200*D204</f>
        <v>20.120625000000004</v>
      </c>
      <c r="F204" s="67"/>
      <c r="G204" s="67"/>
      <c r="H204" s="67"/>
      <c r="I204" s="67"/>
      <c r="J204" s="67"/>
      <c r="K204" s="67"/>
      <c r="L204" s="128"/>
      <c r="M204" s="133"/>
    </row>
    <row r="205" spans="1:13" x14ac:dyDescent="0.25">
      <c r="A205" s="180"/>
      <c r="B205" s="66" t="s">
        <v>17</v>
      </c>
      <c r="C205" s="132" t="s">
        <v>16</v>
      </c>
      <c r="D205" s="132">
        <v>0.5</v>
      </c>
      <c r="E205" s="132">
        <f>E202*D205</f>
        <v>8.625</v>
      </c>
      <c r="F205" s="67"/>
      <c r="G205" s="67"/>
      <c r="H205" s="67"/>
      <c r="I205" s="67"/>
      <c r="J205" s="67"/>
      <c r="K205" s="67"/>
      <c r="L205" s="128"/>
      <c r="M205" s="133"/>
    </row>
    <row r="206" spans="1:13" ht="25.5" x14ac:dyDescent="0.25">
      <c r="A206" s="178">
        <v>6</v>
      </c>
      <c r="B206" s="62" t="s">
        <v>169</v>
      </c>
      <c r="C206" s="134" t="s">
        <v>22</v>
      </c>
      <c r="D206" s="134"/>
      <c r="E206" s="134">
        <v>0.25</v>
      </c>
      <c r="F206" s="134"/>
      <c r="G206" s="65"/>
      <c r="H206" s="65"/>
      <c r="I206" s="65"/>
      <c r="J206" s="65"/>
      <c r="K206" s="65"/>
      <c r="L206" s="65"/>
      <c r="M206" s="133"/>
    </row>
    <row r="207" spans="1:13" x14ac:dyDescent="0.25">
      <c r="A207" s="179"/>
      <c r="B207" s="66" t="s">
        <v>15</v>
      </c>
      <c r="C207" s="132" t="s">
        <v>16</v>
      </c>
      <c r="D207" s="132">
        <v>1</v>
      </c>
      <c r="E207" s="132">
        <f>E206*D207</f>
        <v>0.25</v>
      </c>
      <c r="F207" s="132"/>
      <c r="G207" s="67"/>
      <c r="H207" s="67"/>
      <c r="I207" s="67"/>
      <c r="J207" s="67"/>
      <c r="K207" s="67"/>
      <c r="L207" s="128"/>
      <c r="M207" s="133"/>
    </row>
    <row r="208" spans="1:13" ht="25.5" x14ac:dyDescent="0.25">
      <c r="A208" s="179"/>
      <c r="B208" s="76" t="s">
        <v>179</v>
      </c>
      <c r="C208" s="132" t="s">
        <v>23</v>
      </c>
      <c r="D208" s="132">
        <v>20</v>
      </c>
      <c r="E208" s="132">
        <f>E206*D208</f>
        <v>5</v>
      </c>
      <c r="F208" s="132"/>
      <c r="G208" s="67"/>
      <c r="H208" s="67"/>
      <c r="I208" s="67"/>
      <c r="J208" s="67"/>
      <c r="K208" s="67"/>
      <c r="L208" s="128"/>
      <c r="M208" s="133"/>
    </row>
    <row r="209" spans="1:13" x14ac:dyDescent="0.25">
      <c r="A209" s="180"/>
      <c r="B209" s="66" t="s">
        <v>17</v>
      </c>
      <c r="C209" s="132" t="s">
        <v>16</v>
      </c>
      <c r="D209" s="132">
        <v>25</v>
      </c>
      <c r="E209" s="132">
        <f>E206*D209</f>
        <v>6.25</v>
      </c>
      <c r="F209" s="132"/>
      <c r="G209" s="67"/>
      <c r="H209" s="67"/>
      <c r="I209" s="67"/>
      <c r="J209" s="67"/>
      <c r="K209" s="67"/>
      <c r="L209" s="128"/>
      <c r="M209" s="133"/>
    </row>
    <row r="210" spans="1:13" ht="25.5" x14ac:dyDescent="0.25">
      <c r="A210" s="178">
        <v>7</v>
      </c>
      <c r="B210" s="62" t="s">
        <v>180</v>
      </c>
      <c r="C210" s="134" t="s">
        <v>19</v>
      </c>
      <c r="D210" s="132"/>
      <c r="E210" s="134">
        <v>25.6</v>
      </c>
      <c r="F210" s="67"/>
      <c r="G210" s="67"/>
      <c r="H210" s="67"/>
      <c r="I210" s="67"/>
      <c r="J210" s="67"/>
      <c r="K210" s="67"/>
      <c r="L210" s="67"/>
      <c r="M210" s="133"/>
    </row>
    <row r="211" spans="1:13" x14ac:dyDescent="0.25">
      <c r="A211" s="179"/>
      <c r="B211" s="66" t="s">
        <v>15</v>
      </c>
      <c r="C211" s="132" t="s">
        <v>16</v>
      </c>
      <c r="D211" s="132">
        <v>1</v>
      </c>
      <c r="E211" s="132">
        <f>E210*D211</f>
        <v>25.6</v>
      </c>
      <c r="F211" s="67"/>
      <c r="G211" s="67"/>
      <c r="H211" s="67"/>
      <c r="I211" s="67"/>
      <c r="J211" s="67"/>
      <c r="K211" s="67"/>
      <c r="L211" s="128"/>
      <c r="M211" s="133"/>
    </row>
    <row r="212" spans="1:13" x14ac:dyDescent="0.25">
      <c r="A212" s="179"/>
      <c r="B212" s="66" t="s">
        <v>320</v>
      </c>
      <c r="C212" s="132" t="s">
        <v>20</v>
      </c>
      <c r="D212" s="132">
        <v>0.5</v>
      </c>
      <c r="E212" s="132">
        <f>E210*D212</f>
        <v>12.8</v>
      </c>
      <c r="F212" s="67"/>
      <c r="G212" s="67"/>
      <c r="H212" s="67"/>
      <c r="I212" s="67"/>
      <c r="J212" s="67"/>
      <c r="K212" s="67"/>
      <c r="L212" s="128"/>
      <c r="M212" s="133"/>
    </row>
    <row r="213" spans="1:13" x14ac:dyDescent="0.25">
      <c r="A213" s="179"/>
      <c r="B213" s="66" t="s">
        <v>24</v>
      </c>
      <c r="C213" s="132" t="s">
        <v>14</v>
      </c>
      <c r="D213" s="132">
        <v>1.2E-2</v>
      </c>
      <c r="E213" s="132">
        <f>D213*E210</f>
        <v>0.30720000000000003</v>
      </c>
      <c r="F213" s="67"/>
      <c r="G213" s="67"/>
      <c r="H213" s="67"/>
      <c r="I213" s="67"/>
      <c r="J213" s="67"/>
      <c r="K213" s="67"/>
      <c r="L213" s="128"/>
      <c r="M213" s="133"/>
    </row>
    <row r="214" spans="1:13" x14ac:dyDescent="0.25">
      <c r="A214" s="180"/>
      <c r="B214" s="66" t="s">
        <v>17</v>
      </c>
      <c r="C214" s="132" t="s">
        <v>16</v>
      </c>
      <c r="D214" s="132">
        <v>0.3</v>
      </c>
      <c r="E214" s="132">
        <f>E210*D214</f>
        <v>7.68</v>
      </c>
      <c r="F214" s="132"/>
      <c r="G214" s="67"/>
      <c r="H214" s="67"/>
      <c r="I214" s="67"/>
      <c r="J214" s="67"/>
      <c r="K214" s="67"/>
      <c r="L214" s="128"/>
      <c r="M214" s="133"/>
    </row>
    <row r="215" spans="1:13" ht="25.5" x14ac:dyDescent="0.25">
      <c r="A215" s="178">
        <v>8</v>
      </c>
      <c r="B215" s="62" t="s">
        <v>181</v>
      </c>
      <c r="C215" s="134" t="s">
        <v>19</v>
      </c>
      <c r="D215" s="132"/>
      <c r="E215" s="134">
        <f>E210</f>
        <v>25.6</v>
      </c>
      <c r="F215" s="65"/>
      <c r="G215" s="65"/>
      <c r="H215" s="65"/>
      <c r="I215" s="65"/>
      <c r="J215" s="65"/>
      <c r="K215" s="65"/>
      <c r="L215" s="65"/>
      <c r="M215" s="133"/>
    </row>
    <row r="216" spans="1:13" x14ac:dyDescent="0.25">
      <c r="A216" s="179"/>
      <c r="B216" s="66" t="s">
        <v>15</v>
      </c>
      <c r="C216" s="132" t="s">
        <v>16</v>
      </c>
      <c r="D216" s="132">
        <v>1</v>
      </c>
      <c r="E216" s="132">
        <f>E215*D216</f>
        <v>25.6</v>
      </c>
      <c r="F216" s="67"/>
      <c r="G216" s="67"/>
      <c r="H216" s="67"/>
      <c r="I216" s="67"/>
      <c r="J216" s="67"/>
      <c r="K216" s="67"/>
      <c r="L216" s="128"/>
      <c r="M216" s="133"/>
    </row>
    <row r="217" spans="1:13" x14ac:dyDescent="0.25">
      <c r="A217" s="179"/>
      <c r="B217" s="66" t="s">
        <v>128</v>
      </c>
      <c r="C217" s="132" t="s">
        <v>23</v>
      </c>
      <c r="D217" s="132">
        <v>0.05</v>
      </c>
      <c r="E217" s="132">
        <f>E215*D217</f>
        <v>1.2800000000000002</v>
      </c>
      <c r="F217" s="67"/>
      <c r="G217" s="67"/>
      <c r="H217" s="67"/>
      <c r="I217" s="67"/>
      <c r="J217" s="67"/>
      <c r="K217" s="67"/>
      <c r="L217" s="128"/>
      <c r="M217" s="133"/>
    </row>
    <row r="218" spans="1:13" x14ac:dyDescent="0.25">
      <c r="A218" s="179"/>
      <c r="B218" s="66" t="s">
        <v>129</v>
      </c>
      <c r="C218" s="132" t="s">
        <v>14</v>
      </c>
      <c r="D218" s="132">
        <v>0.01</v>
      </c>
      <c r="E218" s="132">
        <f>E215*D218</f>
        <v>0.25600000000000001</v>
      </c>
      <c r="F218" s="67"/>
      <c r="G218" s="67"/>
      <c r="H218" s="67"/>
      <c r="I218" s="67"/>
      <c r="J218" s="67"/>
      <c r="K218" s="67"/>
      <c r="L218" s="128"/>
      <c r="M218" s="133"/>
    </row>
    <row r="219" spans="1:13" x14ac:dyDescent="0.25">
      <c r="A219" s="179"/>
      <c r="B219" s="66" t="s">
        <v>306</v>
      </c>
      <c r="C219" s="132" t="s">
        <v>22</v>
      </c>
      <c r="D219" s="132">
        <v>0.08</v>
      </c>
      <c r="E219" s="132">
        <f>E215*D219</f>
        <v>2.048</v>
      </c>
      <c r="F219" s="67"/>
      <c r="G219" s="67"/>
      <c r="H219" s="67"/>
      <c r="I219" s="67"/>
      <c r="J219" s="67"/>
      <c r="K219" s="67"/>
      <c r="L219" s="128"/>
      <c r="M219" s="133"/>
    </row>
    <row r="220" spans="1:13" x14ac:dyDescent="0.25">
      <c r="A220" s="179"/>
      <c r="B220" s="66" t="s">
        <v>304</v>
      </c>
      <c r="C220" s="132" t="s">
        <v>23</v>
      </c>
      <c r="D220" s="132">
        <v>0.1</v>
      </c>
      <c r="E220" s="132">
        <f>E215*D220</f>
        <v>2.5600000000000005</v>
      </c>
      <c r="F220" s="67"/>
      <c r="G220" s="67"/>
      <c r="H220" s="67"/>
      <c r="I220" s="67"/>
      <c r="J220" s="67"/>
      <c r="K220" s="67"/>
      <c r="L220" s="128"/>
      <c r="M220" s="133"/>
    </row>
    <row r="221" spans="1:13" x14ac:dyDescent="0.25">
      <c r="A221" s="179"/>
      <c r="B221" s="66" t="s">
        <v>307</v>
      </c>
      <c r="C221" s="132" t="s">
        <v>19</v>
      </c>
      <c r="D221" s="132">
        <v>1.05</v>
      </c>
      <c r="E221" s="132">
        <f>E215*D221</f>
        <v>26.880000000000003</v>
      </c>
      <c r="F221" s="67"/>
      <c r="G221" s="67"/>
      <c r="H221" s="67"/>
      <c r="I221" s="67"/>
      <c r="J221" s="67"/>
      <c r="K221" s="67"/>
      <c r="L221" s="128"/>
      <c r="M221" s="133"/>
    </row>
    <row r="222" spans="1:13" x14ac:dyDescent="0.25">
      <c r="A222" s="179"/>
      <c r="B222" s="66" t="s">
        <v>182</v>
      </c>
      <c r="C222" s="132" t="s">
        <v>23</v>
      </c>
      <c r="D222" s="132">
        <v>0.35</v>
      </c>
      <c r="E222" s="132">
        <f>E215*D222</f>
        <v>8.9599999999999991</v>
      </c>
      <c r="F222" s="67"/>
      <c r="G222" s="67"/>
      <c r="H222" s="67"/>
      <c r="I222" s="67"/>
      <c r="J222" s="67"/>
      <c r="K222" s="67"/>
      <c r="L222" s="128"/>
      <c r="M222" s="133"/>
    </row>
    <row r="223" spans="1:13" x14ac:dyDescent="0.25">
      <c r="A223" s="180"/>
      <c r="B223" s="66" t="s">
        <v>17</v>
      </c>
      <c r="C223" s="132" t="s">
        <v>16</v>
      </c>
      <c r="D223" s="132">
        <v>0.1</v>
      </c>
      <c r="E223" s="132">
        <f>E215*D223</f>
        <v>2.5600000000000005</v>
      </c>
      <c r="F223" s="132"/>
      <c r="G223" s="67"/>
      <c r="H223" s="67"/>
      <c r="I223" s="67"/>
      <c r="J223" s="67"/>
      <c r="K223" s="67"/>
      <c r="L223" s="128"/>
      <c r="M223" s="133"/>
    </row>
    <row r="224" spans="1:13" ht="25.5" x14ac:dyDescent="0.25">
      <c r="A224" s="178">
        <v>9</v>
      </c>
      <c r="B224" s="62" t="s">
        <v>166</v>
      </c>
      <c r="C224" s="134" t="s">
        <v>13</v>
      </c>
      <c r="D224" s="132"/>
      <c r="E224" s="134">
        <v>14.9</v>
      </c>
      <c r="F224" s="67"/>
      <c r="G224" s="67"/>
      <c r="H224" s="67"/>
      <c r="I224" s="67"/>
      <c r="J224" s="67"/>
      <c r="K224" s="67"/>
      <c r="L224" s="67"/>
      <c r="M224" s="133"/>
    </row>
    <row r="225" spans="1:13" x14ac:dyDescent="0.25">
      <c r="A225" s="179"/>
      <c r="B225" s="66" t="s">
        <v>15</v>
      </c>
      <c r="C225" s="132" t="s">
        <v>16</v>
      </c>
      <c r="D225" s="132">
        <v>1</v>
      </c>
      <c r="E225" s="132">
        <f>E224*D225</f>
        <v>14.9</v>
      </c>
      <c r="F225" s="67"/>
      <c r="G225" s="67"/>
      <c r="H225" s="67"/>
      <c r="I225" s="67"/>
      <c r="J225" s="67"/>
      <c r="K225" s="67"/>
      <c r="L225" s="128"/>
      <c r="M225" s="133"/>
    </row>
    <row r="226" spans="1:13" x14ac:dyDescent="0.25">
      <c r="A226" s="179"/>
      <c r="B226" s="66" t="s">
        <v>320</v>
      </c>
      <c r="C226" s="132" t="s">
        <v>20</v>
      </c>
      <c r="D226" s="132">
        <v>0.5</v>
      </c>
      <c r="E226" s="132">
        <f>E224*D226</f>
        <v>7.45</v>
      </c>
      <c r="F226" s="67"/>
      <c r="G226" s="67"/>
      <c r="H226" s="67"/>
      <c r="I226" s="67"/>
      <c r="J226" s="67"/>
      <c r="K226" s="67"/>
      <c r="L226" s="128"/>
      <c r="M226" s="133"/>
    </row>
    <row r="227" spans="1:13" x14ac:dyDescent="0.25">
      <c r="A227" s="179"/>
      <c r="B227" s="66" t="s">
        <v>24</v>
      </c>
      <c r="C227" s="132" t="s">
        <v>14</v>
      </c>
      <c r="D227" s="132">
        <v>3.2000000000000001E-2</v>
      </c>
      <c r="E227" s="132">
        <f>D227*E224</f>
        <v>0.4768</v>
      </c>
      <c r="F227" s="67"/>
      <c r="G227" s="67"/>
      <c r="H227" s="67"/>
      <c r="I227" s="67"/>
      <c r="J227" s="67"/>
      <c r="K227" s="67"/>
      <c r="L227" s="128"/>
      <c r="M227" s="133"/>
    </row>
    <row r="228" spans="1:13" x14ac:dyDescent="0.25">
      <c r="A228" s="180"/>
      <c r="B228" s="66" t="s">
        <v>17</v>
      </c>
      <c r="C228" s="132" t="s">
        <v>16</v>
      </c>
      <c r="D228" s="132">
        <v>0.5</v>
      </c>
      <c r="E228" s="132">
        <f>E224*D228</f>
        <v>7.45</v>
      </c>
      <c r="F228" s="132"/>
      <c r="G228" s="67"/>
      <c r="H228" s="67"/>
      <c r="I228" s="67"/>
      <c r="J228" s="67"/>
      <c r="K228" s="67"/>
      <c r="L228" s="128"/>
      <c r="M228" s="133"/>
    </row>
    <row r="229" spans="1:13" ht="25.5" x14ac:dyDescent="0.25">
      <c r="A229" s="178">
        <v>10</v>
      </c>
      <c r="B229" s="62" t="s">
        <v>167</v>
      </c>
      <c r="C229" s="134" t="s">
        <v>13</v>
      </c>
      <c r="D229" s="134"/>
      <c r="E229" s="134">
        <v>14.9</v>
      </c>
      <c r="F229" s="65"/>
      <c r="G229" s="65"/>
      <c r="H229" s="65"/>
      <c r="I229" s="65"/>
      <c r="J229" s="65"/>
      <c r="K229" s="65"/>
      <c r="L229" s="65"/>
      <c r="M229" s="133"/>
    </row>
    <row r="230" spans="1:13" x14ac:dyDescent="0.25">
      <c r="A230" s="179"/>
      <c r="B230" s="66" t="s">
        <v>15</v>
      </c>
      <c r="C230" s="132" t="s">
        <v>16</v>
      </c>
      <c r="D230" s="132">
        <v>1</v>
      </c>
      <c r="E230" s="132">
        <f>E229*D230</f>
        <v>14.9</v>
      </c>
      <c r="F230" s="67"/>
      <c r="G230" s="67"/>
      <c r="H230" s="67"/>
      <c r="I230" s="67"/>
      <c r="J230" s="67"/>
      <c r="K230" s="67"/>
      <c r="L230" s="128"/>
      <c r="M230" s="133"/>
    </row>
    <row r="231" spans="1:13" x14ac:dyDescent="0.25">
      <c r="A231" s="179"/>
      <c r="B231" s="66" t="s">
        <v>128</v>
      </c>
      <c r="C231" s="132" t="s">
        <v>23</v>
      </c>
      <c r="D231" s="132">
        <v>0.1</v>
      </c>
      <c r="E231" s="132">
        <f>E229*D231</f>
        <v>1.4900000000000002</v>
      </c>
      <c r="F231" s="67"/>
      <c r="G231" s="67"/>
      <c r="H231" s="67"/>
      <c r="I231" s="67"/>
      <c r="J231" s="67"/>
      <c r="K231" s="67"/>
      <c r="L231" s="128"/>
      <c r="M231" s="133"/>
    </row>
    <row r="232" spans="1:13" x14ac:dyDescent="0.25">
      <c r="A232" s="179"/>
      <c r="B232" s="66" t="s">
        <v>129</v>
      </c>
      <c r="C232" s="132" t="s">
        <v>14</v>
      </c>
      <c r="D232" s="132">
        <v>0.02</v>
      </c>
      <c r="E232" s="132">
        <f>E229*D232</f>
        <v>0.29799999999999999</v>
      </c>
      <c r="F232" s="67"/>
      <c r="G232" s="67"/>
      <c r="H232" s="67"/>
      <c r="I232" s="67"/>
      <c r="J232" s="67"/>
      <c r="K232" s="67"/>
      <c r="L232" s="128"/>
      <c r="M232" s="133"/>
    </row>
    <row r="233" spans="1:13" x14ac:dyDescent="0.25">
      <c r="A233" s="179"/>
      <c r="B233" s="66" t="s">
        <v>306</v>
      </c>
      <c r="C233" s="132" t="s">
        <v>22</v>
      </c>
      <c r="D233" s="132">
        <v>1.2E-2</v>
      </c>
      <c r="E233" s="132">
        <f>E229*D233</f>
        <v>0.17880000000000001</v>
      </c>
      <c r="F233" s="67"/>
      <c r="G233" s="67"/>
      <c r="H233" s="67"/>
      <c r="I233" s="67"/>
      <c r="J233" s="67"/>
      <c r="K233" s="67"/>
      <c r="L233" s="128"/>
      <c r="M233" s="133"/>
    </row>
    <row r="234" spans="1:13" x14ac:dyDescent="0.25">
      <c r="A234" s="179"/>
      <c r="B234" s="66" t="s">
        <v>304</v>
      </c>
      <c r="C234" s="132" t="s">
        <v>23</v>
      </c>
      <c r="D234" s="132">
        <v>0.15</v>
      </c>
      <c r="E234" s="132">
        <f>E229*D234</f>
        <v>2.2349999999999999</v>
      </c>
      <c r="F234" s="67"/>
      <c r="G234" s="67"/>
      <c r="H234" s="67"/>
      <c r="I234" s="67"/>
      <c r="J234" s="67"/>
      <c r="K234" s="67"/>
      <c r="L234" s="128"/>
      <c r="M234" s="133"/>
    </row>
    <row r="235" spans="1:13" x14ac:dyDescent="0.25">
      <c r="A235" s="179"/>
      <c r="B235" s="66" t="s">
        <v>168</v>
      </c>
      <c r="C235" s="132" t="s">
        <v>23</v>
      </c>
      <c r="D235" s="132">
        <v>0.55000000000000004</v>
      </c>
      <c r="E235" s="132">
        <f>E229*D235</f>
        <v>8.1950000000000003</v>
      </c>
      <c r="F235" s="67"/>
      <c r="G235" s="67"/>
      <c r="H235" s="67"/>
      <c r="I235" s="67"/>
      <c r="J235" s="67"/>
      <c r="K235" s="67"/>
      <c r="L235" s="128"/>
      <c r="M235" s="133"/>
    </row>
    <row r="236" spans="1:13" x14ac:dyDescent="0.25">
      <c r="A236" s="180"/>
      <c r="B236" s="66" t="s">
        <v>17</v>
      </c>
      <c r="C236" s="132" t="s">
        <v>16</v>
      </c>
      <c r="D236" s="132">
        <v>0.5</v>
      </c>
      <c r="E236" s="132">
        <f>E229*D236</f>
        <v>7.45</v>
      </c>
      <c r="F236" s="132"/>
      <c r="G236" s="67"/>
      <c r="H236" s="67"/>
      <c r="I236" s="67"/>
      <c r="J236" s="67"/>
      <c r="K236" s="67"/>
      <c r="L236" s="128"/>
      <c r="M236" s="133"/>
    </row>
    <row r="237" spans="1:13" ht="25.5" x14ac:dyDescent="0.25">
      <c r="A237" s="178">
        <v>11</v>
      </c>
      <c r="B237" s="62" t="s">
        <v>165</v>
      </c>
      <c r="C237" s="134" t="s">
        <v>21</v>
      </c>
      <c r="D237" s="134"/>
      <c r="E237" s="134">
        <v>2</v>
      </c>
      <c r="F237" s="134"/>
      <c r="G237" s="65"/>
      <c r="H237" s="65"/>
      <c r="I237" s="65"/>
      <c r="J237" s="65"/>
      <c r="K237" s="65"/>
      <c r="L237" s="65"/>
    </row>
    <row r="238" spans="1:13" x14ac:dyDescent="0.25">
      <c r="A238" s="179"/>
      <c r="B238" s="66" t="s">
        <v>15</v>
      </c>
      <c r="C238" s="132" t="s">
        <v>16</v>
      </c>
      <c r="D238" s="132">
        <v>1</v>
      </c>
      <c r="E238" s="132">
        <f>E237*D238</f>
        <v>2</v>
      </c>
      <c r="F238" s="67"/>
      <c r="G238" s="67"/>
      <c r="H238" s="67"/>
      <c r="I238" s="67"/>
      <c r="J238" s="67"/>
      <c r="K238" s="67"/>
      <c r="L238" s="128"/>
    </row>
    <row r="239" spans="1:13" ht="25.5" x14ac:dyDescent="0.25">
      <c r="A239" s="179"/>
      <c r="B239" s="76" t="s">
        <v>179</v>
      </c>
      <c r="C239" s="132" t="s">
        <v>23</v>
      </c>
      <c r="D239" s="132">
        <v>1</v>
      </c>
      <c r="E239" s="132">
        <f>E237*D239</f>
        <v>2</v>
      </c>
      <c r="F239" s="132"/>
      <c r="G239" s="67"/>
      <c r="H239" s="67"/>
      <c r="I239" s="67"/>
      <c r="J239" s="67"/>
      <c r="K239" s="67"/>
      <c r="L239" s="128"/>
    </row>
    <row r="240" spans="1:13" x14ac:dyDescent="0.25">
      <c r="A240" s="180"/>
      <c r="B240" s="76" t="s">
        <v>17</v>
      </c>
      <c r="C240" s="132" t="s">
        <v>16</v>
      </c>
      <c r="D240" s="132">
        <v>5</v>
      </c>
      <c r="E240" s="132">
        <f>E237*D240</f>
        <v>10</v>
      </c>
      <c r="F240" s="132"/>
      <c r="G240" s="67"/>
      <c r="H240" s="67"/>
      <c r="I240" s="67"/>
      <c r="J240" s="67"/>
      <c r="K240" s="67"/>
      <c r="L240" s="128"/>
    </row>
    <row r="241" spans="1:12" ht="25.5" x14ac:dyDescent="0.25">
      <c r="A241" s="154">
        <v>12</v>
      </c>
      <c r="B241" s="62" t="s">
        <v>162</v>
      </c>
      <c r="C241" s="134" t="s">
        <v>31</v>
      </c>
      <c r="D241" s="134"/>
      <c r="E241" s="134">
        <v>1</v>
      </c>
      <c r="F241" s="65"/>
      <c r="G241" s="65"/>
      <c r="H241" s="65"/>
      <c r="I241" s="65"/>
      <c r="J241" s="65"/>
      <c r="K241" s="65"/>
      <c r="L241" s="65"/>
    </row>
    <row r="242" spans="1:12" x14ac:dyDescent="0.25">
      <c r="A242" s="154"/>
      <c r="B242" s="66" t="s">
        <v>163</v>
      </c>
      <c r="C242" s="132" t="s">
        <v>16</v>
      </c>
      <c r="D242" s="132"/>
      <c r="E242" s="132">
        <v>1</v>
      </c>
      <c r="F242" s="94"/>
      <c r="G242" s="94"/>
      <c r="H242" s="94"/>
      <c r="I242" s="94"/>
      <c r="J242" s="94"/>
      <c r="K242" s="94"/>
      <c r="L242" s="128"/>
    </row>
    <row r="243" spans="1:12" x14ac:dyDescent="0.25">
      <c r="A243" s="154"/>
      <c r="B243" s="66" t="s">
        <v>164</v>
      </c>
      <c r="C243" s="132" t="s">
        <v>21</v>
      </c>
      <c r="D243" s="132">
        <v>1</v>
      </c>
      <c r="E243" s="132">
        <f>D243*E241</f>
        <v>1</v>
      </c>
      <c r="F243" s="67"/>
      <c r="G243" s="67"/>
      <c r="H243" s="67"/>
      <c r="I243" s="67"/>
      <c r="J243" s="67"/>
      <c r="K243" s="67"/>
      <c r="L243" s="128"/>
    </row>
    <row r="244" spans="1:12" x14ac:dyDescent="0.25">
      <c r="A244" s="178">
        <v>13</v>
      </c>
      <c r="B244" s="62" t="s">
        <v>387</v>
      </c>
      <c r="C244" s="134" t="s">
        <v>21</v>
      </c>
      <c r="D244" s="134"/>
      <c r="E244" s="134">
        <v>1</v>
      </c>
      <c r="F244" s="134"/>
      <c r="G244" s="65"/>
      <c r="H244" s="65"/>
      <c r="I244" s="65"/>
      <c r="J244" s="65"/>
      <c r="K244" s="65"/>
      <c r="L244" s="65"/>
    </row>
    <row r="245" spans="1:12" x14ac:dyDescent="0.25">
      <c r="A245" s="179"/>
      <c r="B245" s="66" t="s">
        <v>15</v>
      </c>
      <c r="C245" s="132" t="s">
        <v>16</v>
      </c>
      <c r="D245" s="132">
        <v>1</v>
      </c>
      <c r="E245" s="132">
        <f>E244*D245</f>
        <v>1</v>
      </c>
      <c r="F245" s="67"/>
      <c r="G245" s="67"/>
      <c r="H245" s="67"/>
      <c r="I245" s="67"/>
      <c r="J245" s="67"/>
      <c r="K245" s="67"/>
      <c r="L245" s="74"/>
    </row>
    <row r="246" spans="1:12" ht="25.5" x14ac:dyDescent="0.25">
      <c r="A246" s="179"/>
      <c r="B246" s="76" t="s">
        <v>388</v>
      </c>
      <c r="C246" s="132" t="s">
        <v>21</v>
      </c>
      <c r="D246" s="132">
        <v>1</v>
      </c>
      <c r="E246" s="132">
        <f>E244*D246</f>
        <v>1</v>
      </c>
      <c r="F246" s="67"/>
      <c r="G246" s="67"/>
      <c r="H246" s="67"/>
      <c r="I246" s="67"/>
      <c r="J246" s="67"/>
      <c r="K246" s="67"/>
      <c r="L246" s="128"/>
    </row>
    <row r="247" spans="1:12" x14ac:dyDescent="0.25">
      <c r="A247" s="180"/>
      <c r="B247" s="76" t="s">
        <v>389</v>
      </c>
      <c r="C247" s="132" t="s">
        <v>31</v>
      </c>
      <c r="D247" s="132">
        <v>1</v>
      </c>
      <c r="E247" s="132">
        <f>E245*D247</f>
        <v>1</v>
      </c>
      <c r="F247" s="67"/>
      <c r="G247" s="67"/>
      <c r="H247" s="67"/>
      <c r="I247" s="67"/>
      <c r="J247" s="67"/>
      <c r="K247" s="67"/>
      <c r="L247" s="128"/>
    </row>
    <row r="248" spans="1:12" ht="25.5" x14ac:dyDescent="0.25">
      <c r="A248" s="162">
        <v>14</v>
      </c>
      <c r="B248" s="62" t="s">
        <v>439</v>
      </c>
      <c r="C248" s="141" t="s">
        <v>14</v>
      </c>
      <c r="D248" s="141"/>
      <c r="E248" s="141">
        <v>90</v>
      </c>
      <c r="F248" s="65"/>
      <c r="G248" s="65"/>
      <c r="H248" s="65"/>
      <c r="I248" s="80"/>
      <c r="J248" s="65"/>
      <c r="K248" s="65"/>
      <c r="L248" s="80"/>
    </row>
    <row r="249" spans="1:12" x14ac:dyDescent="0.25">
      <c r="A249" s="156"/>
      <c r="B249" s="66" t="s">
        <v>156</v>
      </c>
      <c r="C249" s="142" t="s">
        <v>105</v>
      </c>
      <c r="D249" s="142"/>
      <c r="E249" s="142">
        <v>1</v>
      </c>
      <c r="F249" s="67"/>
      <c r="G249" s="67"/>
      <c r="H249" s="67"/>
      <c r="I249" s="74"/>
      <c r="J249" s="67"/>
      <c r="K249" s="67"/>
      <c r="L249" s="67"/>
    </row>
    <row r="250" spans="1:12" ht="25.5" x14ac:dyDescent="0.25">
      <c r="A250" s="162">
        <v>15</v>
      </c>
      <c r="B250" s="62" t="s">
        <v>449</v>
      </c>
      <c r="C250" s="141" t="s">
        <v>14</v>
      </c>
      <c r="D250" s="141"/>
      <c r="E250" s="141">
        <f>E248</f>
        <v>90</v>
      </c>
      <c r="F250" s="65"/>
      <c r="G250" s="65"/>
      <c r="H250" s="65"/>
      <c r="I250" s="65"/>
      <c r="J250" s="65"/>
      <c r="K250" s="65"/>
      <c r="L250" s="65"/>
    </row>
    <row r="251" spans="1:12" ht="25.5" x14ac:dyDescent="0.25">
      <c r="A251" s="155"/>
      <c r="B251" s="76" t="s">
        <v>453</v>
      </c>
      <c r="C251" s="142" t="s">
        <v>16</v>
      </c>
      <c r="D251" s="142"/>
      <c r="E251" s="142">
        <v>0</v>
      </c>
      <c r="F251" s="67"/>
      <c r="G251" s="67"/>
      <c r="H251" s="68"/>
      <c r="I251" s="68"/>
      <c r="J251" s="67"/>
      <c r="K251" s="67"/>
      <c r="L251" s="142"/>
    </row>
    <row r="252" spans="1:12" x14ac:dyDescent="0.25">
      <c r="A252" s="156"/>
      <c r="B252" s="66" t="s">
        <v>33</v>
      </c>
      <c r="C252" s="142" t="s">
        <v>22</v>
      </c>
      <c r="D252" s="142">
        <v>1.75</v>
      </c>
      <c r="E252" s="142">
        <f>E250*D252</f>
        <v>157.5</v>
      </c>
      <c r="F252" s="67"/>
      <c r="G252" s="67"/>
      <c r="H252" s="67"/>
      <c r="I252" s="67"/>
      <c r="J252" s="67"/>
      <c r="K252" s="67"/>
      <c r="L252" s="142"/>
    </row>
    <row r="253" spans="1:12" ht="25.5" x14ac:dyDescent="0.25">
      <c r="A253" s="154">
        <v>16</v>
      </c>
      <c r="B253" s="85" t="s">
        <v>438</v>
      </c>
      <c r="C253" s="134" t="s">
        <v>110</v>
      </c>
      <c r="D253" s="135"/>
      <c r="E253" s="134">
        <v>3.48</v>
      </c>
      <c r="F253" s="135"/>
      <c r="G253" s="135"/>
      <c r="H253" s="135"/>
      <c r="I253" s="135"/>
      <c r="J253" s="135"/>
      <c r="K253" s="135"/>
      <c r="L253" s="135"/>
    </row>
    <row r="254" spans="1:12" x14ac:dyDescent="0.25">
      <c r="A254" s="154"/>
      <c r="B254" s="86" t="s">
        <v>15</v>
      </c>
      <c r="C254" s="132" t="s">
        <v>16</v>
      </c>
      <c r="D254" s="132">
        <v>1</v>
      </c>
      <c r="E254" s="132">
        <f>E253*D254</f>
        <v>3.48</v>
      </c>
      <c r="F254" s="67"/>
      <c r="G254" s="67"/>
      <c r="H254" s="67"/>
      <c r="I254" s="67"/>
      <c r="J254" s="67"/>
      <c r="K254" s="67"/>
      <c r="L254" s="128"/>
    </row>
    <row r="255" spans="1:12" x14ac:dyDescent="0.25">
      <c r="A255" s="154"/>
      <c r="B255" s="87" t="s">
        <v>171</v>
      </c>
      <c r="C255" s="70" t="s">
        <v>110</v>
      </c>
      <c r="D255" s="70">
        <v>1.21</v>
      </c>
      <c r="E255" s="71">
        <f>E253*D255</f>
        <v>4.2107999999999999</v>
      </c>
      <c r="F255" s="132"/>
      <c r="G255" s="23"/>
      <c r="H255" s="88"/>
      <c r="I255" s="71"/>
      <c r="J255" s="71"/>
      <c r="K255" s="71"/>
      <c r="L255" s="128"/>
    </row>
    <row r="256" spans="1:12" ht="25.5" x14ac:dyDescent="0.25">
      <c r="A256" s="154">
        <v>17</v>
      </c>
      <c r="B256" s="85" t="s">
        <v>353</v>
      </c>
      <c r="C256" s="134" t="s">
        <v>110</v>
      </c>
      <c r="D256" s="135"/>
      <c r="E256" s="134">
        <v>1.74</v>
      </c>
      <c r="F256" s="135"/>
      <c r="G256" s="135"/>
      <c r="H256" s="135"/>
      <c r="I256" s="135"/>
      <c r="J256" s="135"/>
      <c r="K256" s="135"/>
      <c r="L256" s="135"/>
    </row>
    <row r="257" spans="1:12" x14ac:dyDescent="0.25">
      <c r="A257" s="154"/>
      <c r="B257" s="86" t="s">
        <v>15</v>
      </c>
      <c r="C257" s="132" t="s">
        <v>16</v>
      </c>
      <c r="D257" s="132">
        <v>1</v>
      </c>
      <c r="E257" s="132">
        <f>E256*D257</f>
        <v>1.74</v>
      </c>
      <c r="F257" s="67"/>
      <c r="G257" s="67"/>
      <c r="H257" s="67"/>
      <c r="I257" s="67"/>
      <c r="J257" s="67"/>
      <c r="K257" s="67"/>
      <c r="L257" s="128"/>
    </row>
    <row r="258" spans="1:12" x14ac:dyDescent="0.25">
      <c r="A258" s="154"/>
      <c r="B258" s="87" t="s">
        <v>383</v>
      </c>
      <c r="C258" s="132" t="s">
        <v>14</v>
      </c>
      <c r="D258" s="132">
        <v>1.02</v>
      </c>
      <c r="E258" s="132">
        <f>E256*D258</f>
        <v>1.7747999999999999</v>
      </c>
      <c r="F258" s="70"/>
      <c r="G258" s="67"/>
      <c r="H258" s="67"/>
      <c r="I258" s="67"/>
      <c r="J258" s="67"/>
      <c r="K258" s="67"/>
      <c r="L258" s="67"/>
    </row>
    <row r="259" spans="1:12" x14ac:dyDescent="0.25">
      <c r="A259" s="154">
        <v>18</v>
      </c>
      <c r="B259" s="62" t="s">
        <v>354</v>
      </c>
      <c r="C259" s="134" t="s">
        <v>20</v>
      </c>
      <c r="D259" s="134"/>
      <c r="E259" s="65">
        <v>17.399999999999999</v>
      </c>
      <c r="F259" s="65"/>
      <c r="G259" s="65"/>
      <c r="H259" s="65"/>
      <c r="I259" s="65"/>
      <c r="J259" s="65"/>
      <c r="K259" s="65"/>
      <c r="L259" s="65"/>
    </row>
    <row r="260" spans="1:12" x14ac:dyDescent="0.25">
      <c r="A260" s="154"/>
      <c r="B260" s="66" t="s">
        <v>15</v>
      </c>
      <c r="C260" s="132" t="s">
        <v>202</v>
      </c>
      <c r="D260" s="132">
        <v>1</v>
      </c>
      <c r="E260" s="67">
        <f>E259*D260</f>
        <v>17.399999999999999</v>
      </c>
      <c r="F260" s="67"/>
      <c r="G260" s="67"/>
      <c r="H260" s="67"/>
      <c r="I260" s="67"/>
      <c r="J260" s="67"/>
      <c r="K260" s="67"/>
      <c r="L260" s="67"/>
    </row>
    <row r="261" spans="1:12" x14ac:dyDescent="0.25">
      <c r="A261" s="154"/>
      <c r="B261" s="66" t="s">
        <v>430</v>
      </c>
      <c r="C261" s="132" t="s">
        <v>110</v>
      </c>
      <c r="D261" s="132"/>
      <c r="E261" s="67">
        <f>E262</f>
        <v>5.3040000000000003</v>
      </c>
      <c r="F261" s="67"/>
      <c r="G261" s="67"/>
      <c r="H261" s="7"/>
      <c r="I261" s="67"/>
      <c r="J261" s="67"/>
      <c r="K261" s="67"/>
      <c r="L261" s="67"/>
    </row>
    <row r="262" spans="1:12" x14ac:dyDescent="0.25">
      <c r="A262" s="154"/>
      <c r="B262" s="72" t="s">
        <v>111</v>
      </c>
      <c r="C262" s="132" t="s">
        <v>14</v>
      </c>
      <c r="D262" s="132" t="s">
        <v>203</v>
      </c>
      <c r="E262" s="132">
        <f>5.2*1.02</f>
        <v>5.3040000000000003</v>
      </c>
      <c r="F262" s="70"/>
      <c r="G262" s="67"/>
      <c r="H262" s="67"/>
      <c r="I262" s="67"/>
      <c r="J262" s="67"/>
      <c r="K262" s="67"/>
      <c r="L262" s="67"/>
    </row>
    <row r="263" spans="1:12" x14ac:dyDescent="0.25">
      <c r="A263" s="154"/>
      <c r="B263" s="66" t="s">
        <v>339</v>
      </c>
      <c r="C263" s="132" t="s">
        <v>126</v>
      </c>
      <c r="D263" s="132" t="s">
        <v>203</v>
      </c>
      <c r="E263" s="67">
        <f>0.345*1.02</f>
        <v>0.35189999999999999</v>
      </c>
      <c r="F263" s="67"/>
      <c r="G263" s="67"/>
      <c r="H263" s="67"/>
      <c r="I263" s="67"/>
      <c r="J263" s="67"/>
      <c r="K263" s="67"/>
      <c r="L263" s="67"/>
    </row>
    <row r="264" spans="1:12" x14ac:dyDescent="0.25">
      <c r="A264" s="154"/>
      <c r="B264" s="91" t="s">
        <v>120</v>
      </c>
      <c r="C264" s="132" t="s">
        <v>126</v>
      </c>
      <c r="D264" s="132" t="s">
        <v>203</v>
      </c>
      <c r="E264" s="132">
        <f>0.025*1.02</f>
        <v>2.5500000000000002E-2</v>
      </c>
      <c r="F264" s="67"/>
      <c r="G264" s="67"/>
      <c r="H264" s="67"/>
      <c r="I264" s="67"/>
      <c r="J264" s="67"/>
      <c r="K264" s="67"/>
      <c r="L264" s="67"/>
    </row>
    <row r="265" spans="1:12" x14ac:dyDescent="0.25">
      <c r="A265" s="154"/>
      <c r="B265" s="66" t="s">
        <v>123</v>
      </c>
      <c r="C265" s="132" t="s">
        <v>18</v>
      </c>
      <c r="D265" s="132">
        <v>0.21</v>
      </c>
      <c r="E265" s="67">
        <f>E262*D265</f>
        <v>1.1138399999999999</v>
      </c>
      <c r="F265" s="67"/>
      <c r="G265" s="67"/>
      <c r="H265" s="67"/>
      <c r="I265" s="67"/>
      <c r="J265" s="67"/>
      <c r="K265" s="67"/>
      <c r="L265" s="67"/>
    </row>
    <row r="266" spans="1:12" x14ac:dyDescent="0.25">
      <c r="A266" s="154"/>
      <c r="B266" s="66" t="s">
        <v>124</v>
      </c>
      <c r="C266" s="132" t="s">
        <v>18</v>
      </c>
      <c r="D266" s="132">
        <v>0.25</v>
      </c>
      <c r="E266" s="67">
        <f>E262*D266</f>
        <v>1.3260000000000001</v>
      </c>
      <c r="F266" s="67"/>
      <c r="G266" s="67"/>
      <c r="H266" s="67"/>
      <c r="I266" s="67"/>
      <c r="J266" s="67"/>
      <c r="K266" s="67"/>
      <c r="L266" s="67"/>
    </row>
    <row r="267" spans="1:12" x14ac:dyDescent="0.25">
      <c r="A267" s="154"/>
      <c r="B267" s="66" t="s">
        <v>17</v>
      </c>
      <c r="C267" s="132" t="s">
        <v>16</v>
      </c>
      <c r="D267" s="132">
        <v>0.5</v>
      </c>
      <c r="E267" s="67">
        <f>E259*D267</f>
        <v>8.6999999999999993</v>
      </c>
      <c r="F267" s="67"/>
      <c r="G267" s="67"/>
      <c r="H267" s="67"/>
      <c r="I267" s="67"/>
      <c r="J267" s="67"/>
      <c r="K267" s="67"/>
      <c r="L267" s="67"/>
    </row>
    <row r="268" spans="1:12" x14ac:dyDescent="0.25">
      <c r="A268" s="162">
        <v>19</v>
      </c>
      <c r="B268" s="135" t="s">
        <v>351</v>
      </c>
      <c r="C268" s="134" t="s">
        <v>31</v>
      </c>
      <c r="D268" s="134"/>
      <c r="E268" s="134">
        <v>1</v>
      </c>
      <c r="F268" s="65"/>
      <c r="G268" s="65"/>
      <c r="H268" s="65"/>
      <c r="I268" s="80"/>
      <c r="J268" s="65"/>
      <c r="K268" s="65"/>
      <c r="L268" s="80"/>
    </row>
    <row r="269" spans="1:12" x14ac:dyDescent="0.25">
      <c r="A269" s="155"/>
      <c r="B269" s="66" t="s">
        <v>103</v>
      </c>
      <c r="C269" s="132" t="s">
        <v>31</v>
      </c>
      <c r="D269" s="132">
        <v>1</v>
      </c>
      <c r="E269" s="132">
        <f>D269*E268</f>
        <v>1</v>
      </c>
      <c r="F269" s="67"/>
      <c r="G269" s="67"/>
      <c r="H269" s="67"/>
      <c r="I269" s="74"/>
      <c r="J269" s="67"/>
      <c r="K269" s="67"/>
      <c r="L269" s="74"/>
    </row>
    <row r="270" spans="1:12" x14ac:dyDescent="0.25">
      <c r="A270" s="155"/>
      <c r="B270" s="66" t="s">
        <v>430</v>
      </c>
      <c r="C270" s="132" t="s">
        <v>110</v>
      </c>
      <c r="D270" s="132"/>
      <c r="E270" s="67">
        <f>E271</f>
        <v>1.8870000000000002</v>
      </c>
      <c r="F270" s="67"/>
      <c r="G270" s="67"/>
      <c r="H270" s="7"/>
      <c r="I270" s="67"/>
      <c r="J270" s="67"/>
      <c r="K270" s="67"/>
      <c r="L270" s="67"/>
    </row>
    <row r="271" spans="1:12" x14ac:dyDescent="0.25">
      <c r="A271" s="155"/>
      <c r="B271" s="87" t="s">
        <v>442</v>
      </c>
      <c r="C271" s="132" t="s">
        <v>14</v>
      </c>
      <c r="D271" s="132" t="s">
        <v>203</v>
      </c>
      <c r="E271" s="132">
        <f>1.85*1.02</f>
        <v>1.8870000000000002</v>
      </c>
      <c r="F271" s="70"/>
      <c r="G271" s="67"/>
      <c r="H271" s="67"/>
      <c r="I271" s="67"/>
      <c r="J271" s="67"/>
      <c r="K271" s="67"/>
      <c r="L271" s="67"/>
    </row>
    <row r="272" spans="1:12" x14ac:dyDescent="0.25">
      <c r="A272" s="155"/>
      <c r="B272" s="66" t="s">
        <v>441</v>
      </c>
      <c r="C272" s="132" t="s">
        <v>126</v>
      </c>
      <c r="D272" s="132" t="s">
        <v>203</v>
      </c>
      <c r="E272" s="67">
        <f>0.084*1.02</f>
        <v>8.5680000000000006E-2</v>
      </c>
      <c r="F272" s="67"/>
      <c r="G272" s="67"/>
      <c r="H272" s="67"/>
      <c r="I272" s="67"/>
      <c r="J272" s="67"/>
      <c r="K272" s="67"/>
      <c r="L272" s="67"/>
    </row>
    <row r="273" spans="1:12" x14ac:dyDescent="0.25">
      <c r="A273" s="155"/>
      <c r="B273" s="66" t="s">
        <v>443</v>
      </c>
      <c r="C273" s="132" t="s">
        <v>126</v>
      </c>
      <c r="D273" s="132" t="s">
        <v>203</v>
      </c>
      <c r="E273" s="67">
        <f>0.177*1.02</f>
        <v>0.18054000000000001</v>
      </c>
      <c r="F273" s="67"/>
      <c r="G273" s="67"/>
      <c r="H273" s="67"/>
      <c r="I273" s="67"/>
      <c r="J273" s="67"/>
      <c r="K273" s="67"/>
      <c r="L273" s="67"/>
    </row>
    <row r="274" spans="1:12" x14ac:dyDescent="0.25">
      <c r="A274" s="155"/>
      <c r="B274" s="66" t="s">
        <v>444</v>
      </c>
      <c r="C274" s="132" t="s">
        <v>21</v>
      </c>
      <c r="D274" s="132" t="s">
        <v>203</v>
      </c>
      <c r="E274" s="132">
        <v>40</v>
      </c>
      <c r="F274" s="67"/>
      <c r="G274" s="67"/>
      <c r="H274" s="67"/>
      <c r="I274" s="67"/>
      <c r="J274" s="67"/>
      <c r="K274" s="67"/>
      <c r="L274" s="67"/>
    </row>
    <row r="275" spans="1:12" x14ac:dyDescent="0.25">
      <c r="A275" s="155"/>
      <c r="B275" s="66" t="s">
        <v>445</v>
      </c>
      <c r="C275" s="132" t="s">
        <v>21</v>
      </c>
      <c r="D275" s="132" t="s">
        <v>203</v>
      </c>
      <c r="E275" s="132">
        <v>80</v>
      </c>
      <c r="F275" s="67"/>
      <c r="G275" s="67"/>
      <c r="H275" s="67"/>
      <c r="I275" s="67"/>
      <c r="J275" s="67"/>
      <c r="K275" s="67"/>
      <c r="L275" s="67"/>
    </row>
    <row r="276" spans="1:12" x14ac:dyDescent="0.25">
      <c r="A276" s="155"/>
      <c r="B276" s="66" t="s">
        <v>116</v>
      </c>
      <c r="C276" s="132" t="s">
        <v>105</v>
      </c>
      <c r="D276" s="132"/>
      <c r="E276" s="132">
        <v>1</v>
      </c>
      <c r="F276" s="67"/>
      <c r="G276" s="67"/>
      <c r="H276" s="67"/>
      <c r="I276" s="74"/>
      <c r="J276" s="67"/>
      <c r="K276" s="67"/>
      <c r="L276" s="67"/>
    </row>
    <row r="277" spans="1:12" x14ac:dyDescent="0.25">
      <c r="A277" s="155"/>
      <c r="B277" s="66" t="s">
        <v>352</v>
      </c>
      <c r="C277" s="132" t="s">
        <v>16</v>
      </c>
      <c r="D277" s="132">
        <v>1</v>
      </c>
      <c r="E277" s="132">
        <f>D277*E268</f>
        <v>1</v>
      </c>
      <c r="F277" s="23"/>
      <c r="G277" s="23"/>
      <c r="H277" s="67"/>
      <c r="I277" s="67"/>
      <c r="J277" s="67"/>
      <c r="K277" s="67"/>
      <c r="L277" s="67"/>
    </row>
    <row r="278" spans="1:12" x14ac:dyDescent="0.25">
      <c r="A278" s="156"/>
      <c r="B278" s="66" t="s">
        <v>17</v>
      </c>
      <c r="C278" s="132" t="s">
        <v>16</v>
      </c>
      <c r="D278" s="132">
        <v>50</v>
      </c>
      <c r="E278" s="67">
        <f>E268*D278</f>
        <v>50</v>
      </c>
      <c r="F278" s="67"/>
      <c r="G278" s="67"/>
      <c r="H278" s="67"/>
      <c r="I278" s="67"/>
      <c r="J278" s="67"/>
      <c r="K278" s="67"/>
      <c r="L278" s="67"/>
    </row>
    <row r="279" spans="1:12" ht="38.25" x14ac:dyDescent="0.25">
      <c r="A279" s="178">
        <v>20</v>
      </c>
      <c r="B279" s="62" t="s">
        <v>440</v>
      </c>
      <c r="C279" s="134" t="s">
        <v>21</v>
      </c>
      <c r="D279" s="134"/>
      <c r="E279" s="134">
        <v>5</v>
      </c>
      <c r="F279" s="134"/>
      <c r="G279" s="65"/>
      <c r="H279" s="65"/>
      <c r="I279" s="65"/>
      <c r="J279" s="65"/>
      <c r="K279" s="65"/>
      <c r="L279" s="65"/>
    </row>
    <row r="280" spans="1:12" x14ac:dyDescent="0.25">
      <c r="A280" s="179"/>
      <c r="B280" s="66" t="s">
        <v>15</v>
      </c>
      <c r="C280" s="132" t="s">
        <v>16</v>
      </c>
      <c r="D280" s="132">
        <v>1</v>
      </c>
      <c r="E280" s="132">
        <f>E279*D280</f>
        <v>5</v>
      </c>
      <c r="F280" s="67"/>
      <c r="G280" s="67"/>
      <c r="H280" s="67"/>
      <c r="I280" s="67"/>
      <c r="J280" s="67"/>
      <c r="K280" s="67"/>
      <c r="L280" s="74"/>
    </row>
    <row r="281" spans="1:12" x14ac:dyDescent="0.25">
      <c r="A281" s="179"/>
      <c r="B281" s="66" t="s">
        <v>311</v>
      </c>
      <c r="C281" s="132" t="s">
        <v>20</v>
      </c>
      <c r="D281" s="132">
        <v>4.08</v>
      </c>
      <c r="E281" s="132">
        <f>E279*D281</f>
        <v>20.399999999999999</v>
      </c>
      <c r="F281" s="67"/>
      <c r="G281" s="67"/>
      <c r="H281" s="67"/>
      <c r="I281" s="67"/>
      <c r="J281" s="67"/>
      <c r="K281" s="67"/>
      <c r="L281" s="67"/>
    </row>
    <row r="282" spans="1:12" x14ac:dyDescent="0.25">
      <c r="A282" s="179"/>
      <c r="B282" s="66" t="s">
        <v>411</v>
      </c>
      <c r="C282" s="132" t="s">
        <v>20</v>
      </c>
      <c r="D282" s="132">
        <v>1.1240000000000001</v>
      </c>
      <c r="E282" s="132">
        <f>E279*D282</f>
        <v>5.620000000000001</v>
      </c>
      <c r="F282" s="67"/>
      <c r="G282" s="67"/>
      <c r="H282" s="67"/>
      <c r="I282" s="67"/>
      <c r="J282" s="67"/>
      <c r="K282" s="67"/>
      <c r="L282" s="67"/>
    </row>
    <row r="283" spans="1:12" x14ac:dyDescent="0.25">
      <c r="A283" s="179"/>
      <c r="B283" s="66" t="s">
        <v>310</v>
      </c>
      <c r="C283" s="132" t="s">
        <v>23</v>
      </c>
      <c r="D283" s="132">
        <v>0.8</v>
      </c>
      <c r="E283" s="132">
        <f>E279*D283</f>
        <v>4</v>
      </c>
      <c r="F283" s="132"/>
      <c r="G283" s="67"/>
      <c r="H283" s="67"/>
      <c r="I283" s="67"/>
      <c r="J283" s="67"/>
      <c r="K283" s="67"/>
      <c r="L283" s="67"/>
    </row>
    <row r="284" spans="1:12" x14ac:dyDescent="0.25">
      <c r="A284" s="180"/>
      <c r="B284" s="76" t="s">
        <v>17</v>
      </c>
      <c r="C284" s="132" t="s">
        <v>16</v>
      </c>
      <c r="D284" s="132">
        <v>5</v>
      </c>
      <c r="E284" s="132">
        <f>E280*D284</f>
        <v>25</v>
      </c>
      <c r="F284" s="132"/>
      <c r="G284" s="67"/>
      <c r="H284" s="67"/>
      <c r="I284" s="67"/>
      <c r="J284" s="67"/>
      <c r="K284" s="67"/>
      <c r="L284" s="67"/>
    </row>
    <row r="285" spans="1:12" ht="25.5" x14ac:dyDescent="0.25">
      <c r="A285" s="162">
        <v>21</v>
      </c>
      <c r="B285" s="62" t="s">
        <v>455</v>
      </c>
      <c r="C285" s="141" t="s">
        <v>14</v>
      </c>
      <c r="D285" s="141"/>
      <c r="E285" s="141">
        <v>30</v>
      </c>
      <c r="F285" s="65"/>
      <c r="G285" s="65"/>
      <c r="H285" s="65"/>
      <c r="I285" s="80"/>
      <c r="J285" s="65"/>
      <c r="K285" s="65"/>
      <c r="L285" s="80"/>
    </row>
    <row r="286" spans="1:12" x14ac:dyDescent="0.25">
      <c r="A286" s="155"/>
      <c r="B286" s="66" t="s">
        <v>156</v>
      </c>
      <c r="C286" s="142" t="s">
        <v>105</v>
      </c>
      <c r="D286" s="142"/>
      <c r="E286" s="142">
        <v>1</v>
      </c>
      <c r="F286" s="67"/>
      <c r="G286" s="67"/>
      <c r="H286" s="67"/>
      <c r="I286" s="74"/>
      <c r="J286" s="67"/>
      <c r="K286" s="67"/>
      <c r="L286" s="67"/>
    </row>
    <row r="287" spans="1:12" x14ac:dyDescent="0.25">
      <c r="A287" s="156"/>
      <c r="B287" s="66" t="s">
        <v>454</v>
      </c>
      <c r="C287" s="142" t="s">
        <v>110</v>
      </c>
      <c r="D287" s="142">
        <v>1.21</v>
      </c>
      <c r="E287" s="142">
        <f>E285*D287</f>
        <v>36.299999999999997</v>
      </c>
      <c r="F287" s="67"/>
      <c r="G287" s="67"/>
      <c r="H287" s="67"/>
      <c r="I287" s="67"/>
      <c r="J287" s="67"/>
      <c r="K287" s="67"/>
      <c r="L287" s="67"/>
    </row>
    <row r="288" spans="1:12" x14ac:dyDescent="0.25">
      <c r="A288" s="172" t="s">
        <v>130</v>
      </c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</row>
    <row r="289" spans="1:12" ht="25.5" x14ac:dyDescent="0.25">
      <c r="A289" s="147">
        <v>1</v>
      </c>
      <c r="B289" s="62" t="s">
        <v>355</v>
      </c>
      <c r="C289" s="134" t="s">
        <v>110</v>
      </c>
      <c r="D289" s="134"/>
      <c r="E289" s="134">
        <v>3.78</v>
      </c>
      <c r="F289" s="134"/>
      <c r="G289" s="65"/>
      <c r="H289" s="65"/>
      <c r="I289" s="65"/>
      <c r="J289" s="65"/>
      <c r="K289" s="65"/>
      <c r="L289" s="65"/>
    </row>
    <row r="290" spans="1:12" x14ac:dyDescent="0.25">
      <c r="A290" s="147"/>
      <c r="B290" s="66" t="s">
        <v>15</v>
      </c>
      <c r="C290" s="132" t="s">
        <v>16</v>
      </c>
      <c r="D290" s="132">
        <v>1</v>
      </c>
      <c r="E290" s="132">
        <f>E289*D290</f>
        <v>3.78</v>
      </c>
      <c r="F290" s="67"/>
      <c r="G290" s="67"/>
      <c r="H290" s="67"/>
      <c r="I290" s="67"/>
      <c r="J290" s="67"/>
      <c r="K290" s="67"/>
      <c r="L290" s="128"/>
    </row>
    <row r="291" spans="1:12" ht="25.5" x14ac:dyDescent="0.25">
      <c r="A291" s="162">
        <v>2</v>
      </c>
      <c r="B291" s="85" t="s">
        <v>373</v>
      </c>
      <c r="C291" s="134" t="s">
        <v>110</v>
      </c>
      <c r="D291" s="135"/>
      <c r="E291" s="134">
        <v>1.84</v>
      </c>
      <c r="F291" s="135"/>
      <c r="G291" s="135"/>
      <c r="H291" s="135"/>
      <c r="I291" s="135"/>
      <c r="J291" s="135"/>
      <c r="K291" s="135"/>
      <c r="L291" s="135"/>
    </row>
    <row r="292" spans="1:12" x14ac:dyDescent="0.25">
      <c r="A292" s="155"/>
      <c r="B292" s="86" t="s">
        <v>15</v>
      </c>
      <c r="C292" s="132" t="s">
        <v>16</v>
      </c>
      <c r="D292" s="132">
        <v>1</v>
      </c>
      <c r="E292" s="132">
        <f>E291*D292</f>
        <v>1.84</v>
      </c>
      <c r="F292" s="67"/>
      <c r="G292" s="67"/>
      <c r="H292" s="67"/>
      <c r="I292" s="67"/>
      <c r="J292" s="67"/>
      <c r="K292" s="67"/>
      <c r="L292" s="128"/>
    </row>
    <row r="293" spans="1:12" x14ac:dyDescent="0.25">
      <c r="A293" s="156"/>
      <c r="B293" s="87" t="s">
        <v>171</v>
      </c>
      <c r="C293" s="70" t="s">
        <v>110</v>
      </c>
      <c r="D293" s="70">
        <v>1.21</v>
      </c>
      <c r="E293" s="71">
        <f>E291*D293</f>
        <v>2.2263999999999999</v>
      </c>
      <c r="F293" s="132"/>
      <c r="G293" s="23"/>
      <c r="H293" s="88"/>
      <c r="I293" s="71"/>
      <c r="J293" s="71"/>
      <c r="K293" s="71"/>
      <c r="L293" s="128"/>
    </row>
    <row r="294" spans="1:12" ht="25.5" x14ac:dyDescent="0.25">
      <c r="A294" s="162">
        <v>3</v>
      </c>
      <c r="B294" s="62" t="s">
        <v>371</v>
      </c>
      <c r="C294" s="134" t="s">
        <v>20</v>
      </c>
      <c r="D294" s="134"/>
      <c r="E294" s="65">
        <v>4.2</v>
      </c>
      <c r="F294" s="65"/>
      <c r="G294" s="65"/>
      <c r="H294" s="65"/>
      <c r="I294" s="65"/>
      <c r="J294" s="65"/>
      <c r="K294" s="65"/>
      <c r="L294" s="65"/>
    </row>
    <row r="295" spans="1:12" x14ac:dyDescent="0.25">
      <c r="A295" s="155"/>
      <c r="B295" s="66" t="s">
        <v>15</v>
      </c>
      <c r="C295" s="132" t="s">
        <v>202</v>
      </c>
      <c r="D295" s="132">
        <v>1</v>
      </c>
      <c r="E295" s="67">
        <f>E294*D295</f>
        <v>4.2</v>
      </c>
      <c r="F295" s="67"/>
      <c r="G295" s="67"/>
      <c r="H295" s="7"/>
      <c r="I295" s="67"/>
      <c r="J295" s="67"/>
      <c r="K295" s="67"/>
      <c r="L295" s="67"/>
    </row>
    <row r="296" spans="1:12" x14ac:dyDescent="0.25">
      <c r="A296" s="155"/>
      <c r="B296" s="66" t="s">
        <v>430</v>
      </c>
      <c r="C296" s="132" t="s">
        <v>110</v>
      </c>
      <c r="D296" s="132"/>
      <c r="E296" s="67">
        <f>E297</f>
        <v>0.45900000000000002</v>
      </c>
      <c r="F296" s="67"/>
      <c r="G296" s="67"/>
      <c r="H296" s="7"/>
      <c r="I296" s="67"/>
      <c r="J296" s="67"/>
      <c r="K296" s="67"/>
      <c r="L296" s="67"/>
    </row>
    <row r="297" spans="1:12" x14ac:dyDescent="0.25">
      <c r="A297" s="155"/>
      <c r="B297" s="72" t="s">
        <v>111</v>
      </c>
      <c r="C297" s="132" t="s">
        <v>14</v>
      </c>
      <c r="D297" s="132" t="s">
        <v>203</v>
      </c>
      <c r="E297" s="132">
        <f>0.45*1.02</f>
        <v>0.45900000000000002</v>
      </c>
      <c r="F297" s="70"/>
      <c r="G297" s="67"/>
      <c r="H297" s="67"/>
      <c r="I297" s="67"/>
      <c r="J297" s="67"/>
      <c r="K297" s="67"/>
      <c r="L297" s="67"/>
    </row>
    <row r="298" spans="1:12" x14ac:dyDescent="0.25">
      <c r="A298" s="155"/>
      <c r="B298" s="66" t="s">
        <v>204</v>
      </c>
      <c r="C298" s="132" t="s">
        <v>126</v>
      </c>
      <c r="D298" s="132" t="s">
        <v>203</v>
      </c>
      <c r="E298" s="67">
        <f>0.028*1.02</f>
        <v>2.8560000000000002E-2</v>
      </c>
      <c r="F298" s="67"/>
      <c r="G298" s="67"/>
      <c r="H298" s="67"/>
      <c r="I298" s="67"/>
      <c r="J298" s="67"/>
      <c r="K298" s="67"/>
      <c r="L298" s="67"/>
    </row>
    <row r="299" spans="1:12" x14ac:dyDescent="0.25">
      <c r="A299" s="155"/>
      <c r="B299" s="66" t="s">
        <v>123</v>
      </c>
      <c r="C299" s="132" t="s">
        <v>18</v>
      </c>
      <c r="D299" s="132">
        <v>0.21</v>
      </c>
      <c r="E299" s="67">
        <f>E297*D299</f>
        <v>9.6390000000000003E-2</v>
      </c>
      <c r="F299" s="67"/>
      <c r="G299" s="67"/>
      <c r="H299" s="67"/>
      <c r="I299" s="67"/>
      <c r="J299" s="67"/>
      <c r="K299" s="67"/>
      <c r="L299" s="67"/>
    </row>
    <row r="300" spans="1:12" x14ac:dyDescent="0.25">
      <c r="A300" s="155"/>
      <c r="B300" s="66" t="s">
        <v>124</v>
      </c>
      <c r="C300" s="132" t="s">
        <v>18</v>
      </c>
      <c r="D300" s="132">
        <v>0.25</v>
      </c>
      <c r="E300" s="67">
        <f>E297*D300</f>
        <v>0.11475</v>
      </c>
      <c r="F300" s="67"/>
      <c r="G300" s="67"/>
      <c r="H300" s="67"/>
      <c r="I300" s="67"/>
      <c r="J300" s="67"/>
      <c r="K300" s="67"/>
      <c r="L300" s="67"/>
    </row>
    <row r="301" spans="1:12" x14ac:dyDescent="0.25">
      <c r="A301" s="156"/>
      <c r="B301" s="66" t="s">
        <v>17</v>
      </c>
      <c r="C301" s="132" t="s">
        <v>16</v>
      </c>
      <c r="D301" s="132">
        <v>0.5</v>
      </c>
      <c r="E301" s="67">
        <f>E294*D301</f>
        <v>2.1</v>
      </c>
      <c r="F301" s="67"/>
      <c r="G301" s="67"/>
      <c r="H301" s="67"/>
      <c r="I301" s="67"/>
      <c r="J301" s="67"/>
      <c r="K301" s="67"/>
      <c r="L301" s="67"/>
    </row>
    <row r="302" spans="1:12" ht="25.5" x14ac:dyDescent="0.25">
      <c r="A302" s="162">
        <v>4</v>
      </c>
      <c r="B302" s="62" t="s">
        <v>412</v>
      </c>
      <c r="C302" s="134" t="s">
        <v>20</v>
      </c>
      <c r="D302" s="134"/>
      <c r="E302" s="65">
        <v>18.399999999999999</v>
      </c>
      <c r="F302" s="65"/>
      <c r="G302" s="65"/>
      <c r="H302" s="65"/>
      <c r="I302" s="65"/>
      <c r="J302" s="65"/>
      <c r="K302" s="65"/>
      <c r="L302" s="65"/>
    </row>
    <row r="303" spans="1:12" x14ac:dyDescent="0.25">
      <c r="A303" s="155"/>
      <c r="B303" s="66" t="s">
        <v>15</v>
      </c>
      <c r="C303" s="132" t="s">
        <v>202</v>
      </c>
      <c r="D303" s="132">
        <v>1</v>
      </c>
      <c r="E303" s="67">
        <f>E302*D303</f>
        <v>18.399999999999999</v>
      </c>
      <c r="F303" s="67"/>
      <c r="G303" s="67"/>
      <c r="H303" s="7"/>
      <c r="I303" s="67"/>
      <c r="J303" s="67"/>
      <c r="K303" s="67"/>
      <c r="L303" s="67"/>
    </row>
    <row r="304" spans="1:12" x14ac:dyDescent="0.25">
      <c r="A304" s="155"/>
      <c r="B304" s="66" t="s">
        <v>430</v>
      </c>
      <c r="C304" s="132" t="s">
        <v>110</v>
      </c>
      <c r="D304" s="132"/>
      <c r="E304" s="67">
        <f>E305</f>
        <v>1.8768</v>
      </c>
      <c r="F304" s="67"/>
      <c r="G304" s="67"/>
      <c r="H304" s="7"/>
      <c r="I304" s="67"/>
      <c r="J304" s="67"/>
      <c r="K304" s="67"/>
      <c r="L304" s="67"/>
    </row>
    <row r="305" spans="1:12" x14ac:dyDescent="0.25">
      <c r="A305" s="155"/>
      <c r="B305" s="72" t="s">
        <v>111</v>
      </c>
      <c r="C305" s="132" t="s">
        <v>14</v>
      </c>
      <c r="D305" s="132" t="s">
        <v>203</v>
      </c>
      <c r="E305" s="132">
        <f>1.84*1.02</f>
        <v>1.8768</v>
      </c>
      <c r="F305" s="70"/>
      <c r="G305" s="67"/>
      <c r="H305" s="67"/>
      <c r="I305" s="67"/>
      <c r="J305" s="67"/>
      <c r="K305" s="67"/>
      <c r="L305" s="67"/>
    </row>
    <row r="306" spans="1:12" x14ac:dyDescent="0.25">
      <c r="A306" s="155"/>
      <c r="B306" s="66" t="s">
        <v>204</v>
      </c>
      <c r="C306" s="132" t="s">
        <v>126</v>
      </c>
      <c r="D306" s="132" t="s">
        <v>203</v>
      </c>
      <c r="E306" s="67">
        <f>0.12*1.02</f>
        <v>0.12239999999999999</v>
      </c>
      <c r="F306" s="67"/>
      <c r="G306" s="67"/>
      <c r="H306" s="67"/>
      <c r="I306" s="67"/>
      <c r="J306" s="67"/>
      <c r="K306" s="67"/>
      <c r="L306" s="67"/>
    </row>
    <row r="307" spans="1:12" x14ac:dyDescent="0.25">
      <c r="A307" s="155"/>
      <c r="B307" s="66" t="s">
        <v>123</v>
      </c>
      <c r="C307" s="132" t="s">
        <v>18</v>
      </c>
      <c r="D307" s="132">
        <v>0.21</v>
      </c>
      <c r="E307" s="67">
        <f>E305*D307</f>
        <v>0.39412799999999998</v>
      </c>
      <c r="F307" s="67"/>
      <c r="G307" s="67"/>
      <c r="H307" s="67"/>
      <c r="I307" s="67"/>
      <c r="J307" s="67"/>
      <c r="K307" s="67"/>
      <c r="L307" s="67"/>
    </row>
    <row r="308" spans="1:12" x14ac:dyDescent="0.25">
      <c r="A308" s="155"/>
      <c r="B308" s="66" t="s">
        <v>124</v>
      </c>
      <c r="C308" s="132" t="s">
        <v>18</v>
      </c>
      <c r="D308" s="132">
        <v>0.25</v>
      </c>
      <c r="E308" s="67">
        <f>E305*D308</f>
        <v>0.46920000000000001</v>
      </c>
      <c r="F308" s="67"/>
      <c r="G308" s="67"/>
      <c r="H308" s="67"/>
      <c r="I308" s="67"/>
      <c r="J308" s="67"/>
      <c r="K308" s="67"/>
      <c r="L308" s="67"/>
    </row>
    <row r="309" spans="1:12" x14ac:dyDescent="0.25">
      <c r="A309" s="156"/>
      <c r="B309" s="66" t="s">
        <v>17</v>
      </c>
      <c r="C309" s="132" t="s">
        <v>16</v>
      </c>
      <c r="D309" s="132">
        <v>0.5</v>
      </c>
      <c r="E309" s="67">
        <f>E302*D309</f>
        <v>9.1999999999999993</v>
      </c>
      <c r="F309" s="67"/>
      <c r="G309" s="67"/>
      <c r="H309" s="67"/>
      <c r="I309" s="67"/>
      <c r="J309" s="67"/>
      <c r="K309" s="67"/>
      <c r="L309" s="67"/>
    </row>
    <row r="310" spans="1:12" ht="38.25" x14ac:dyDescent="0.25">
      <c r="A310" s="162">
        <v>5</v>
      </c>
      <c r="B310" s="62" t="s">
        <v>415</v>
      </c>
      <c r="C310" s="134" t="s">
        <v>19</v>
      </c>
      <c r="D310" s="134"/>
      <c r="E310" s="65">
        <v>18.399999999999999</v>
      </c>
      <c r="F310" s="65"/>
      <c r="G310" s="65"/>
      <c r="H310" s="65"/>
      <c r="I310" s="65"/>
      <c r="J310" s="65"/>
      <c r="K310" s="65"/>
      <c r="L310" s="65"/>
    </row>
    <row r="311" spans="1:12" x14ac:dyDescent="0.25">
      <c r="A311" s="155"/>
      <c r="B311" s="66" t="s">
        <v>15</v>
      </c>
      <c r="C311" s="132" t="s">
        <v>202</v>
      </c>
      <c r="D311" s="132">
        <v>1</v>
      </c>
      <c r="E311" s="67">
        <f>E310*D311</f>
        <v>18.399999999999999</v>
      </c>
      <c r="F311" s="67"/>
      <c r="G311" s="67"/>
      <c r="H311" s="7"/>
      <c r="I311" s="67"/>
      <c r="J311" s="67"/>
      <c r="K311" s="67"/>
      <c r="L311" s="67"/>
    </row>
    <row r="312" spans="1:12" x14ac:dyDescent="0.25">
      <c r="A312" s="155"/>
      <c r="B312" s="66" t="s">
        <v>372</v>
      </c>
      <c r="C312" s="132" t="s">
        <v>19</v>
      </c>
      <c r="D312" s="132">
        <v>1.05</v>
      </c>
      <c r="E312" s="67">
        <f>E310*D312</f>
        <v>19.32</v>
      </c>
      <c r="F312" s="92"/>
      <c r="G312" s="67"/>
      <c r="H312" s="67"/>
      <c r="I312" s="67"/>
      <c r="J312" s="67"/>
      <c r="K312" s="67"/>
      <c r="L312" s="67"/>
    </row>
    <row r="313" spans="1:12" ht="25.5" x14ac:dyDescent="0.25">
      <c r="A313" s="155"/>
      <c r="B313" s="76" t="s">
        <v>179</v>
      </c>
      <c r="C313" s="132" t="s">
        <v>23</v>
      </c>
      <c r="D313" s="132">
        <v>0.12</v>
      </c>
      <c r="E313" s="132">
        <f>E310*D313</f>
        <v>2.2079999999999997</v>
      </c>
      <c r="F313" s="132"/>
      <c r="G313" s="67"/>
      <c r="H313" s="67"/>
      <c r="I313" s="67"/>
      <c r="J313" s="67"/>
      <c r="K313" s="67"/>
      <c r="L313" s="67"/>
    </row>
    <row r="314" spans="1:12" x14ac:dyDescent="0.25">
      <c r="A314" s="156"/>
      <c r="B314" s="66" t="s">
        <v>17</v>
      </c>
      <c r="C314" s="132" t="s">
        <v>16</v>
      </c>
      <c r="D314" s="132">
        <v>0.5</v>
      </c>
      <c r="E314" s="67">
        <f>E310*D314</f>
        <v>9.1999999999999993</v>
      </c>
      <c r="F314" s="67"/>
      <c r="G314" s="67"/>
      <c r="H314" s="67"/>
      <c r="I314" s="67"/>
      <c r="J314" s="67"/>
      <c r="K314" s="67"/>
      <c r="L314" s="67"/>
    </row>
    <row r="315" spans="1:12" ht="25.5" x14ac:dyDescent="0.25">
      <c r="A315" s="162">
        <v>6</v>
      </c>
      <c r="B315" s="137" t="s">
        <v>330</v>
      </c>
      <c r="C315" s="138" t="s">
        <v>20</v>
      </c>
      <c r="D315" s="139"/>
      <c r="E315" s="140">
        <v>200.3</v>
      </c>
      <c r="F315" s="89"/>
      <c r="G315" s="90"/>
      <c r="H315" s="89"/>
      <c r="I315" s="90"/>
      <c r="J315" s="89"/>
      <c r="K315" s="89"/>
      <c r="L315" s="90"/>
    </row>
    <row r="316" spans="1:12" x14ac:dyDescent="0.25">
      <c r="A316" s="155"/>
      <c r="B316" s="66" t="s">
        <v>15</v>
      </c>
      <c r="C316" s="69" t="s">
        <v>16</v>
      </c>
      <c r="D316" s="70">
        <v>1</v>
      </c>
      <c r="E316" s="7">
        <f>E315*D316</f>
        <v>200.3</v>
      </c>
      <c r="F316" s="7"/>
      <c r="G316" s="7"/>
      <c r="H316" s="7"/>
      <c r="I316" s="7"/>
      <c r="J316" s="7"/>
      <c r="K316" s="7"/>
      <c r="L316" s="128"/>
    </row>
    <row r="317" spans="1:12" ht="25.5" x14ac:dyDescent="0.25">
      <c r="A317" s="155"/>
      <c r="B317" s="76" t="s">
        <v>306</v>
      </c>
      <c r="C317" s="69" t="s">
        <v>22</v>
      </c>
      <c r="D317" s="70">
        <v>1.4999999999999999E-2</v>
      </c>
      <c r="E317" s="7">
        <f>E315*D317</f>
        <v>3.0045000000000002</v>
      </c>
      <c r="F317" s="67"/>
      <c r="G317" s="7"/>
      <c r="H317" s="7"/>
      <c r="I317" s="7"/>
      <c r="J317" s="7"/>
      <c r="K317" s="7"/>
      <c r="L317" s="74"/>
    </row>
    <row r="318" spans="1:12" x14ac:dyDescent="0.25">
      <c r="A318" s="155"/>
      <c r="B318" s="72" t="s">
        <v>329</v>
      </c>
      <c r="C318" s="70" t="s">
        <v>110</v>
      </c>
      <c r="D318" s="7">
        <v>0.05</v>
      </c>
      <c r="E318" s="7">
        <f>E315*D318</f>
        <v>10.015000000000001</v>
      </c>
      <c r="F318" s="70"/>
      <c r="G318" s="7"/>
      <c r="H318" s="7"/>
      <c r="I318" s="7"/>
      <c r="J318" s="7"/>
      <c r="K318" s="7"/>
      <c r="L318" s="128"/>
    </row>
    <row r="319" spans="1:12" ht="25.5" x14ac:dyDescent="0.25">
      <c r="A319" s="155"/>
      <c r="B319" s="72" t="s">
        <v>331</v>
      </c>
      <c r="C319" s="70" t="s">
        <v>23</v>
      </c>
      <c r="D319" s="7">
        <v>3.1E-2</v>
      </c>
      <c r="E319" s="7">
        <f>E315*D319</f>
        <v>6.2093000000000007</v>
      </c>
      <c r="F319" s="70"/>
      <c r="G319" s="7"/>
      <c r="H319" s="7"/>
      <c r="I319" s="7"/>
      <c r="J319" s="7"/>
      <c r="K319" s="7"/>
      <c r="L319" s="128"/>
    </row>
    <row r="320" spans="1:12" x14ac:dyDescent="0.25">
      <c r="A320" s="156"/>
      <c r="B320" s="72" t="s">
        <v>17</v>
      </c>
      <c r="C320" s="69" t="s">
        <v>16</v>
      </c>
      <c r="D320" s="7">
        <v>0.51</v>
      </c>
      <c r="E320" s="7">
        <f>E315*D320</f>
        <v>102.15300000000001</v>
      </c>
      <c r="F320" s="7"/>
      <c r="G320" s="7"/>
      <c r="H320" s="7"/>
      <c r="I320" s="7"/>
      <c r="J320" s="7"/>
      <c r="K320" s="7"/>
      <c r="L320" s="128"/>
    </row>
    <row r="321" spans="1:12" ht="25.5" x14ac:dyDescent="0.25">
      <c r="A321" s="178">
        <v>7</v>
      </c>
      <c r="B321" s="62" t="s">
        <v>131</v>
      </c>
      <c r="C321" s="134" t="s">
        <v>13</v>
      </c>
      <c r="D321" s="134"/>
      <c r="E321" s="134">
        <v>24.8</v>
      </c>
      <c r="F321" s="65"/>
      <c r="G321" s="65"/>
      <c r="H321" s="65"/>
      <c r="I321" s="65"/>
      <c r="J321" s="65"/>
      <c r="K321" s="65"/>
      <c r="L321" s="65"/>
    </row>
    <row r="322" spans="1:12" x14ac:dyDescent="0.25">
      <c r="A322" s="179"/>
      <c r="B322" s="66" t="s">
        <v>15</v>
      </c>
      <c r="C322" s="132" t="s">
        <v>16</v>
      </c>
      <c r="D322" s="132">
        <v>1</v>
      </c>
      <c r="E322" s="132">
        <f>E321*D322</f>
        <v>24.8</v>
      </c>
      <c r="F322" s="67"/>
      <c r="G322" s="67"/>
      <c r="H322" s="67"/>
      <c r="I322" s="67"/>
      <c r="J322" s="67"/>
      <c r="K322" s="67"/>
      <c r="L322" s="132"/>
    </row>
    <row r="323" spans="1:12" x14ac:dyDescent="0.25">
      <c r="A323" s="179"/>
      <c r="B323" s="76" t="s">
        <v>161</v>
      </c>
      <c r="C323" s="132" t="s">
        <v>13</v>
      </c>
      <c r="D323" s="132">
        <v>1.02</v>
      </c>
      <c r="E323" s="132">
        <f>E321*D323</f>
        <v>25.296000000000003</v>
      </c>
      <c r="F323" s="67"/>
      <c r="G323" s="67"/>
      <c r="H323" s="67"/>
      <c r="I323" s="67"/>
      <c r="J323" s="67"/>
      <c r="K323" s="67"/>
      <c r="L323" s="132"/>
    </row>
    <row r="324" spans="1:12" x14ac:dyDescent="0.25">
      <c r="A324" s="179"/>
      <c r="B324" s="66" t="s">
        <v>303</v>
      </c>
      <c r="C324" s="132" t="s">
        <v>18</v>
      </c>
      <c r="D324" s="132">
        <v>10</v>
      </c>
      <c r="E324" s="132">
        <f>E321*D324</f>
        <v>248</v>
      </c>
      <c r="F324" s="67"/>
      <c r="G324" s="67"/>
      <c r="H324" s="67"/>
      <c r="I324" s="67"/>
      <c r="J324" s="67"/>
      <c r="K324" s="67"/>
      <c r="L324" s="132"/>
    </row>
    <row r="325" spans="1:12" x14ac:dyDescent="0.25">
      <c r="A325" s="180"/>
      <c r="B325" s="66" t="s">
        <v>17</v>
      </c>
      <c r="C325" s="132" t="s">
        <v>16</v>
      </c>
      <c r="D325" s="132">
        <v>0.3</v>
      </c>
      <c r="E325" s="132">
        <f>E321*D325</f>
        <v>7.4399999999999995</v>
      </c>
      <c r="F325" s="132"/>
      <c r="G325" s="67"/>
      <c r="H325" s="67"/>
      <c r="I325" s="67"/>
      <c r="J325" s="67"/>
      <c r="K325" s="67"/>
      <c r="L325" s="132"/>
    </row>
    <row r="326" spans="1:12" ht="25.5" x14ac:dyDescent="0.25">
      <c r="A326" s="147">
        <v>8</v>
      </c>
      <c r="B326" s="62" t="s">
        <v>414</v>
      </c>
      <c r="C326" s="134" t="s">
        <v>19</v>
      </c>
      <c r="D326" s="134"/>
      <c r="E326" s="134">
        <v>53.2</v>
      </c>
      <c r="F326" s="134"/>
      <c r="G326" s="134"/>
      <c r="H326" s="134"/>
      <c r="I326" s="134"/>
      <c r="J326" s="134"/>
      <c r="K326" s="134"/>
      <c r="L326" s="134"/>
    </row>
    <row r="327" spans="1:12" x14ac:dyDescent="0.25">
      <c r="A327" s="147"/>
      <c r="B327" s="66" t="s">
        <v>15</v>
      </c>
      <c r="C327" s="132" t="s">
        <v>16</v>
      </c>
      <c r="D327" s="132">
        <v>1</v>
      </c>
      <c r="E327" s="132">
        <f>D327*E326</f>
        <v>53.2</v>
      </c>
      <c r="F327" s="132"/>
      <c r="G327" s="67"/>
      <c r="H327" s="67"/>
      <c r="I327" s="67"/>
      <c r="J327" s="67"/>
      <c r="K327" s="67"/>
      <c r="L327" s="132"/>
    </row>
    <row r="328" spans="1:12" ht="25.5" x14ac:dyDescent="0.25">
      <c r="A328" s="147"/>
      <c r="B328" s="76" t="s">
        <v>179</v>
      </c>
      <c r="C328" s="132" t="s">
        <v>23</v>
      </c>
      <c r="D328" s="132">
        <v>0.12</v>
      </c>
      <c r="E328" s="132">
        <f>E327*D328</f>
        <v>6.3840000000000003</v>
      </c>
      <c r="F328" s="132"/>
      <c r="G328" s="67"/>
      <c r="H328" s="67"/>
      <c r="I328" s="67"/>
      <c r="J328" s="67"/>
      <c r="K328" s="67"/>
      <c r="L328" s="132"/>
    </row>
    <row r="329" spans="1:12" x14ac:dyDescent="0.25">
      <c r="A329" s="147"/>
      <c r="B329" s="66" t="s">
        <v>17</v>
      </c>
      <c r="C329" s="132" t="s">
        <v>16</v>
      </c>
      <c r="D329" s="132">
        <v>0.15</v>
      </c>
      <c r="E329" s="132">
        <f>E326*D329</f>
        <v>7.98</v>
      </c>
      <c r="F329" s="132"/>
      <c r="G329" s="67"/>
      <c r="H329" s="67"/>
      <c r="I329" s="67"/>
      <c r="J329" s="67"/>
      <c r="K329" s="67"/>
      <c r="L329" s="132"/>
    </row>
    <row r="330" spans="1:12" x14ac:dyDescent="0.25">
      <c r="A330" s="166" t="s">
        <v>193</v>
      </c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</row>
    <row r="331" spans="1:12" x14ac:dyDescent="0.25">
      <c r="A331" s="162">
        <v>1</v>
      </c>
      <c r="B331" s="135" t="s">
        <v>132</v>
      </c>
      <c r="C331" s="134" t="s">
        <v>14</v>
      </c>
      <c r="D331" s="134"/>
      <c r="E331" s="134">
        <v>18.899999999999999</v>
      </c>
      <c r="F331" s="65"/>
      <c r="G331" s="65"/>
      <c r="H331" s="65"/>
      <c r="I331" s="80"/>
      <c r="J331" s="65"/>
      <c r="K331" s="65"/>
      <c r="L331" s="80"/>
    </row>
    <row r="332" spans="1:12" x14ac:dyDescent="0.25">
      <c r="A332" s="156"/>
      <c r="B332" s="66" t="s">
        <v>103</v>
      </c>
      <c r="C332" s="132" t="s">
        <v>105</v>
      </c>
      <c r="D332" s="132">
        <v>1</v>
      </c>
      <c r="E332" s="132">
        <f>E331*D332</f>
        <v>18.899999999999999</v>
      </c>
      <c r="F332" s="67"/>
      <c r="G332" s="67"/>
      <c r="H332" s="67"/>
      <c r="I332" s="67"/>
      <c r="J332" s="67"/>
      <c r="K332" s="7"/>
      <c r="L332" s="128"/>
    </row>
    <row r="333" spans="1:12" x14ac:dyDescent="0.25">
      <c r="A333" s="162">
        <v>2</v>
      </c>
      <c r="B333" s="135" t="s">
        <v>106</v>
      </c>
      <c r="C333" s="134" t="s">
        <v>14</v>
      </c>
      <c r="D333" s="134"/>
      <c r="E333" s="134">
        <v>2.12</v>
      </c>
      <c r="F333" s="65"/>
      <c r="G333" s="65"/>
      <c r="H333" s="65"/>
      <c r="I333" s="80"/>
      <c r="J333" s="65"/>
      <c r="K333" s="65"/>
      <c r="L333" s="80"/>
    </row>
    <row r="334" spans="1:12" x14ac:dyDescent="0.25">
      <c r="A334" s="155"/>
      <c r="B334" s="66" t="s">
        <v>15</v>
      </c>
      <c r="C334" s="132" t="s">
        <v>16</v>
      </c>
      <c r="D334" s="132">
        <v>1</v>
      </c>
      <c r="E334" s="132">
        <f>D334*E333</f>
        <v>2.12</v>
      </c>
      <c r="F334" s="67"/>
      <c r="G334" s="67"/>
      <c r="H334" s="67"/>
      <c r="I334" s="74"/>
      <c r="J334" s="67"/>
      <c r="K334" s="67"/>
      <c r="L334" s="128"/>
    </row>
    <row r="335" spans="1:12" x14ac:dyDescent="0.25">
      <c r="A335" s="156"/>
      <c r="B335" s="66" t="s">
        <v>107</v>
      </c>
      <c r="C335" s="132" t="s">
        <v>14</v>
      </c>
      <c r="D335" s="132">
        <v>1.21</v>
      </c>
      <c r="E335" s="132">
        <f>E333*D335</f>
        <v>2.5651999999999999</v>
      </c>
      <c r="F335" s="67"/>
      <c r="G335" s="67"/>
      <c r="H335" s="67"/>
      <c r="I335" s="67"/>
      <c r="J335" s="67"/>
      <c r="K335" s="67"/>
      <c r="L335" s="128"/>
    </row>
    <row r="336" spans="1:12" x14ac:dyDescent="0.25">
      <c r="A336" s="162">
        <v>3</v>
      </c>
      <c r="B336" s="135" t="s">
        <v>108</v>
      </c>
      <c r="C336" s="134" t="s">
        <v>14</v>
      </c>
      <c r="D336" s="134"/>
      <c r="E336" s="134">
        <f>(E331-E333)-(52.5*0.4*0.3)</f>
        <v>10.479999999999997</v>
      </c>
      <c r="F336" s="65"/>
      <c r="G336" s="65"/>
      <c r="H336" s="65"/>
      <c r="I336" s="80"/>
      <c r="J336" s="65"/>
      <c r="K336" s="65"/>
      <c r="L336" s="80"/>
    </row>
    <row r="337" spans="1:12" x14ac:dyDescent="0.25">
      <c r="A337" s="156"/>
      <c r="B337" s="66" t="s">
        <v>15</v>
      </c>
      <c r="C337" s="132" t="s">
        <v>16</v>
      </c>
      <c r="D337" s="132">
        <v>1</v>
      </c>
      <c r="E337" s="132">
        <f>D337*E336</f>
        <v>10.479999999999997</v>
      </c>
      <c r="F337" s="67"/>
      <c r="G337" s="67"/>
      <c r="H337" s="67"/>
      <c r="I337" s="74"/>
      <c r="J337" s="67"/>
      <c r="K337" s="67"/>
      <c r="L337" s="128"/>
    </row>
    <row r="338" spans="1:12" x14ac:dyDescent="0.25">
      <c r="A338" s="162">
        <v>4</v>
      </c>
      <c r="B338" s="135" t="s">
        <v>114</v>
      </c>
      <c r="C338" s="134" t="s">
        <v>14</v>
      </c>
      <c r="D338" s="134"/>
      <c r="E338" s="64">
        <f>E331-E336</f>
        <v>8.4200000000000017</v>
      </c>
      <c r="F338" s="65"/>
      <c r="G338" s="65"/>
      <c r="H338" s="65"/>
      <c r="I338" s="80"/>
      <c r="J338" s="65"/>
      <c r="K338" s="65"/>
      <c r="L338" s="80"/>
    </row>
    <row r="339" spans="1:12" x14ac:dyDescent="0.25">
      <c r="A339" s="155"/>
      <c r="B339" s="66" t="s">
        <v>448</v>
      </c>
      <c r="C339" s="132" t="s">
        <v>16</v>
      </c>
      <c r="D339" s="132">
        <v>1</v>
      </c>
      <c r="E339" s="132">
        <f>E338*D339</f>
        <v>8.4200000000000017</v>
      </c>
      <c r="F339" s="67"/>
      <c r="G339" s="67"/>
      <c r="H339" s="67"/>
      <c r="I339" s="74"/>
      <c r="J339" s="67"/>
      <c r="K339" s="67"/>
      <c r="L339" s="128"/>
    </row>
    <row r="340" spans="1:12" x14ac:dyDescent="0.25">
      <c r="A340" s="156"/>
      <c r="B340" s="66" t="s">
        <v>33</v>
      </c>
      <c r="C340" s="132" t="s">
        <v>22</v>
      </c>
      <c r="D340" s="132">
        <v>1.75</v>
      </c>
      <c r="E340" s="132">
        <f>E338*D340</f>
        <v>14.735000000000003</v>
      </c>
      <c r="F340" s="67"/>
      <c r="G340" s="67"/>
      <c r="H340" s="67"/>
      <c r="I340" s="67"/>
      <c r="J340" s="67"/>
      <c r="K340" s="67"/>
      <c r="L340" s="132"/>
    </row>
    <row r="341" spans="1:12" x14ac:dyDescent="0.25">
      <c r="A341" s="166" t="s">
        <v>194</v>
      </c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</row>
    <row r="342" spans="1:12" x14ac:dyDescent="0.25">
      <c r="A342" s="162">
        <v>1</v>
      </c>
      <c r="B342" s="135" t="s">
        <v>102</v>
      </c>
      <c r="C342" s="134" t="s">
        <v>19</v>
      </c>
      <c r="D342" s="134"/>
      <c r="E342" s="134">
        <v>48.4</v>
      </c>
      <c r="F342" s="65"/>
      <c r="G342" s="65"/>
      <c r="H342" s="65"/>
      <c r="I342" s="80"/>
      <c r="J342" s="65"/>
      <c r="K342" s="65"/>
      <c r="L342" s="80"/>
    </row>
    <row r="343" spans="1:12" x14ac:dyDescent="0.25">
      <c r="A343" s="156"/>
      <c r="B343" s="66" t="s">
        <v>103</v>
      </c>
      <c r="C343" s="132" t="s">
        <v>16</v>
      </c>
      <c r="D343" s="132">
        <v>1</v>
      </c>
      <c r="E343" s="132">
        <f>E342*D343</f>
        <v>48.4</v>
      </c>
      <c r="F343" s="67"/>
      <c r="G343" s="67"/>
      <c r="H343" s="67"/>
      <c r="I343" s="67"/>
      <c r="J343" s="67"/>
      <c r="K343" s="7"/>
      <c r="L343" s="128"/>
    </row>
    <row r="344" spans="1:12" x14ac:dyDescent="0.25">
      <c r="A344" s="162">
        <v>2</v>
      </c>
      <c r="B344" s="135" t="s">
        <v>104</v>
      </c>
      <c r="C344" s="134" t="s">
        <v>14</v>
      </c>
      <c r="D344" s="134"/>
      <c r="E344" s="134">
        <v>17.46</v>
      </c>
      <c r="F344" s="65"/>
      <c r="G344" s="65"/>
      <c r="H344" s="65"/>
      <c r="I344" s="80"/>
      <c r="J344" s="65"/>
      <c r="K344" s="65"/>
      <c r="L344" s="80"/>
    </row>
    <row r="345" spans="1:12" x14ac:dyDescent="0.25">
      <c r="A345" s="156"/>
      <c r="B345" s="66" t="s">
        <v>103</v>
      </c>
      <c r="C345" s="132" t="s">
        <v>105</v>
      </c>
      <c r="D345" s="132">
        <v>1</v>
      </c>
      <c r="E345" s="132">
        <f>E344*D345</f>
        <v>17.46</v>
      </c>
      <c r="F345" s="67"/>
      <c r="G345" s="67"/>
      <c r="H345" s="67"/>
      <c r="I345" s="67"/>
      <c r="J345" s="67"/>
      <c r="K345" s="7"/>
      <c r="L345" s="128"/>
    </row>
    <row r="346" spans="1:12" x14ac:dyDescent="0.25">
      <c r="A346" s="162">
        <v>3</v>
      </c>
      <c r="B346" s="135" t="s">
        <v>106</v>
      </c>
      <c r="C346" s="134" t="s">
        <v>14</v>
      </c>
      <c r="D346" s="134"/>
      <c r="E346" s="134">
        <f>E342*0.4*0.1</f>
        <v>1.9359999999999999</v>
      </c>
      <c r="F346" s="65"/>
      <c r="G346" s="65"/>
      <c r="H346" s="65"/>
      <c r="I346" s="80"/>
      <c r="J346" s="65"/>
      <c r="K346" s="65"/>
      <c r="L346" s="80"/>
    </row>
    <row r="347" spans="1:12" x14ac:dyDescent="0.25">
      <c r="A347" s="155"/>
      <c r="B347" s="66" t="s">
        <v>15</v>
      </c>
      <c r="C347" s="132" t="s">
        <v>16</v>
      </c>
      <c r="D347" s="132">
        <v>1</v>
      </c>
      <c r="E347" s="132">
        <f>D347*E346</f>
        <v>1.9359999999999999</v>
      </c>
      <c r="F347" s="67"/>
      <c r="G347" s="67"/>
      <c r="H347" s="67"/>
      <c r="I347" s="74"/>
      <c r="J347" s="67"/>
      <c r="K347" s="67"/>
      <c r="L347" s="128"/>
    </row>
    <row r="348" spans="1:12" x14ac:dyDescent="0.25">
      <c r="A348" s="156"/>
      <c r="B348" s="66" t="s">
        <v>107</v>
      </c>
      <c r="C348" s="132" t="s">
        <v>14</v>
      </c>
      <c r="D348" s="132">
        <v>1.21</v>
      </c>
      <c r="E348" s="132">
        <f>E346*D348</f>
        <v>2.3425599999999998</v>
      </c>
      <c r="F348" s="67"/>
      <c r="G348" s="67"/>
      <c r="H348" s="67"/>
      <c r="I348" s="67"/>
      <c r="J348" s="67"/>
      <c r="K348" s="67"/>
      <c r="L348" s="128"/>
    </row>
    <row r="349" spans="1:12" x14ac:dyDescent="0.25">
      <c r="A349" s="162">
        <v>4</v>
      </c>
      <c r="B349" s="135" t="s">
        <v>108</v>
      </c>
      <c r="C349" s="134" t="s">
        <v>14</v>
      </c>
      <c r="D349" s="134"/>
      <c r="E349" s="134">
        <f>(E344-E346)-(E342*0.4*0.3)</f>
        <v>9.7160000000000011</v>
      </c>
      <c r="F349" s="65"/>
      <c r="G349" s="65"/>
      <c r="H349" s="65"/>
      <c r="I349" s="80"/>
      <c r="J349" s="65"/>
      <c r="K349" s="65"/>
      <c r="L349" s="80"/>
    </row>
    <row r="350" spans="1:12" x14ac:dyDescent="0.25">
      <c r="A350" s="156"/>
      <c r="B350" s="66" t="s">
        <v>15</v>
      </c>
      <c r="C350" s="132" t="s">
        <v>16</v>
      </c>
      <c r="D350" s="132">
        <v>1</v>
      </c>
      <c r="E350" s="132">
        <f>D350*E349</f>
        <v>9.7160000000000011</v>
      </c>
      <c r="F350" s="67"/>
      <c r="G350" s="67"/>
      <c r="H350" s="67"/>
      <c r="I350" s="74"/>
      <c r="J350" s="67"/>
      <c r="K350" s="67"/>
      <c r="L350" s="128"/>
    </row>
    <row r="351" spans="1:12" x14ac:dyDescent="0.25">
      <c r="A351" s="162">
        <v>5</v>
      </c>
      <c r="B351" s="62" t="s">
        <v>109</v>
      </c>
      <c r="C351" s="134" t="s">
        <v>110</v>
      </c>
      <c r="D351" s="134"/>
      <c r="E351" s="134">
        <v>3.5</v>
      </c>
      <c r="F351" s="67"/>
      <c r="G351" s="90"/>
      <c r="H351" s="93"/>
      <c r="I351" s="90"/>
      <c r="J351" s="93"/>
      <c r="K351" s="93"/>
      <c r="L351" s="90"/>
    </row>
    <row r="352" spans="1:12" x14ac:dyDescent="0.25">
      <c r="A352" s="155"/>
      <c r="B352" s="66" t="s">
        <v>15</v>
      </c>
      <c r="C352" s="132" t="s">
        <v>19</v>
      </c>
      <c r="D352" s="132"/>
      <c r="E352" s="132">
        <f>E342</f>
        <v>48.4</v>
      </c>
      <c r="F352" s="67"/>
      <c r="G352" s="67"/>
      <c r="H352" s="93"/>
      <c r="I352" s="90"/>
      <c r="J352" s="93"/>
      <c r="K352" s="93"/>
      <c r="L352" s="128"/>
    </row>
    <row r="353" spans="1:12" x14ac:dyDescent="0.25">
      <c r="A353" s="155"/>
      <c r="B353" s="66" t="s">
        <v>111</v>
      </c>
      <c r="C353" s="132" t="s">
        <v>16</v>
      </c>
      <c r="D353" s="132">
        <v>1.02</v>
      </c>
      <c r="E353" s="132">
        <f>E351*D353</f>
        <v>3.5700000000000003</v>
      </c>
      <c r="F353" s="70"/>
      <c r="G353" s="90"/>
      <c r="H353" s="93"/>
      <c r="I353" s="90"/>
      <c r="J353" s="93"/>
      <c r="K353" s="93"/>
      <c r="L353" s="128"/>
    </row>
    <row r="354" spans="1:12" x14ac:dyDescent="0.25">
      <c r="A354" s="155"/>
      <c r="B354" s="66" t="s">
        <v>112</v>
      </c>
      <c r="C354" s="132" t="s">
        <v>22</v>
      </c>
      <c r="D354" s="132"/>
      <c r="E354" s="132">
        <f>0.126*1.02</f>
        <v>0.12852</v>
      </c>
      <c r="F354" s="67"/>
      <c r="G354" s="90"/>
      <c r="H354" s="93"/>
      <c r="I354" s="90"/>
      <c r="J354" s="93"/>
      <c r="K354" s="93"/>
      <c r="L354" s="128"/>
    </row>
    <row r="355" spans="1:12" x14ac:dyDescent="0.25">
      <c r="A355" s="156"/>
      <c r="B355" s="87" t="s">
        <v>17</v>
      </c>
      <c r="C355" s="132" t="s">
        <v>16</v>
      </c>
      <c r="D355" s="132">
        <v>20</v>
      </c>
      <c r="E355" s="132">
        <f>E351*D355</f>
        <v>70</v>
      </c>
      <c r="F355" s="132"/>
      <c r="G355" s="90"/>
      <c r="H355" s="93"/>
      <c r="I355" s="90"/>
      <c r="J355" s="93"/>
      <c r="K355" s="93"/>
      <c r="L355" s="128"/>
    </row>
    <row r="356" spans="1:12" x14ac:dyDescent="0.25">
      <c r="A356" s="162">
        <v>6</v>
      </c>
      <c r="B356" s="135" t="s">
        <v>114</v>
      </c>
      <c r="C356" s="134" t="s">
        <v>14</v>
      </c>
      <c r="D356" s="134"/>
      <c r="E356" s="64">
        <f>E344-E349</f>
        <v>7.7439999999999998</v>
      </c>
      <c r="F356" s="65"/>
      <c r="G356" s="65"/>
      <c r="H356" s="65"/>
      <c r="I356" s="80"/>
      <c r="J356" s="65"/>
      <c r="K356" s="65"/>
      <c r="L356" s="80"/>
    </row>
    <row r="357" spans="1:12" x14ac:dyDescent="0.25">
      <c r="A357" s="155"/>
      <c r="B357" s="66" t="s">
        <v>15</v>
      </c>
      <c r="C357" s="132" t="s">
        <v>16</v>
      </c>
      <c r="D357" s="132">
        <v>1</v>
      </c>
      <c r="E357" s="132">
        <f>D357*E356</f>
        <v>7.7439999999999998</v>
      </c>
      <c r="F357" s="67"/>
      <c r="G357" s="67"/>
      <c r="H357" s="67"/>
      <c r="I357" s="74"/>
      <c r="J357" s="67"/>
      <c r="K357" s="67"/>
      <c r="L357" s="128"/>
    </row>
    <row r="358" spans="1:12" x14ac:dyDescent="0.25">
      <c r="A358" s="156"/>
      <c r="B358" s="66" t="s">
        <v>33</v>
      </c>
      <c r="C358" s="132" t="s">
        <v>22</v>
      </c>
      <c r="D358" s="132">
        <v>1.75</v>
      </c>
      <c r="E358" s="132">
        <f>E356*D358</f>
        <v>13.552</v>
      </c>
      <c r="F358" s="67"/>
      <c r="G358" s="67"/>
      <c r="H358" s="67"/>
      <c r="I358" s="67"/>
      <c r="J358" s="67"/>
      <c r="K358" s="67"/>
      <c r="L358" s="128"/>
    </row>
    <row r="359" spans="1:12" x14ac:dyDescent="0.25">
      <c r="A359" s="177" t="s">
        <v>133</v>
      </c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</row>
    <row r="360" spans="1:12" x14ac:dyDescent="0.25">
      <c r="A360" s="162">
        <v>1</v>
      </c>
      <c r="B360" s="135" t="s">
        <v>104</v>
      </c>
      <c r="C360" s="134" t="s">
        <v>14</v>
      </c>
      <c r="D360" s="134"/>
      <c r="E360" s="134">
        <v>1.5</v>
      </c>
      <c r="F360" s="134"/>
      <c r="G360" s="65"/>
      <c r="H360" s="65"/>
      <c r="I360" s="65"/>
      <c r="J360" s="65"/>
      <c r="K360" s="65"/>
      <c r="L360" s="65"/>
    </row>
    <row r="361" spans="1:12" x14ac:dyDescent="0.25">
      <c r="A361" s="155"/>
      <c r="B361" s="66" t="s">
        <v>15</v>
      </c>
      <c r="C361" s="132" t="s">
        <v>16</v>
      </c>
      <c r="D361" s="132">
        <v>1</v>
      </c>
      <c r="E361" s="132">
        <f>E360*D361</f>
        <v>1.5</v>
      </c>
      <c r="F361" s="132"/>
      <c r="G361" s="67"/>
      <c r="H361" s="67"/>
      <c r="I361" s="67"/>
      <c r="J361" s="67"/>
      <c r="K361" s="67"/>
      <c r="L361" s="128"/>
    </row>
    <row r="362" spans="1:12" x14ac:dyDescent="0.25">
      <c r="A362" s="162">
        <v>2</v>
      </c>
      <c r="B362" s="135" t="s">
        <v>134</v>
      </c>
      <c r="C362" s="134" t="s">
        <v>13</v>
      </c>
      <c r="D362" s="134"/>
      <c r="E362" s="134">
        <v>0.5</v>
      </c>
      <c r="F362" s="134"/>
      <c r="G362" s="65"/>
      <c r="H362" s="65"/>
      <c r="I362" s="65"/>
      <c r="J362" s="65"/>
      <c r="K362" s="65"/>
      <c r="L362" s="65"/>
    </row>
    <row r="363" spans="1:12" x14ac:dyDescent="0.25">
      <c r="A363" s="155"/>
      <c r="B363" s="66" t="s">
        <v>15</v>
      </c>
      <c r="C363" s="132" t="s">
        <v>16</v>
      </c>
      <c r="D363" s="132">
        <v>1</v>
      </c>
      <c r="E363" s="132">
        <f>E362*D363</f>
        <v>0.5</v>
      </c>
      <c r="F363" s="132"/>
      <c r="G363" s="67"/>
      <c r="H363" s="67"/>
      <c r="I363" s="67"/>
      <c r="J363" s="67"/>
      <c r="K363" s="67"/>
      <c r="L363" s="128"/>
    </row>
    <row r="364" spans="1:12" x14ac:dyDescent="0.25">
      <c r="A364" s="155"/>
      <c r="B364" s="66" t="s">
        <v>135</v>
      </c>
      <c r="C364" s="132" t="s">
        <v>14</v>
      </c>
      <c r="D364" s="132">
        <v>0.2</v>
      </c>
      <c r="E364" s="132">
        <f>E362*D364</f>
        <v>0.1</v>
      </c>
      <c r="F364" s="132"/>
      <c r="G364" s="67"/>
      <c r="H364" s="67"/>
      <c r="I364" s="67"/>
      <c r="J364" s="67"/>
      <c r="K364" s="67"/>
      <c r="L364" s="128"/>
    </row>
    <row r="365" spans="1:12" x14ac:dyDescent="0.25">
      <c r="A365" s="162">
        <v>3</v>
      </c>
      <c r="B365" s="135" t="s">
        <v>106</v>
      </c>
      <c r="C365" s="134" t="s">
        <v>14</v>
      </c>
      <c r="D365" s="134"/>
      <c r="E365" s="134">
        <v>0.5</v>
      </c>
      <c r="F365" s="134"/>
      <c r="G365" s="65"/>
      <c r="H365" s="65"/>
      <c r="I365" s="65"/>
      <c r="J365" s="65"/>
      <c r="K365" s="65"/>
      <c r="L365" s="65"/>
    </row>
    <row r="366" spans="1:12" x14ac:dyDescent="0.25">
      <c r="A366" s="155"/>
      <c r="B366" s="66" t="s">
        <v>15</v>
      </c>
      <c r="C366" s="132" t="s">
        <v>16</v>
      </c>
      <c r="D366" s="132">
        <v>1</v>
      </c>
      <c r="E366" s="132">
        <f>E365*D366</f>
        <v>0.5</v>
      </c>
      <c r="F366" s="132"/>
      <c r="G366" s="67"/>
      <c r="H366" s="67"/>
      <c r="I366" s="67"/>
      <c r="J366" s="67"/>
      <c r="K366" s="67"/>
      <c r="L366" s="128"/>
    </row>
    <row r="367" spans="1:12" x14ac:dyDescent="0.25">
      <c r="A367" s="155"/>
      <c r="B367" s="66" t="s">
        <v>107</v>
      </c>
      <c r="C367" s="132" t="s">
        <v>14</v>
      </c>
      <c r="D367" s="132">
        <v>1.21</v>
      </c>
      <c r="E367" s="132">
        <f>E365*D367</f>
        <v>0.60499999999999998</v>
      </c>
      <c r="F367" s="67"/>
      <c r="G367" s="67"/>
      <c r="H367" s="67"/>
      <c r="I367" s="67"/>
      <c r="J367" s="67"/>
      <c r="K367" s="67"/>
      <c r="L367" s="128"/>
    </row>
    <row r="368" spans="1:12" x14ac:dyDescent="0.25">
      <c r="A368" s="162">
        <v>4</v>
      </c>
      <c r="B368" s="135" t="s">
        <v>136</v>
      </c>
      <c r="C368" s="134" t="s">
        <v>13</v>
      </c>
      <c r="D368" s="134"/>
      <c r="E368" s="134">
        <v>4.3499999999999996</v>
      </c>
      <c r="F368" s="134"/>
      <c r="G368" s="65"/>
      <c r="H368" s="65"/>
      <c r="I368" s="65"/>
      <c r="J368" s="65"/>
      <c r="K368" s="65"/>
      <c r="L368" s="65"/>
    </row>
    <row r="369" spans="1:12" x14ac:dyDescent="0.25">
      <c r="A369" s="155"/>
      <c r="B369" s="66" t="s">
        <v>15</v>
      </c>
      <c r="C369" s="132" t="s">
        <v>16</v>
      </c>
      <c r="D369" s="132">
        <v>1</v>
      </c>
      <c r="E369" s="132">
        <f>E368*D369</f>
        <v>4.3499999999999996</v>
      </c>
      <c r="F369" s="132"/>
      <c r="G369" s="67"/>
      <c r="H369" s="67"/>
      <c r="I369" s="67"/>
      <c r="J369" s="67"/>
      <c r="K369" s="67"/>
      <c r="L369" s="128"/>
    </row>
    <row r="370" spans="1:12" x14ac:dyDescent="0.25">
      <c r="A370" s="155"/>
      <c r="B370" s="66" t="s">
        <v>137</v>
      </c>
      <c r="C370" s="132" t="s">
        <v>22</v>
      </c>
      <c r="D370" s="132"/>
      <c r="E370" s="132">
        <v>0.32</v>
      </c>
      <c r="F370" s="132"/>
      <c r="G370" s="67"/>
      <c r="H370" s="67"/>
      <c r="I370" s="67"/>
      <c r="J370" s="67"/>
      <c r="K370" s="67"/>
      <c r="L370" s="128"/>
    </row>
    <row r="371" spans="1:12" x14ac:dyDescent="0.25">
      <c r="A371" s="155"/>
      <c r="B371" s="66" t="s">
        <v>17</v>
      </c>
      <c r="C371" s="132" t="s">
        <v>16</v>
      </c>
      <c r="D371" s="132">
        <v>15</v>
      </c>
      <c r="E371" s="132">
        <f>E368*D371</f>
        <v>65.25</v>
      </c>
      <c r="F371" s="132"/>
      <c r="G371" s="67"/>
      <c r="H371" s="67"/>
      <c r="I371" s="67"/>
      <c r="J371" s="67"/>
      <c r="K371" s="67"/>
      <c r="L371" s="128"/>
    </row>
    <row r="372" spans="1:12" x14ac:dyDescent="0.25">
      <c r="A372" s="162">
        <v>5</v>
      </c>
      <c r="B372" s="135" t="s">
        <v>138</v>
      </c>
      <c r="C372" s="134" t="s">
        <v>13</v>
      </c>
      <c r="D372" s="134"/>
      <c r="E372" s="134">
        <v>9.42</v>
      </c>
      <c r="F372" s="134"/>
      <c r="G372" s="65"/>
      <c r="H372" s="65"/>
      <c r="I372" s="65"/>
      <c r="J372" s="65"/>
      <c r="K372" s="65"/>
      <c r="L372" s="65"/>
    </row>
    <row r="373" spans="1:12" x14ac:dyDescent="0.25">
      <c r="A373" s="155"/>
      <c r="B373" s="66" t="s">
        <v>15</v>
      </c>
      <c r="C373" s="132" t="s">
        <v>16</v>
      </c>
      <c r="D373" s="132">
        <v>1</v>
      </c>
      <c r="E373" s="132">
        <f>E372*D373</f>
        <v>9.42</v>
      </c>
      <c r="F373" s="132"/>
      <c r="G373" s="67"/>
      <c r="H373" s="67"/>
      <c r="I373" s="67"/>
      <c r="J373" s="67"/>
      <c r="K373" s="67"/>
      <c r="L373" s="128"/>
    </row>
    <row r="374" spans="1:12" ht="25.5" x14ac:dyDescent="0.25">
      <c r="A374" s="155"/>
      <c r="B374" s="76" t="s">
        <v>179</v>
      </c>
      <c r="C374" s="132" t="s">
        <v>23</v>
      </c>
      <c r="D374" s="132">
        <v>0.4</v>
      </c>
      <c r="E374" s="132">
        <f>E372*D374</f>
        <v>3.7680000000000002</v>
      </c>
      <c r="F374" s="132"/>
      <c r="G374" s="67"/>
      <c r="H374" s="67"/>
      <c r="I374" s="67"/>
      <c r="J374" s="67"/>
      <c r="K374" s="67"/>
      <c r="L374" s="128"/>
    </row>
    <row r="375" spans="1:12" x14ac:dyDescent="0.25">
      <c r="A375" s="155"/>
      <c r="B375" s="66" t="s">
        <v>17</v>
      </c>
      <c r="C375" s="132" t="s">
        <v>16</v>
      </c>
      <c r="D375" s="132">
        <v>0.2</v>
      </c>
      <c r="E375" s="132">
        <f>E372*D375</f>
        <v>1.8840000000000001</v>
      </c>
      <c r="F375" s="132"/>
      <c r="G375" s="67"/>
      <c r="H375" s="67"/>
      <c r="I375" s="67"/>
      <c r="J375" s="67"/>
      <c r="K375" s="67"/>
      <c r="L375" s="128"/>
    </row>
    <row r="376" spans="1:12" x14ac:dyDescent="0.25">
      <c r="A376" s="162">
        <v>6</v>
      </c>
      <c r="B376" s="135" t="s">
        <v>394</v>
      </c>
      <c r="C376" s="134" t="s">
        <v>19</v>
      </c>
      <c r="D376" s="134"/>
      <c r="E376" s="134">
        <v>1</v>
      </c>
      <c r="F376" s="134"/>
      <c r="G376" s="65"/>
      <c r="H376" s="65"/>
      <c r="I376" s="65"/>
      <c r="J376" s="65"/>
      <c r="K376" s="65"/>
      <c r="L376" s="65"/>
    </row>
    <row r="377" spans="1:12" x14ac:dyDescent="0.25">
      <c r="A377" s="155"/>
      <c r="B377" s="66" t="s">
        <v>15</v>
      </c>
      <c r="C377" s="132" t="s">
        <v>16</v>
      </c>
      <c r="D377" s="132">
        <v>1</v>
      </c>
      <c r="E377" s="132">
        <f>E376*D377</f>
        <v>1</v>
      </c>
      <c r="F377" s="132"/>
      <c r="G377" s="67"/>
      <c r="H377" s="67"/>
      <c r="I377" s="67"/>
      <c r="J377" s="67"/>
      <c r="K377" s="67"/>
      <c r="L377" s="128"/>
    </row>
    <row r="378" spans="1:12" x14ac:dyDescent="0.25">
      <c r="A378" s="155"/>
      <c r="B378" s="66" t="s">
        <v>395</v>
      </c>
      <c r="C378" s="132" t="s">
        <v>19</v>
      </c>
      <c r="D378" s="132">
        <v>1</v>
      </c>
      <c r="E378" s="132">
        <v>1</v>
      </c>
      <c r="F378" s="132"/>
      <c r="G378" s="67"/>
      <c r="H378" s="67"/>
      <c r="I378" s="67"/>
      <c r="J378" s="67"/>
      <c r="K378" s="67"/>
      <c r="L378" s="128"/>
    </row>
    <row r="379" spans="1:12" x14ac:dyDescent="0.25">
      <c r="A379" s="162">
        <v>7</v>
      </c>
      <c r="B379" s="135" t="s">
        <v>139</v>
      </c>
      <c r="C379" s="134" t="s">
        <v>19</v>
      </c>
      <c r="D379" s="134"/>
      <c r="E379" s="134">
        <v>1</v>
      </c>
      <c r="F379" s="134"/>
      <c r="G379" s="65"/>
      <c r="H379" s="65"/>
      <c r="I379" s="65"/>
      <c r="J379" s="65"/>
      <c r="K379" s="65"/>
      <c r="L379" s="65"/>
    </row>
    <row r="380" spans="1:12" x14ac:dyDescent="0.25">
      <c r="A380" s="155"/>
      <c r="B380" s="66" t="s">
        <v>15</v>
      </c>
      <c r="C380" s="132" t="s">
        <v>16</v>
      </c>
      <c r="D380" s="132">
        <v>1</v>
      </c>
      <c r="E380" s="132">
        <f>E379*D380</f>
        <v>1</v>
      </c>
      <c r="F380" s="132"/>
      <c r="G380" s="67"/>
      <c r="H380" s="67"/>
      <c r="I380" s="67"/>
      <c r="J380" s="67"/>
      <c r="K380" s="67"/>
      <c r="L380" s="128"/>
    </row>
    <row r="381" spans="1:12" x14ac:dyDescent="0.25">
      <c r="A381" s="155"/>
      <c r="B381" s="66" t="s">
        <v>140</v>
      </c>
      <c r="C381" s="132" t="s">
        <v>19</v>
      </c>
      <c r="D381" s="132">
        <v>1</v>
      </c>
      <c r="E381" s="132">
        <f>E379*D381</f>
        <v>1</v>
      </c>
      <c r="F381" s="132"/>
      <c r="G381" s="67"/>
      <c r="H381" s="67"/>
      <c r="I381" s="67"/>
      <c r="J381" s="67"/>
      <c r="K381" s="67"/>
      <c r="L381" s="128"/>
    </row>
    <row r="382" spans="1:12" x14ac:dyDescent="0.25">
      <c r="A382" s="162">
        <v>8</v>
      </c>
      <c r="B382" s="135" t="s">
        <v>141</v>
      </c>
      <c r="C382" s="134" t="s">
        <v>19</v>
      </c>
      <c r="D382" s="134"/>
      <c r="E382" s="134">
        <v>13.7</v>
      </c>
      <c r="F382" s="134"/>
      <c r="G382" s="65"/>
      <c r="H382" s="65"/>
      <c r="I382" s="65"/>
      <c r="J382" s="65"/>
      <c r="K382" s="65"/>
      <c r="L382" s="65"/>
    </row>
    <row r="383" spans="1:12" x14ac:dyDescent="0.25">
      <c r="A383" s="155"/>
      <c r="B383" s="66" t="s">
        <v>15</v>
      </c>
      <c r="C383" s="132" t="s">
        <v>16</v>
      </c>
      <c r="D383" s="132">
        <v>1</v>
      </c>
      <c r="E383" s="132">
        <f>E382*D383</f>
        <v>13.7</v>
      </c>
      <c r="F383" s="132"/>
      <c r="G383" s="67"/>
      <c r="H383" s="67"/>
      <c r="I383" s="67"/>
      <c r="J383" s="67"/>
      <c r="K383" s="67"/>
      <c r="L383" s="128"/>
    </row>
    <row r="384" spans="1:12" x14ac:dyDescent="0.25">
      <c r="A384" s="155"/>
      <c r="B384" s="66" t="s">
        <v>142</v>
      </c>
      <c r="C384" s="132" t="s">
        <v>21</v>
      </c>
      <c r="D384" s="132"/>
      <c r="E384" s="132">
        <v>1</v>
      </c>
      <c r="F384" s="132"/>
      <c r="G384" s="67"/>
      <c r="H384" s="67"/>
      <c r="I384" s="67"/>
      <c r="J384" s="67"/>
      <c r="K384" s="67"/>
      <c r="L384" s="128"/>
    </row>
    <row r="385" spans="1:12" x14ac:dyDescent="0.25">
      <c r="A385" s="155"/>
      <c r="B385" s="66" t="s">
        <v>143</v>
      </c>
      <c r="C385" s="132" t="s">
        <v>19</v>
      </c>
      <c r="D385" s="132">
        <v>1</v>
      </c>
      <c r="E385" s="132">
        <f>E383*D385</f>
        <v>13.7</v>
      </c>
      <c r="F385" s="67"/>
      <c r="G385" s="67"/>
      <c r="H385" s="67"/>
      <c r="I385" s="67"/>
      <c r="J385" s="67"/>
      <c r="K385" s="67"/>
      <c r="L385" s="128"/>
    </row>
    <row r="386" spans="1:12" x14ac:dyDescent="0.25">
      <c r="A386" s="155"/>
      <c r="B386" s="66" t="s">
        <v>144</v>
      </c>
      <c r="C386" s="132" t="s">
        <v>21</v>
      </c>
      <c r="D386" s="132"/>
      <c r="E386" s="132">
        <v>1</v>
      </c>
      <c r="F386" s="67"/>
      <c r="G386" s="67"/>
      <c r="H386" s="67"/>
      <c r="I386" s="67"/>
      <c r="J386" s="67"/>
      <c r="K386" s="67"/>
      <c r="L386" s="128"/>
    </row>
    <row r="387" spans="1:12" x14ac:dyDescent="0.25">
      <c r="A387" s="155"/>
      <c r="B387" s="66" t="s">
        <v>17</v>
      </c>
      <c r="C387" s="132" t="s">
        <v>16</v>
      </c>
      <c r="D387" s="132">
        <v>0.1</v>
      </c>
      <c r="E387" s="132">
        <f>D387*E382</f>
        <v>1.37</v>
      </c>
      <c r="F387" s="132"/>
      <c r="G387" s="67"/>
      <c r="H387" s="67"/>
      <c r="I387" s="67"/>
      <c r="J387" s="67"/>
      <c r="K387" s="67"/>
      <c r="L387" s="128"/>
    </row>
    <row r="388" spans="1:12" x14ac:dyDescent="0.25">
      <c r="A388" s="162">
        <v>9</v>
      </c>
      <c r="B388" s="135" t="s">
        <v>145</v>
      </c>
      <c r="C388" s="134" t="s">
        <v>146</v>
      </c>
      <c r="D388" s="134"/>
      <c r="E388" s="134">
        <v>1</v>
      </c>
      <c r="F388" s="134"/>
      <c r="G388" s="65"/>
      <c r="H388" s="65"/>
      <c r="I388" s="65"/>
      <c r="J388" s="65"/>
      <c r="K388" s="65"/>
      <c r="L388" s="65"/>
    </row>
    <row r="389" spans="1:12" x14ac:dyDescent="0.25">
      <c r="A389" s="155"/>
      <c r="B389" s="66" t="s">
        <v>15</v>
      </c>
      <c r="C389" s="132" t="s">
        <v>16</v>
      </c>
      <c r="D389" s="132">
        <v>1</v>
      </c>
      <c r="E389" s="132">
        <f>E388*D389</f>
        <v>1</v>
      </c>
      <c r="F389" s="132"/>
      <c r="G389" s="67"/>
      <c r="H389" s="67"/>
      <c r="I389" s="67"/>
      <c r="J389" s="67"/>
      <c r="K389" s="67"/>
      <c r="L389" s="128"/>
    </row>
    <row r="390" spans="1:12" x14ac:dyDescent="0.25">
      <c r="A390" s="155"/>
      <c r="B390" s="66" t="s">
        <v>147</v>
      </c>
      <c r="C390" s="132" t="s">
        <v>21</v>
      </c>
      <c r="D390" s="132"/>
      <c r="E390" s="132">
        <v>1</v>
      </c>
      <c r="F390" s="132"/>
      <c r="G390" s="67"/>
      <c r="H390" s="67"/>
      <c r="I390" s="67"/>
      <c r="J390" s="67"/>
      <c r="K390" s="67"/>
      <c r="L390" s="128"/>
    </row>
    <row r="391" spans="1:12" x14ac:dyDescent="0.25">
      <c r="A391" s="155"/>
      <c r="B391" s="66" t="s">
        <v>148</v>
      </c>
      <c r="C391" s="132" t="s">
        <v>21</v>
      </c>
      <c r="D391" s="132"/>
      <c r="E391" s="132">
        <v>1</v>
      </c>
      <c r="F391" s="132"/>
      <c r="G391" s="67"/>
      <c r="H391" s="67"/>
      <c r="I391" s="67"/>
      <c r="J391" s="67"/>
      <c r="K391" s="67"/>
      <c r="L391" s="128"/>
    </row>
    <row r="392" spans="1:12" x14ac:dyDescent="0.25">
      <c r="A392" s="155"/>
      <c r="B392" s="66" t="s">
        <v>149</v>
      </c>
      <c r="C392" s="132" t="s">
        <v>21</v>
      </c>
      <c r="D392" s="132"/>
      <c r="E392" s="132">
        <v>2</v>
      </c>
      <c r="F392" s="132"/>
      <c r="G392" s="67"/>
      <c r="H392" s="67"/>
      <c r="I392" s="67"/>
      <c r="J392" s="67"/>
      <c r="K392" s="67"/>
      <c r="L392" s="128"/>
    </row>
    <row r="393" spans="1:12" x14ac:dyDescent="0.25">
      <c r="A393" s="155"/>
      <c r="B393" s="66" t="s">
        <v>150</v>
      </c>
      <c r="C393" s="132" t="s">
        <v>21</v>
      </c>
      <c r="D393" s="132"/>
      <c r="E393" s="132">
        <v>1</v>
      </c>
      <c r="F393" s="132"/>
      <c r="G393" s="67"/>
      <c r="H393" s="67"/>
      <c r="I393" s="67"/>
      <c r="J393" s="67"/>
      <c r="K393" s="67"/>
      <c r="L393" s="128"/>
    </row>
    <row r="394" spans="1:12" x14ac:dyDescent="0.25">
      <c r="A394" s="155"/>
      <c r="B394" s="66" t="s">
        <v>151</v>
      </c>
      <c r="C394" s="132" t="s">
        <v>21</v>
      </c>
      <c r="D394" s="132"/>
      <c r="E394" s="132">
        <v>1</v>
      </c>
      <c r="F394" s="132"/>
      <c r="G394" s="67"/>
      <c r="H394" s="67"/>
      <c r="I394" s="67"/>
      <c r="J394" s="67"/>
      <c r="K394" s="67"/>
      <c r="L394" s="128"/>
    </row>
    <row r="395" spans="1:12" x14ac:dyDescent="0.25">
      <c r="A395" s="155"/>
      <c r="B395" s="66" t="s">
        <v>17</v>
      </c>
      <c r="C395" s="132" t="s">
        <v>16</v>
      </c>
      <c r="D395" s="132"/>
      <c r="E395" s="132">
        <v>1</v>
      </c>
      <c r="F395" s="132"/>
      <c r="G395" s="67"/>
      <c r="H395" s="67"/>
      <c r="I395" s="67"/>
      <c r="J395" s="67"/>
      <c r="K395" s="67"/>
      <c r="L395" s="128"/>
    </row>
    <row r="396" spans="1:12" x14ac:dyDescent="0.25">
      <c r="A396" s="162">
        <v>10</v>
      </c>
      <c r="B396" s="135" t="s">
        <v>152</v>
      </c>
      <c r="C396" s="134" t="s">
        <v>13</v>
      </c>
      <c r="D396" s="134"/>
      <c r="E396" s="134">
        <v>1.46</v>
      </c>
      <c r="F396" s="134"/>
      <c r="G396" s="65"/>
      <c r="H396" s="65"/>
      <c r="I396" s="65"/>
      <c r="J396" s="65"/>
      <c r="K396" s="65"/>
      <c r="L396" s="65"/>
    </row>
    <row r="397" spans="1:12" x14ac:dyDescent="0.25">
      <c r="A397" s="155"/>
      <c r="B397" s="66" t="s">
        <v>15</v>
      </c>
      <c r="C397" s="132" t="s">
        <v>16</v>
      </c>
      <c r="D397" s="132">
        <v>1</v>
      </c>
      <c r="E397" s="132">
        <f>E396*D397</f>
        <v>1.46</v>
      </c>
      <c r="F397" s="132"/>
      <c r="G397" s="67"/>
      <c r="H397" s="67"/>
      <c r="I397" s="67"/>
      <c r="J397" s="67"/>
      <c r="K397" s="67"/>
      <c r="L397" s="128"/>
    </row>
    <row r="398" spans="1:12" x14ac:dyDescent="0.25">
      <c r="A398" s="155"/>
      <c r="B398" s="66" t="s">
        <v>312</v>
      </c>
      <c r="C398" s="132" t="s">
        <v>20</v>
      </c>
      <c r="D398" s="132">
        <v>1.05</v>
      </c>
      <c r="E398" s="132">
        <f>E396*D398</f>
        <v>1.5329999999999999</v>
      </c>
      <c r="F398" s="132"/>
      <c r="G398" s="67"/>
      <c r="H398" s="67"/>
      <c r="I398" s="67"/>
      <c r="J398" s="67"/>
      <c r="K398" s="67"/>
      <c r="L398" s="128"/>
    </row>
    <row r="399" spans="1:12" x14ac:dyDescent="0.25">
      <c r="A399" s="155"/>
      <c r="B399" s="66" t="s">
        <v>153</v>
      </c>
      <c r="C399" s="132" t="s">
        <v>13</v>
      </c>
      <c r="D399" s="132">
        <v>1</v>
      </c>
      <c r="E399" s="132">
        <f>E396*D399</f>
        <v>1.46</v>
      </c>
      <c r="F399" s="132"/>
      <c r="G399" s="67"/>
      <c r="H399" s="67"/>
      <c r="I399" s="67"/>
      <c r="J399" s="67"/>
      <c r="K399" s="67"/>
      <c r="L399" s="128"/>
    </row>
    <row r="400" spans="1:12" x14ac:dyDescent="0.25">
      <c r="A400" s="155"/>
      <c r="B400" s="66" t="s">
        <v>17</v>
      </c>
      <c r="C400" s="132" t="s">
        <v>16</v>
      </c>
      <c r="D400" s="132"/>
      <c r="E400" s="132">
        <v>1</v>
      </c>
      <c r="F400" s="132"/>
      <c r="G400" s="67"/>
      <c r="H400" s="67"/>
      <c r="I400" s="67"/>
      <c r="J400" s="67"/>
      <c r="K400" s="67"/>
      <c r="L400" s="128"/>
    </row>
    <row r="401" spans="1:12" ht="38.25" x14ac:dyDescent="0.25">
      <c r="A401" s="162">
        <v>11</v>
      </c>
      <c r="B401" s="62" t="s">
        <v>413</v>
      </c>
      <c r="C401" s="134" t="s">
        <v>19</v>
      </c>
      <c r="D401" s="134"/>
      <c r="E401" s="134">
        <v>60</v>
      </c>
      <c r="F401" s="134"/>
      <c r="G401" s="65"/>
      <c r="H401" s="65"/>
      <c r="I401" s="65"/>
      <c r="J401" s="65"/>
      <c r="K401" s="65"/>
      <c r="L401" s="65"/>
    </row>
    <row r="402" spans="1:12" x14ac:dyDescent="0.25">
      <c r="A402" s="155"/>
      <c r="B402" s="66" t="s">
        <v>15</v>
      </c>
      <c r="C402" s="132" t="s">
        <v>16</v>
      </c>
      <c r="D402" s="132">
        <v>1</v>
      </c>
      <c r="E402" s="132">
        <f>E401*D402</f>
        <v>60</v>
      </c>
      <c r="F402" s="132"/>
      <c r="G402" s="67"/>
      <c r="H402" s="67"/>
      <c r="I402" s="67"/>
      <c r="J402" s="67"/>
      <c r="K402" s="67"/>
      <c r="L402" s="74"/>
    </row>
    <row r="403" spans="1:12" x14ac:dyDescent="0.25">
      <c r="A403" s="155"/>
      <c r="B403" s="66" t="s">
        <v>154</v>
      </c>
      <c r="C403" s="132" t="s">
        <v>19</v>
      </c>
      <c r="D403" s="132">
        <v>1.05</v>
      </c>
      <c r="E403" s="132">
        <f>E401*D403</f>
        <v>63</v>
      </c>
      <c r="F403" s="132"/>
      <c r="G403" s="67"/>
      <c r="H403" s="67"/>
      <c r="I403" s="67"/>
      <c r="J403" s="67"/>
      <c r="K403" s="67"/>
      <c r="L403" s="74"/>
    </row>
    <row r="404" spans="1:12" ht="25.5" x14ac:dyDescent="0.25">
      <c r="A404" s="155"/>
      <c r="B404" s="76" t="s">
        <v>179</v>
      </c>
      <c r="C404" s="132" t="s">
        <v>23</v>
      </c>
      <c r="D404" s="132">
        <v>0.12</v>
      </c>
      <c r="E404" s="132">
        <f>E401*D404</f>
        <v>7.1999999999999993</v>
      </c>
      <c r="F404" s="132"/>
      <c r="G404" s="67"/>
      <c r="H404" s="67"/>
      <c r="I404" s="67"/>
      <c r="J404" s="67"/>
      <c r="K404" s="67"/>
      <c r="L404" s="74"/>
    </row>
    <row r="405" spans="1:12" x14ac:dyDescent="0.25">
      <c r="A405" s="156"/>
      <c r="B405" s="66" t="s">
        <v>17</v>
      </c>
      <c r="C405" s="132" t="s">
        <v>16</v>
      </c>
      <c r="D405" s="132">
        <v>0.5</v>
      </c>
      <c r="E405" s="132">
        <f>E401*D405</f>
        <v>30</v>
      </c>
      <c r="F405" s="132"/>
      <c r="G405" s="67"/>
      <c r="H405" s="67"/>
      <c r="I405" s="67"/>
      <c r="J405" s="67"/>
      <c r="K405" s="67"/>
      <c r="L405" s="74"/>
    </row>
    <row r="406" spans="1:12" x14ac:dyDescent="0.25">
      <c r="A406" s="3"/>
      <c r="B406" s="11" t="s">
        <v>7</v>
      </c>
      <c r="C406" s="12"/>
      <c r="D406" s="13"/>
      <c r="E406" s="14"/>
      <c r="F406" s="15"/>
      <c r="G406" s="15">
        <f>SUM(G9:G405)</f>
        <v>0</v>
      </c>
      <c r="H406" s="15"/>
      <c r="I406" s="15"/>
      <c r="J406" s="15"/>
      <c r="K406" s="15"/>
      <c r="L406" s="15">
        <f>SUM(L9:L405)</f>
        <v>0</v>
      </c>
    </row>
    <row r="407" spans="1:12" x14ac:dyDescent="0.25">
      <c r="A407" s="3"/>
      <c r="B407" s="6" t="s">
        <v>25</v>
      </c>
      <c r="C407" s="16">
        <v>0.05</v>
      </c>
      <c r="D407" s="13"/>
      <c r="E407" s="14"/>
      <c r="F407" s="15"/>
      <c r="G407" s="15"/>
      <c r="H407" s="15"/>
      <c r="I407" s="15"/>
      <c r="J407" s="15"/>
      <c r="K407" s="15"/>
      <c r="L407" s="7">
        <f>G406*C407</f>
        <v>0</v>
      </c>
    </row>
    <row r="408" spans="1:12" x14ac:dyDescent="0.25">
      <c r="A408" s="3"/>
      <c r="B408" s="17" t="s">
        <v>7</v>
      </c>
      <c r="C408" s="16"/>
      <c r="D408" s="13"/>
      <c r="E408" s="14"/>
      <c r="F408" s="15"/>
      <c r="G408" s="15"/>
      <c r="H408" s="15"/>
      <c r="I408" s="15"/>
      <c r="J408" s="15"/>
      <c r="K408" s="15"/>
      <c r="L408" s="7">
        <f>L407+L406</f>
        <v>0</v>
      </c>
    </row>
    <row r="409" spans="1:12" x14ac:dyDescent="0.25">
      <c r="A409" s="3"/>
      <c r="B409" s="18" t="s">
        <v>26</v>
      </c>
      <c r="C409" s="19">
        <v>0.1</v>
      </c>
      <c r="D409" s="13"/>
      <c r="E409" s="14"/>
      <c r="F409" s="15"/>
      <c r="G409" s="15"/>
      <c r="H409" s="15"/>
      <c r="I409" s="15"/>
      <c r="J409" s="15"/>
      <c r="K409" s="15"/>
      <c r="L409" s="7">
        <f>L408*C409</f>
        <v>0</v>
      </c>
    </row>
    <row r="410" spans="1:12" x14ac:dyDescent="0.25">
      <c r="A410" s="3"/>
      <c r="B410" s="17" t="s">
        <v>7</v>
      </c>
      <c r="C410" s="19"/>
      <c r="D410" s="13"/>
      <c r="E410" s="14"/>
      <c r="F410" s="15"/>
      <c r="G410" s="15"/>
      <c r="H410" s="15"/>
      <c r="I410" s="15"/>
      <c r="J410" s="15"/>
      <c r="K410" s="15"/>
      <c r="L410" s="7">
        <f>L409+L408</f>
        <v>0</v>
      </c>
    </row>
    <row r="411" spans="1:12" x14ac:dyDescent="0.25">
      <c r="A411" s="3"/>
      <c r="B411" s="20" t="s">
        <v>27</v>
      </c>
      <c r="C411" s="16">
        <v>0.08</v>
      </c>
      <c r="D411" s="6"/>
      <c r="E411" s="21"/>
      <c r="F411" s="20"/>
      <c r="G411" s="22"/>
      <c r="H411" s="22"/>
      <c r="I411" s="22"/>
      <c r="J411" s="31"/>
      <c r="K411" s="31"/>
      <c r="L411" s="32">
        <f>L410*C411</f>
        <v>0</v>
      </c>
    </row>
    <row r="412" spans="1:12" x14ac:dyDescent="0.25">
      <c r="A412" s="3"/>
      <c r="B412" s="17" t="s">
        <v>7</v>
      </c>
      <c r="C412" s="24"/>
      <c r="D412" s="24"/>
      <c r="E412" s="24"/>
      <c r="F412" s="24"/>
      <c r="G412" s="25"/>
      <c r="H412" s="25"/>
      <c r="I412" s="25"/>
      <c r="J412" s="25"/>
      <c r="K412" s="25"/>
      <c r="L412" s="8">
        <f>SUM(L410:L411)</f>
        <v>0</v>
      </c>
    </row>
    <row r="413" spans="1:12" x14ac:dyDescent="0.25">
      <c r="A413" s="3"/>
      <c r="B413" s="26" t="s">
        <v>28</v>
      </c>
      <c r="C413" s="27">
        <v>0.05</v>
      </c>
      <c r="D413" s="28"/>
      <c r="E413" s="28"/>
      <c r="F413" s="28"/>
      <c r="G413" s="28"/>
      <c r="H413" s="28"/>
      <c r="I413" s="28"/>
      <c r="J413" s="28"/>
      <c r="K413" s="28"/>
      <c r="L413" s="8">
        <f>L412*C413</f>
        <v>0</v>
      </c>
    </row>
    <row r="414" spans="1:12" x14ac:dyDescent="0.25">
      <c r="A414" s="3"/>
      <c r="B414" s="17" t="s">
        <v>7</v>
      </c>
      <c r="C414" s="29"/>
      <c r="D414" s="28"/>
      <c r="E414" s="28"/>
      <c r="F414" s="28"/>
      <c r="G414" s="28"/>
      <c r="H414" s="28"/>
      <c r="I414" s="28"/>
      <c r="J414" s="28"/>
      <c r="K414" s="28"/>
      <c r="L414" s="8">
        <f>SUM(L412:L413)</f>
        <v>0</v>
      </c>
    </row>
    <row r="415" spans="1:12" x14ac:dyDescent="0.25">
      <c r="A415" s="3"/>
      <c r="B415" s="26" t="s">
        <v>29</v>
      </c>
      <c r="C415" s="27">
        <v>0.18</v>
      </c>
      <c r="D415" s="28"/>
      <c r="E415" s="28"/>
      <c r="F415" s="28"/>
      <c r="G415" s="28"/>
      <c r="H415" s="28"/>
      <c r="I415" s="28"/>
      <c r="J415" s="28"/>
      <c r="K415" s="28"/>
      <c r="L415" s="8">
        <f>L414*C415</f>
        <v>0</v>
      </c>
    </row>
    <row r="416" spans="1:12" x14ac:dyDescent="0.25">
      <c r="A416" s="3"/>
      <c r="B416" s="28" t="s">
        <v>30</v>
      </c>
      <c r="C416" s="28"/>
      <c r="D416" s="28"/>
      <c r="E416" s="28"/>
      <c r="F416" s="28"/>
      <c r="G416" s="28"/>
      <c r="H416" s="28"/>
      <c r="I416" s="28"/>
      <c r="J416" s="28"/>
      <c r="K416" s="28"/>
      <c r="L416" s="30">
        <f>L415+L414</f>
        <v>0</v>
      </c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3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3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3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3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3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3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3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3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3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3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3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3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3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3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5">
      <c r="A680" s="3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5">
      <c r="A681" s="3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5">
      <c r="A682" s="3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5">
      <c r="A683" s="3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5">
      <c r="A684" s="3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5">
      <c r="A685" s="3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5">
      <c r="A686" s="3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5">
      <c r="A687" s="3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5">
      <c r="A688" s="3"/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5">
      <c r="A689" s="3"/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5">
      <c r="A690" s="3"/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5">
      <c r="A691" s="3"/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5">
      <c r="A692" s="3"/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5">
      <c r="A693" s="3"/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5">
      <c r="A694" s="3"/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5">
      <c r="A695" s="3"/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5">
      <c r="A696" s="3"/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5">
      <c r="A697" s="3"/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5">
      <c r="A698" s="3"/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5">
      <c r="A699" s="3"/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5">
      <c r="A700" s="3"/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5">
      <c r="A701" s="3"/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5">
      <c r="A702" s="3"/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5">
      <c r="A703" s="3"/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5">
      <c r="A704" s="3"/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5">
      <c r="A705" s="3"/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5">
      <c r="A706" s="3"/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5">
      <c r="A707" s="3"/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5">
      <c r="A708" s="3"/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5">
      <c r="A709" s="3"/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5">
      <c r="A710" s="3"/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5">
      <c r="A711" s="3"/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5">
      <c r="A712" s="3"/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5">
      <c r="A713" s="3"/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5">
      <c r="A714" s="3"/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5">
      <c r="A715" s="3"/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5">
      <c r="A716" s="3"/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5">
      <c r="A717" s="3"/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5">
      <c r="A718" s="3"/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5">
      <c r="A719" s="3"/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5">
      <c r="A720" s="3"/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5">
      <c r="A721" s="3"/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5">
      <c r="A722" s="3"/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5">
      <c r="A723" s="3"/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5">
      <c r="A724" s="3"/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5">
      <c r="A725" s="3"/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5">
      <c r="A726" s="3"/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5">
      <c r="A727" s="3"/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5">
      <c r="A728" s="3"/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5">
      <c r="A729" s="3"/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5">
      <c r="A730" s="3"/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5">
      <c r="A731" s="3"/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5">
      <c r="A732" s="3"/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5">
      <c r="A733" s="3"/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5">
      <c r="A734" s="3"/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5">
      <c r="A735" s="3"/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5">
      <c r="A736" s="3"/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5">
      <c r="A737" s="3"/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5">
      <c r="A738" s="3"/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5">
      <c r="A739" s="3"/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5">
      <c r="A740" s="3"/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5">
      <c r="A741" s="3"/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5">
      <c r="A742" s="3"/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5">
      <c r="A743" s="3"/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5">
      <c r="A744" s="3"/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5">
      <c r="A745" s="3"/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5">
      <c r="A746" s="3"/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5">
      <c r="A747" s="3"/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5">
      <c r="A748" s="3"/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5">
      <c r="A749" s="3"/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5">
      <c r="A750" s="3"/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5">
      <c r="A751" s="3"/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5">
      <c r="A752" s="3"/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5">
      <c r="A753" s="3"/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5">
      <c r="A754" s="3"/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5">
      <c r="A755" s="3"/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5">
      <c r="A756" s="3"/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5">
      <c r="A757" s="3"/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5">
      <c r="A758" s="3"/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5">
      <c r="A759" s="3"/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5">
      <c r="A760" s="3"/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5">
      <c r="A761" s="3"/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5">
      <c r="A762" s="3"/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5">
      <c r="A763" s="3"/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5">
      <c r="A764" s="3"/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5">
      <c r="A765" s="3"/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5">
      <c r="A766" s="3"/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5">
      <c r="A767" s="3"/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5">
      <c r="A768" s="3"/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5">
      <c r="A769" s="3"/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5">
      <c r="A770" s="3"/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5">
      <c r="A771" s="3"/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5">
      <c r="A772" s="3"/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5">
      <c r="A773" s="3"/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5">
      <c r="A774" s="3"/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5">
      <c r="A775" s="3"/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5">
      <c r="A776" s="3"/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5">
      <c r="A777" s="3"/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5">
      <c r="A778" s="3"/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x14ac:dyDescent="0.25">
      <c r="A779" s="3"/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x14ac:dyDescent="0.25">
      <c r="A780" s="3"/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x14ac:dyDescent="0.25">
      <c r="A781" s="3"/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x14ac:dyDescent="0.25">
      <c r="A782" s="3"/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x14ac:dyDescent="0.25">
      <c r="A783" s="3"/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x14ac:dyDescent="0.25">
      <c r="A784" s="3"/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x14ac:dyDescent="0.25">
      <c r="A785" s="3"/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x14ac:dyDescent="0.25">
      <c r="A786" s="3"/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x14ac:dyDescent="0.25">
      <c r="A787" s="3"/>
      <c r="B787" s="4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x14ac:dyDescent="0.25">
      <c r="A788" s="3"/>
      <c r="B788" s="4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x14ac:dyDescent="0.25">
      <c r="A789" s="3"/>
      <c r="B789" s="4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x14ac:dyDescent="0.25">
      <c r="A790" s="3"/>
      <c r="B790" s="4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x14ac:dyDescent="0.25">
      <c r="A791" s="3"/>
      <c r="B791" s="4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x14ac:dyDescent="0.25">
      <c r="A792" s="3"/>
      <c r="B792" s="4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x14ac:dyDescent="0.25">
      <c r="A793" s="3"/>
      <c r="B793" s="4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x14ac:dyDescent="0.25">
      <c r="A794" s="3"/>
      <c r="B794" s="4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x14ac:dyDescent="0.25">
      <c r="A795" s="3"/>
      <c r="B795" s="4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x14ac:dyDescent="0.25">
      <c r="A796" s="3"/>
      <c r="B796" s="4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x14ac:dyDescent="0.25">
      <c r="A797" s="3"/>
      <c r="B797" s="4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x14ac:dyDescent="0.25">
      <c r="A798" s="3"/>
      <c r="B798" s="4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x14ac:dyDescent="0.25">
      <c r="A799" s="3"/>
      <c r="B799" s="4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x14ac:dyDescent="0.25">
      <c r="A800" s="3"/>
      <c r="B800" s="4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x14ac:dyDescent="0.25">
      <c r="A801" s="3"/>
      <c r="B801" s="4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x14ac:dyDescent="0.25">
      <c r="A802" s="3"/>
      <c r="B802" s="4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x14ac:dyDescent="0.25">
      <c r="A803" s="3"/>
      <c r="B803" s="4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x14ac:dyDescent="0.25">
      <c r="A804" s="3"/>
      <c r="B804" s="4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x14ac:dyDescent="0.25">
      <c r="A805" s="3"/>
      <c r="B805" s="4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x14ac:dyDescent="0.25">
      <c r="A806" s="3"/>
      <c r="B806" s="4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x14ac:dyDescent="0.25">
      <c r="A807" s="3"/>
      <c r="B807" s="4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x14ac:dyDescent="0.25">
      <c r="A808" s="3"/>
      <c r="B808" s="4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x14ac:dyDescent="0.25">
      <c r="A809" s="3"/>
      <c r="B809" s="4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x14ac:dyDescent="0.25">
      <c r="A810" s="3"/>
      <c r="B810" s="4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x14ac:dyDescent="0.25">
      <c r="A811" s="3"/>
      <c r="B811" s="4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x14ac:dyDescent="0.25">
      <c r="A812" s="3"/>
      <c r="B812" s="4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x14ac:dyDescent="0.25">
      <c r="A813" s="3"/>
      <c r="B813" s="4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x14ac:dyDescent="0.25">
      <c r="A814" s="3"/>
      <c r="B814" s="4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x14ac:dyDescent="0.25">
      <c r="A815" s="3"/>
      <c r="B815" s="4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x14ac:dyDescent="0.25">
      <c r="A816" s="3"/>
      <c r="B816" s="4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x14ac:dyDescent="0.25">
      <c r="A817" s="3"/>
      <c r="B817" s="4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x14ac:dyDescent="0.25">
      <c r="A818" s="3"/>
      <c r="B818" s="4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x14ac:dyDescent="0.25">
      <c r="A819" s="3"/>
      <c r="B819" s="4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x14ac:dyDescent="0.25">
      <c r="A820" s="3"/>
      <c r="B820" s="4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x14ac:dyDescent="0.25">
      <c r="A821" s="3"/>
      <c r="B821" s="4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x14ac:dyDescent="0.25">
      <c r="A822" s="3"/>
      <c r="B822" s="4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x14ac:dyDescent="0.25">
      <c r="A823" s="3"/>
      <c r="B823" s="4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x14ac:dyDescent="0.25">
      <c r="A824" s="3"/>
      <c r="B824" s="4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x14ac:dyDescent="0.25">
      <c r="A825" s="3"/>
      <c r="B825" s="4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x14ac:dyDescent="0.25">
      <c r="A826" s="3"/>
      <c r="B826" s="4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x14ac:dyDescent="0.25">
      <c r="A827" s="3"/>
      <c r="B827" s="4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x14ac:dyDescent="0.25">
      <c r="A828" s="3"/>
      <c r="B828" s="4"/>
      <c r="C828" s="5"/>
      <c r="D828" s="5"/>
      <c r="E828" s="5"/>
      <c r="F828" s="5"/>
      <c r="G828" s="5"/>
      <c r="H828" s="5"/>
      <c r="I828" s="5"/>
      <c r="J828" s="5"/>
      <c r="K828" s="5"/>
      <c r="L828" s="5"/>
    </row>
  </sheetData>
  <autoFilter ref="A6:L416" xr:uid="{DCF4FD53-5CEC-44CB-A737-A0BA8F8B1CAF}">
    <filterColumn colId="3" showButton="0"/>
    <filterColumn colId="5" showButton="0"/>
    <filterColumn colId="7" showButton="0"/>
    <filterColumn colId="9" showButton="0"/>
  </autoFilter>
  <mergeCells count="111">
    <mergeCell ref="B2:F2"/>
    <mergeCell ref="D4:F4"/>
    <mergeCell ref="A6:A7"/>
    <mergeCell ref="B6:B7"/>
    <mergeCell ref="C6:C7"/>
    <mergeCell ref="D6:E6"/>
    <mergeCell ref="F6:G6"/>
    <mergeCell ref="A23:A24"/>
    <mergeCell ref="A21:A22"/>
    <mergeCell ref="A116:A122"/>
    <mergeCell ref="A128:A131"/>
    <mergeCell ref="A123:A127"/>
    <mergeCell ref="A152:A155"/>
    <mergeCell ref="A25:A26"/>
    <mergeCell ref="A27:A28"/>
    <mergeCell ref="A29:A30"/>
    <mergeCell ref="A33:A35"/>
    <mergeCell ref="A36:M36"/>
    <mergeCell ref="A98:A101"/>
    <mergeCell ref="A102:A105"/>
    <mergeCell ref="A132:M132"/>
    <mergeCell ref="A133:A139"/>
    <mergeCell ref="A71:A77"/>
    <mergeCell ref="A78:A82"/>
    <mergeCell ref="A111:A112"/>
    <mergeCell ref="A113:A115"/>
    <mergeCell ref="H6:I6"/>
    <mergeCell ref="J6:K6"/>
    <mergeCell ref="L6:L7"/>
    <mergeCell ref="A9:L9"/>
    <mergeCell ref="A10:A12"/>
    <mergeCell ref="A13:L13"/>
    <mergeCell ref="A14:A15"/>
    <mergeCell ref="A16:A18"/>
    <mergeCell ref="A19:A20"/>
    <mergeCell ref="A110:M110"/>
    <mergeCell ref="A55:A57"/>
    <mergeCell ref="A58:A60"/>
    <mergeCell ref="A61:A70"/>
    <mergeCell ref="A356:A358"/>
    <mergeCell ref="A181:A183"/>
    <mergeCell ref="A184:A186"/>
    <mergeCell ref="A187:A195"/>
    <mergeCell ref="A140:A143"/>
    <mergeCell ref="A144:A147"/>
    <mergeCell ref="A148:A151"/>
    <mergeCell ref="A156:M156"/>
    <mergeCell ref="A256:A258"/>
    <mergeCell ref="A196:A201"/>
    <mergeCell ref="A202:A205"/>
    <mergeCell ref="A206:A209"/>
    <mergeCell ref="A210:A214"/>
    <mergeCell ref="A215:A223"/>
    <mergeCell ref="A224:A228"/>
    <mergeCell ref="A229:A236"/>
    <mergeCell ref="A237:A240"/>
    <mergeCell ref="A241:A243"/>
    <mergeCell ref="A248:A249"/>
    <mergeCell ref="A253:A255"/>
    <mergeCell ref="A244:A247"/>
    <mergeCell ref="A180:M180"/>
    <mergeCell ref="A250:A252"/>
    <mergeCell ref="A268:A278"/>
    <mergeCell ref="A341:L341"/>
    <mergeCell ref="A401:A405"/>
    <mergeCell ref="A37:A41"/>
    <mergeCell ref="A42:A44"/>
    <mergeCell ref="A45:A54"/>
    <mergeCell ref="A83:A90"/>
    <mergeCell ref="A91:A97"/>
    <mergeCell ref="A310:A314"/>
    <mergeCell ref="A157:A158"/>
    <mergeCell ref="A159:A161"/>
    <mergeCell ref="A162:A165"/>
    <mergeCell ref="A166:A170"/>
    <mergeCell ref="A171:A175"/>
    <mergeCell ref="A176:A179"/>
    <mergeCell ref="A291:A293"/>
    <mergeCell ref="A294:A301"/>
    <mergeCell ref="A302:A309"/>
    <mergeCell ref="A259:A267"/>
    <mergeCell ref="A279:A284"/>
    <mergeCell ref="A376:A378"/>
    <mergeCell ref="A344:A345"/>
    <mergeCell ref="A346:A348"/>
    <mergeCell ref="A349:A350"/>
    <mergeCell ref="A351:A355"/>
    <mergeCell ref="A285:A287"/>
    <mergeCell ref="A31:A32"/>
    <mergeCell ref="A106:A109"/>
    <mergeCell ref="A288:L288"/>
    <mergeCell ref="A289:A290"/>
    <mergeCell ref="A379:A381"/>
    <mergeCell ref="A382:A387"/>
    <mergeCell ref="A388:A395"/>
    <mergeCell ref="A396:A400"/>
    <mergeCell ref="A359:L359"/>
    <mergeCell ref="A360:A361"/>
    <mergeCell ref="A362:A364"/>
    <mergeCell ref="A365:A367"/>
    <mergeCell ref="A368:A371"/>
    <mergeCell ref="A372:A375"/>
    <mergeCell ref="A342:A343"/>
    <mergeCell ref="A315:A320"/>
    <mergeCell ref="A321:A325"/>
    <mergeCell ref="A326:A329"/>
    <mergeCell ref="A330:L330"/>
    <mergeCell ref="A331:A332"/>
    <mergeCell ref="A333:A335"/>
    <mergeCell ref="A336:A337"/>
    <mergeCell ref="A338:A34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43"/>
  <sheetViews>
    <sheetView topLeftCell="A39" zoomScaleNormal="100" workbookViewId="0">
      <selection activeCell="F39" sqref="F39:L64"/>
    </sheetView>
  </sheetViews>
  <sheetFormatPr defaultColWidth="9.140625" defaultRowHeight="15" x14ac:dyDescent="0.25"/>
  <cols>
    <col min="1" max="1" width="4" style="9" customWidth="1"/>
    <col min="2" max="2" width="48" style="10" customWidth="1"/>
    <col min="3" max="3" width="9.140625" style="54"/>
    <col min="4" max="4" width="10.42578125" style="54" customWidth="1"/>
    <col min="5" max="11" width="9.140625" style="54"/>
    <col min="12" max="12" width="18.42578125" style="54" customWidth="1"/>
    <col min="13" max="16384" width="9.140625" style="9"/>
  </cols>
  <sheetData>
    <row r="2" spans="1:12" ht="65.25" customHeight="1" x14ac:dyDescent="0.25">
      <c r="B2" s="146" t="s">
        <v>309</v>
      </c>
      <c r="C2" s="146"/>
      <c r="D2" s="146"/>
      <c r="E2" s="146"/>
    </row>
    <row r="4" spans="1:12" x14ac:dyDescent="0.25">
      <c r="D4" s="167" t="s">
        <v>12</v>
      </c>
      <c r="E4" s="167"/>
      <c r="F4" s="167"/>
    </row>
    <row r="6" spans="1:12" ht="50.25" customHeight="1" x14ac:dyDescent="0.25">
      <c r="A6" s="170" t="s">
        <v>9</v>
      </c>
      <c r="B6" s="158" t="s">
        <v>0</v>
      </c>
      <c r="C6" s="158" t="s">
        <v>1</v>
      </c>
      <c r="D6" s="168" t="s">
        <v>2</v>
      </c>
      <c r="E6" s="169"/>
      <c r="F6" s="168" t="s">
        <v>5</v>
      </c>
      <c r="G6" s="169"/>
      <c r="H6" s="168" t="s">
        <v>8</v>
      </c>
      <c r="I6" s="169"/>
      <c r="J6" s="174" t="s">
        <v>10</v>
      </c>
      <c r="K6" s="175"/>
      <c r="L6" s="158" t="s">
        <v>7</v>
      </c>
    </row>
    <row r="7" spans="1:12" ht="80.25" customHeight="1" x14ac:dyDescent="0.25">
      <c r="A7" s="170"/>
      <c r="B7" s="160"/>
      <c r="C7" s="16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0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x14ac:dyDescent="0.25">
      <c r="A9" s="166" t="s">
        <v>35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x14ac:dyDescent="0.25">
      <c r="A10" s="178">
        <v>1</v>
      </c>
      <c r="B10" s="62" t="s">
        <v>89</v>
      </c>
      <c r="C10" s="57" t="s">
        <v>19</v>
      </c>
      <c r="D10" s="57"/>
      <c r="E10" s="57">
        <v>7</v>
      </c>
      <c r="F10" s="57"/>
      <c r="G10" s="57"/>
      <c r="H10" s="57"/>
      <c r="I10" s="57"/>
      <c r="J10" s="57"/>
      <c r="K10" s="57"/>
      <c r="L10" s="57"/>
    </row>
    <row r="11" spans="1:12" x14ac:dyDescent="0.25">
      <c r="A11" s="179"/>
      <c r="B11" s="66" t="s">
        <v>15</v>
      </c>
      <c r="C11" s="2" t="s">
        <v>16</v>
      </c>
      <c r="D11" s="2">
        <v>1</v>
      </c>
      <c r="E11" s="2">
        <f>E10*D11</f>
        <v>7</v>
      </c>
      <c r="F11" s="2"/>
      <c r="G11" s="2"/>
      <c r="H11" s="2"/>
      <c r="I11" s="2"/>
      <c r="J11" s="2"/>
      <c r="K11" s="2"/>
      <c r="L11" s="2"/>
    </row>
    <row r="12" spans="1:12" x14ac:dyDescent="0.25">
      <c r="A12" s="179"/>
      <c r="B12" s="66" t="s">
        <v>90</v>
      </c>
      <c r="C12" s="2" t="s">
        <v>19</v>
      </c>
      <c r="D12" s="2">
        <v>1.02</v>
      </c>
      <c r="E12" s="2">
        <f>E10*D12</f>
        <v>7.1400000000000006</v>
      </c>
      <c r="F12" s="67"/>
      <c r="G12" s="2"/>
      <c r="H12" s="2"/>
      <c r="I12" s="2"/>
      <c r="J12" s="2"/>
      <c r="K12" s="2"/>
      <c r="L12" s="2"/>
    </row>
    <row r="13" spans="1:12" x14ac:dyDescent="0.25">
      <c r="A13" s="180"/>
      <c r="B13" s="66" t="s">
        <v>38</v>
      </c>
      <c r="C13" s="2" t="s">
        <v>16</v>
      </c>
      <c r="D13" s="2">
        <v>0.5</v>
      </c>
      <c r="E13" s="2">
        <f>E10*D13</f>
        <v>3.5</v>
      </c>
      <c r="F13" s="67"/>
      <c r="G13" s="2"/>
      <c r="H13" s="2"/>
      <c r="I13" s="2"/>
      <c r="J13" s="2"/>
      <c r="K13" s="2"/>
      <c r="L13" s="2"/>
    </row>
    <row r="14" spans="1:12" x14ac:dyDescent="0.25">
      <c r="A14" s="178">
        <v>2</v>
      </c>
      <c r="B14" s="62" t="s">
        <v>91</v>
      </c>
      <c r="C14" s="57" t="s">
        <v>19</v>
      </c>
      <c r="D14" s="57"/>
      <c r="E14" s="57">
        <v>17.399999999999999</v>
      </c>
      <c r="F14" s="67"/>
      <c r="G14" s="2"/>
      <c r="H14" s="2"/>
      <c r="I14" s="2"/>
      <c r="J14" s="2"/>
      <c r="K14" s="2"/>
      <c r="L14" s="2"/>
    </row>
    <row r="15" spans="1:12" x14ac:dyDescent="0.25">
      <c r="A15" s="179"/>
      <c r="B15" s="66" t="s">
        <v>15</v>
      </c>
      <c r="C15" s="2" t="s">
        <v>16</v>
      </c>
      <c r="D15" s="2">
        <v>1</v>
      </c>
      <c r="E15" s="2">
        <f>E14*D15</f>
        <v>17.399999999999999</v>
      </c>
      <c r="F15" s="2"/>
      <c r="G15" s="2"/>
      <c r="H15" s="2"/>
      <c r="I15" s="2"/>
      <c r="J15" s="2"/>
      <c r="K15" s="2"/>
      <c r="L15" s="2"/>
    </row>
    <row r="16" spans="1:12" x14ac:dyDescent="0.25">
      <c r="A16" s="179"/>
      <c r="B16" s="66" t="s">
        <v>92</v>
      </c>
      <c r="C16" s="2" t="s">
        <v>19</v>
      </c>
      <c r="D16" s="2">
        <v>1.02</v>
      </c>
      <c r="E16" s="2">
        <f>E14*D16</f>
        <v>17.747999999999998</v>
      </c>
      <c r="F16" s="67"/>
      <c r="G16" s="2"/>
      <c r="H16" s="2"/>
      <c r="I16" s="2"/>
      <c r="J16" s="2"/>
      <c r="K16" s="2"/>
      <c r="L16" s="2"/>
    </row>
    <row r="17" spans="1:12" x14ac:dyDescent="0.25">
      <c r="A17" s="180"/>
      <c r="B17" s="66" t="s">
        <v>38</v>
      </c>
      <c r="C17" s="2" t="s">
        <v>16</v>
      </c>
      <c r="D17" s="2">
        <v>0.5</v>
      </c>
      <c r="E17" s="2">
        <f>E14*D17</f>
        <v>8.6999999999999993</v>
      </c>
      <c r="F17" s="67"/>
      <c r="G17" s="2"/>
      <c r="H17" s="2"/>
      <c r="I17" s="2"/>
      <c r="J17" s="2"/>
      <c r="K17" s="2"/>
      <c r="L17" s="2"/>
    </row>
    <row r="18" spans="1:12" x14ac:dyDescent="0.25">
      <c r="A18" s="162">
        <v>3</v>
      </c>
      <c r="B18" s="56" t="s">
        <v>93</v>
      </c>
      <c r="C18" s="57" t="s">
        <v>19</v>
      </c>
      <c r="D18" s="57"/>
      <c r="E18" s="57">
        <v>25</v>
      </c>
      <c r="F18" s="65"/>
      <c r="G18" s="57"/>
      <c r="H18" s="57"/>
      <c r="I18" s="57"/>
      <c r="J18" s="57"/>
      <c r="K18" s="57"/>
      <c r="L18" s="57"/>
    </row>
    <row r="19" spans="1:12" x14ac:dyDescent="0.25">
      <c r="A19" s="155"/>
      <c r="B19" s="66" t="s">
        <v>15</v>
      </c>
      <c r="C19" s="2" t="s">
        <v>16</v>
      </c>
      <c r="D19" s="2">
        <v>1</v>
      </c>
      <c r="E19" s="2">
        <f>E18*D19</f>
        <v>25</v>
      </c>
      <c r="F19" s="2"/>
      <c r="G19" s="2"/>
      <c r="H19" s="2"/>
      <c r="I19" s="2"/>
      <c r="J19" s="2"/>
      <c r="K19" s="2"/>
      <c r="L19" s="2"/>
    </row>
    <row r="20" spans="1:12" x14ac:dyDescent="0.25">
      <c r="A20" s="155"/>
      <c r="B20" s="66" t="s">
        <v>94</v>
      </c>
      <c r="C20" s="2" t="s">
        <v>19</v>
      </c>
      <c r="D20" s="2">
        <v>1.02</v>
      </c>
      <c r="E20" s="2">
        <f>E18*D20</f>
        <v>25.5</v>
      </c>
      <c r="F20" s="67"/>
      <c r="G20" s="2"/>
      <c r="H20" s="2"/>
      <c r="I20" s="2"/>
      <c r="J20" s="2"/>
      <c r="K20" s="2"/>
      <c r="L20" s="2"/>
    </row>
    <row r="21" spans="1:12" x14ac:dyDescent="0.25">
      <c r="A21" s="156"/>
      <c r="B21" s="66" t="s">
        <v>38</v>
      </c>
      <c r="C21" s="2" t="s">
        <v>16</v>
      </c>
      <c r="D21" s="2">
        <v>0.5</v>
      </c>
      <c r="E21" s="2">
        <f>E18*D21</f>
        <v>12.5</v>
      </c>
      <c r="F21" s="67"/>
      <c r="G21" s="2"/>
      <c r="H21" s="2"/>
      <c r="I21" s="2"/>
      <c r="J21" s="2"/>
      <c r="K21" s="2"/>
      <c r="L21" s="2"/>
    </row>
    <row r="22" spans="1:12" x14ac:dyDescent="0.25">
      <c r="A22" s="162">
        <v>4</v>
      </c>
      <c r="B22" s="56" t="s">
        <v>95</v>
      </c>
      <c r="C22" s="57" t="s">
        <v>19</v>
      </c>
      <c r="D22" s="57"/>
      <c r="E22" s="57">
        <v>27</v>
      </c>
      <c r="F22" s="65"/>
      <c r="G22" s="57"/>
      <c r="H22" s="57"/>
      <c r="I22" s="57"/>
      <c r="J22" s="57"/>
      <c r="K22" s="57"/>
      <c r="L22" s="57"/>
    </row>
    <row r="23" spans="1:12" x14ac:dyDescent="0.25">
      <c r="A23" s="155"/>
      <c r="B23" s="66" t="s">
        <v>15</v>
      </c>
      <c r="C23" s="2" t="s">
        <v>16</v>
      </c>
      <c r="D23" s="2">
        <v>1</v>
      </c>
      <c r="E23" s="2">
        <f>E22*D23</f>
        <v>27</v>
      </c>
      <c r="F23" s="2"/>
      <c r="G23" s="2"/>
      <c r="H23" s="2"/>
      <c r="I23" s="2"/>
      <c r="J23" s="2"/>
      <c r="K23" s="2"/>
      <c r="L23" s="2"/>
    </row>
    <row r="24" spans="1:12" x14ac:dyDescent="0.25">
      <c r="A24" s="155"/>
      <c r="B24" s="66" t="s">
        <v>94</v>
      </c>
      <c r="C24" s="2" t="s">
        <v>19</v>
      </c>
      <c r="D24" s="2">
        <v>1.02</v>
      </c>
      <c r="E24" s="2">
        <f>E22*D24</f>
        <v>27.54</v>
      </c>
      <c r="F24" s="67"/>
      <c r="G24" s="2"/>
      <c r="H24" s="2"/>
      <c r="I24" s="2"/>
      <c r="J24" s="2"/>
      <c r="K24" s="2"/>
      <c r="L24" s="2"/>
    </row>
    <row r="25" spans="1:12" x14ac:dyDescent="0.25">
      <c r="A25" s="156"/>
      <c r="B25" s="66" t="s">
        <v>38</v>
      </c>
      <c r="C25" s="2" t="s">
        <v>16</v>
      </c>
      <c r="D25" s="2">
        <v>0.5</v>
      </c>
      <c r="E25" s="2">
        <f>E22*D25</f>
        <v>13.5</v>
      </c>
      <c r="F25" s="67"/>
      <c r="G25" s="2"/>
      <c r="H25" s="2"/>
      <c r="I25" s="2"/>
      <c r="J25" s="2"/>
      <c r="K25" s="2"/>
      <c r="L25" s="2"/>
    </row>
    <row r="26" spans="1:12" x14ac:dyDescent="0.25">
      <c r="A26" s="162">
        <v>5</v>
      </c>
      <c r="B26" s="56" t="s">
        <v>96</v>
      </c>
      <c r="C26" s="57" t="s">
        <v>21</v>
      </c>
      <c r="D26" s="57"/>
      <c r="E26" s="57">
        <v>3</v>
      </c>
      <c r="F26" s="65"/>
      <c r="G26" s="57"/>
      <c r="H26" s="57"/>
      <c r="I26" s="57"/>
      <c r="J26" s="57"/>
      <c r="K26" s="57"/>
      <c r="L26" s="57"/>
    </row>
    <row r="27" spans="1:12" x14ac:dyDescent="0.25">
      <c r="A27" s="155"/>
      <c r="B27" s="66" t="s">
        <v>15</v>
      </c>
      <c r="C27" s="2" t="s">
        <v>16</v>
      </c>
      <c r="D27" s="2">
        <v>1</v>
      </c>
      <c r="E27" s="2">
        <f>E26*D27</f>
        <v>3</v>
      </c>
      <c r="F27" s="93"/>
      <c r="G27" s="90"/>
      <c r="H27" s="2"/>
      <c r="I27" s="90"/>
      <c r="J27" s="93"/>
      <c r="K27" s="93"/>
      <c r="L27" s="90"/>
    </row>
    <row r="28" spans="1:12" x14ac:dyDescent="0.25">
      <c r="A28" s="156"/>
      <c r="B28" s="66" t="s">
        <v>97</v>
      </c>
      <c r="C28" s="2" t="s">
        <v>21</v>
      </c>
      <c r="D28" s="2">
        <v>1</v>
      </c>
      <c r="E28" s="2">
        <f>E26*D28</f>
        <v>3</v>
      </c>
      <c r="F28" s="93"/>
      <c r="G28" s="90"/>
      <c r="H28" s="93"/>
      <c r="I28" s="90"/>
      <c r="J28" s="93"/>
      <c r="K28" s="93"/>
      <c r="L28" s="90"/>
    </row>
    <row r="29" spans="1:12" x14ac:dyDescent="0.25">
      <c r="A29" s="162">
        <v>6</v>
      </c>
      <c r="B29" s="56" t="s">
        <v>98</v>
      </c>
      <c r="C29" s="57" t="s">
        <v>21</v>
      </c>
      <c r="D29" s="57"/>
      <c r="E29" s="57">
        <v>3</v>
      </c>
      <c r="F29" s="65"/>
      <c r="G29" s="57"/>
      <c r="H29" s="57"/>
      <c r="I29" s="57"/>
      <c r="J29" s="57"/>
      <c r="K29" s="57"/>
      <c r="L29" s="57"/>
    </row>
    <row r="30" spans="1:12" x14ac:dyDescent="0.25">
      <c r="A30" s="155"/>
      <c r="B30" s="66" t="s">
        <v>15</v>
      </c>
      <c r="C30" s="2" t="s">
        <v>16</v>
      </c>
      <c r="D30" s="2">
        <v>1</v>
      </c>
      <c r="E30" s="2">
        <f>E29*D30</f>
        <v>3</v>
      </c>
      <c r="F30" s="93"/>
      <c r="G30" s="90"/>
      <c r="H30" s="2"/>
      <c r="I30" s="90"/>
      <c r="J30" s="93"/>
      <c r="K30" s="93"/>
      <c r="L30" s="90"/>
    </row>
    <row r="31" spans="1:12" x14ac:dyDescent="0.25">
      <c r="A31" s="156"/>
      <c r="B31" s="66" t="s">
        <v>98</v>
      </c>
      <c r="C31" s="2" t="s">
        <v>21</v>
      </c>
      <c r="D31" s="2">
        <v>1</v>
      </c>
      <c r="E31" s="2">
        <f>E29*D31</f>
        <v>3</v>
      </c>
      <c r="F31" s="93"/>
      <c r="G31" s="90"/>
      <c r="H31" s="93"/>
      <c r="I31" s="90"/>
      <c r="J31" s="93"/>
      <c r="K31" s="93"/>
      <c r="L31" s="90"/>
    </row>
    <row r="32" spans="1:12" x14ac:dyDescent="0.25">
      <c r="A32" s="162">
        <v>7</v>
      </c>
      <c r="B32" s="56" t="s">
        <v>99</v>
      </c>
      <c r="C32" s="57" t="s">
        <v>21</v>
      </c>
      <c r="D32" s="57"/>
      <c r="E32" s="57">
        <v>3</v>
      </c>
      <c r="F32" s="65"/>
      <c r="G32" s="57"/>
      <c r="H32" s="57"/>
      <c r="I32" s="57"/>
      <c r="J32" s="57"/>
      <c r="K32" s="57"/>
      <c r="L32" s="57"/>
    </row>
    <row r="33" spans="1:12" x14ac:dyDescent="0.25">
      <c r="A33" s="155"/>
      <c r="B33" s="66" t="s">
        <v>15</v>
      </c>
      <c r="C33" s="2" t="s">
        <v>16</v>
      </c>
      <c r="D33" s="2">
        <v>1</v>
      </c>
      <c r="E33" s="2">
        <f>E32*D33</f>
        <v>3</v>
      </c>
      <c r="F33" s="93"/>
      <c r="G33" s="90"/>
      <c r="H33" s="2"/>
      <c r="I33" s="90"/>
      <c r="J33" s="93"/>
      <c r="K33" s="93"/>
      <c r="L33" s="90"/>
    </row>
    <row r="34" spans="1:12" x14ac:dyDescent="0.25">
      <c r="A34" s="156"/>
      <c r="B34" s="66" t="s">
        <v>100</v>
      </c>
      <c r="C34" s="2" t="s">
        <v>21</v>
      </c>
      <c r="D34" s="2">
        <v>1</v>
      </c>
      <c r="E34" s="2">
        <f>E32*D34</f>
        <v>3</v>
      </c>
      <c r="F34" s="93"/>
      <c r="G34" s="90"/>
      <c r="H34" s="93"/>
      <c r="I34" s="90"/>
      <c r="J34" s="93"/>
      <c r="K34" s="93"/>
      <c r="L34" s="90"/>
    </row>
    <row r="35" spans="1:12" x14ac:dyDescent="0.25">
      <c r="A35" s="155">
        <v>8</v>
      </c>
      <c r="B35" s="56" t="s">
        <v>101</v>
      </c>
      <c r="C35" s="57" t="s">
        <v>21</v>
      </c>
      <c r="D35" s="57"/>
      <c r="E35" s="57">
        <v>3</v>
      </c>
      <c r="F35" s="65"/>
      <c r="G35" s="57"/>
      <c r="H35" s="57"/>
      <c r="I35" s="57"/>
      <c r="J35" s="57"/>
      <c r="K35" s="57"/>
      <c r="L35" s="57"/>
    </row>
    <row r="36" spans="1:12" x14ac:dyDescent="0.25">
      <c r="A36" s="155"/>
      <c r="B36" s="66" t="s">
        <v>15</v>
      </c>
      <c r="C36" s="2" t="s">
        <v>16</v>
      </c>
      <c r="D36" s="2">
        <v>1</v>
      </c>
      <c r="E36" s="2">
        <f>E35*D36</f>
        <v>3</v>
      </c>
      <c r="F36" s="93"/>
      <c r="G36" s="90"/>
      <c r="H36" s="2"/>
      <c r="I36" s="90"/>
      <c r="J36" s="93"/>
      <c r="K36" s="93"/>
      <c r="L36" s="90"/>
    </row>
    <row r="37" spans="1:12" x14ac:dyDescent="0.25">
      <c r="A37" s="156"/>
      <c r="B37" s="66" t="s">
        <v>101</v>
      </c>
      <c r="C37" s="2" t="s">
        <v>21</v>
      </c>
      <c r="D37" s="2">
        <v>1</v>
      </c>
      <c r="E37" s="2">
        <f>E35*D37</f>
        <v>3</v>
      </c>
      <c r="F37" s="93"/>
      <c r="G37" s="90"/>
      <c r="H37" s="93"/>
      <c r="I37" s="90"/>
      <c r="J37" s="93"/>
      <c r="K37" s="93"/>
      <c r="L37" s="90"/>
    </row>
    <row r="38" spans="1:12" x14ac:dyDescent="0.25">
      <c r="A38" s="166" t="s">
        <v>49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25.5" x14ac:dyDescent="0.25">
      <c r="A39" s="178">
        <v>1</v>
      </c>
      <c r="B39" s="62" t="s">
        <v>236</v>
      </c>
      <c r="C39" s="57" t="s">
        <v>21</v>
      </c>
      <c r="D39" s="57"/>
      <c r="E39" s="57">
        <v>1</v>
      </c>
      <c r="F39" s="65"/>
      <c r="G39" s="57"/>
      <c r="H39" s="57"/>
      <c r="I39" s="57"/>
      <c r="J39" s="57"/>
      <c r="K39" s="57"/>
      <c r="L39" s="57"/>
    </row>
    <row r="40" spans="1:12" x14ac:dyDescent="0.25">
      <c r="A40" s="179"/>
      <c r="B40" s="66" t="s">
        <v>15</v>
      </c>
      <c r="C40" s="2" t="s">
        <v>16</v>
      </c>
      <c r="D40" s="2">
        <v>1</v>
      </c>
      <c r="E40" s="2">
        <f>E39*D40</f>
        <v>1</v>
      </c>
      <c r="F40" s="90"/>
      <c r="G40" s="90"/>
      <c r="H40" s="93"/>
      <c r="I40" s="90"/>
      <c r="J40" s="90"/>
      <c r="K40" s="90"/>
      <c r="L40" s="90"/>
    </row>
    <row r="41" spans="1:12" ht="25.5" x14ac:dyDescent="0.25">
      <c r="A41" s="179"/>
      <c r="B41" s="76" t="s">
        <v>237</v>
      </c>
      <c r="C41" s="2" t="s">
        <v>21</v>
      </c>
      <c r="D41" s="2">
        <v>1</v>
      </c>
      <c r="E41" s="2">
        <f>E39*D41</f>
        <v>1</v>
      </c>
      <c r="F41" s="8"/>
      <c r="G41" s="8"/>
      <c r="H41" s="8"/>
      <c r="I41" s="8"/>
      <c r="J41" s="8"/>
      <c r="K41" s="8"/>
      <c r="L41" s="8"/>
    </row>
    <row r="42" spans="1:12" x14ac:dyDescent="0.25">
      <c r="A42" s="180"/>
      <c r="B42" s="66" t="s">
        <v>238</v>
      </c>
      <c r="C42" s="2" t="s">
        <v>21</v>
      </c>
      <c r="D42" s="2">
        <v>1</v>
      </c>
      <c r="E42" s="2">
        <f>E39*D42</f>
        <v>1</v>
      </c>
      <c r="F42" s="8"/>
      <c r="G42" s="8"/>
      <c r="H42" s="8"/>
      <c r="I42" s="8"/>
      <c r="J42" s="8"/>
      <c r="K42" s="8"/>
      <c r="L42" s="8"/>
    </row>
    <row r="43" spans="1:12" x14ac:dyDescent="0.25">
      <c r="A43" s="178">
        <v>2</v>
      </c>
      <c r="B43" s="62" t="s">
        <v>239</v>
      </c>
      <c r="C43" s="57" t="s">
        <v>21</v>
      </c>
      <c r="D43" s="57"/>
      <c r="E43" s="57">
        <v>1</v>
      </c>
      <c r="F43" s="65"/>
      <c r="G43" s="57"/>
      <c r="H43" s="57"/>
      <c r="I43" s="57"/>
      <c r="J43" s="57"/>
      <c r="K43" s="57"/>
      <c r="L43" s="57"/>
    </row>
    <row r="44" spans="1:12" x14ac:dyDescent="0.25">
      <c r="A44" s="179"/>
      <c r="B44" s="66" t="s">
        <v>15</v>
      </c>
      <c r="C44" s="2" t="s">
        <v>16</v>
      </c>
      <c r="D44" s="2">
        <v>1</v>
      </c>
      <c r="E44" s="2">
        <f>E43*D44</f>
        <v>1</v>
      </c>
      <c r="F44" s="90"/>
      <c r="G44" s="90"/>
      <c r="H44" s="93"/>
      <c r="I44" s="90"/>
      <c r="J44" s="90"/>
      <c r="K44" s="90"/>
      <c r="L44" s="90"/>
    </row>
    <row r="45" spans="1:12" ht="25.5" x14ac:dyDescent="0.25">
      <c r="A45" s="180"/>
      <c r="B45" s="76" t="s">
        <v>240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62">
        <v>3</v>
      </c>
      <c r="B46" s="56" t="s">
        <v>235</v>
      </c>
      <c r="C46" s="57" t="s">
        <v>21</v>
      </c>
      <c r="D46" s="57"/>
      <c r="E46" s="57">
        <v>2</v>
      </c>
      <c r="F46" s="65"/>
      <c r="G46" s="57"/>
      <c r="H46" s="57"/>
      <c r="I46" s="57"/>
      <c r="J46" s="57"/>
      <c r="K46" s="57"/>
      <c r="L46" s="57"/>
    </row>
    <row r="47" spans="1:12" x14ac:dyDescent="0.25">
      <c r="A47" s="155"/>
      <c r="B47" s="66" t="s">
        <v>15</v>
      </c>
      <c r="C47" s="2" t="s">
        <v>16</v>
      </c>
      <c r="D47" s="2">
        <v>1</v>
      </c>
      <c r="E47" s="2">
        <f>E46*D47</f>
        <v>2</v>
      </c>
      <c r="F47" s="67"/>
      <c r="G47" s="2"/>
      <c r="H47" s="2"/>
      <c r="I47" s="2"/>
      <c r="J47" s="2"/>
      <c r="K47" s="2"/>
      <c r="L47" s="2"/>
    </row>
    <row r="48" spans="1:12" ht="25.5" x14ac:dyDescent="0.25">
      <c r="A48" s="155"/>
      <c r="B48" s="76" t="s">
        <v>83</v>
      </c>
      <c r="C48" s="2" t="s">
        <v>21</v>
      </c>
      <c r="D48" s="2">
        <v>1</v>
      </c>
      <c r="E48" s="2">
        <f>E47*D48</f>
        <v>2</v>
      </c>
      <c r="F48" s="67"/>
      <c r="G48" s="2"/>
      <c r="H48" s="2"/>
      <c r="I48" s="2"/>
      <c r="J48" s="2"/>
      <c r="K48" s="2"/>
      <c r="L48" s="2"/>
    </row>
    <row r="49" spans="1:12" x14ac:dyDescent="0.25">
      <c r="A49" s="156"/>
      <c r="B49" s="66" t="s">
        <v>17</v>
      </c>
      <c r="C49" s="2" t="s">
        <v>16</v>
      </c>
      <c r="D49" s="2">
        <v>1</v>
      </c>
      <c r="E49" s="2">
        <f>E48*D49</f>
        <v>2</v>
      </c>
      <c r="F49" s="67"/>
      <c r="G49" s="2"/>
      <c r="H49" s="2"/>
      <c r="I49" s="2"/>
      <c r="J49" s="2"/>
      <c r="K49" s="2"/>
      <c r="L49" s="2"/>
    </row>
    <row r="50" spans="1:12" x14ac:dyDescent="0.25">
      <c r="A50" s="155">
        <v>4</v>
      </c>
      <c r="B50" s="56" t="s">
        <v>65</v>
      </c>
      <c r="C50" s="57" t="s">
        <v>21</v>
      </c>
      <c r="D50" s="57"/>
      <c r="E50" s="57">
        <v>2</v>
      </c>
      <c r="F50" s="65"/>
      <c r="G50" s="57"/>
      <c r="H50" s="65"/>
      <c r="I50" s="65"/>
      <c r="J50" s="65"/>
      <c r="K50" s="65"/>
      <c r="L50" s="65"/>
    </row>
    <row r="51" spans="1:12" x14ac:dyDescent="0.25">
      <c r="A51" s="155"/>
      <c r="B51" s="66" t="s">
        <v>15</v>
      </c>
      <c r="C51" s="2" t="s">
        <v>16</v>
      </c>
      <c r="D51" s="2">
        <v>1</v>
      </c>
      <c r="E51" s="2">
        <f>E50*D51</f>
        <v>2</v>
      </c>
      <c r="F51" s="67"/>
      <c r="G51" s="2"/>
      <c r="H51" s="67"/>
      <c r="I51" s="67"/>
      <c r="J51" s="67"/>
      <c r="K51" s="67"/>
      <c r="L51" s="67"/>
    </row>
    <row r="52" spans="1:12" ht="25.5" x14ac:dyDescent="0.25">
      <c r="A52" s="155"/>
      <c r="B52" s="76" t="s">
        <v>84</v>
      </c>
      <c r="C52" s="2" t="s">
        <v>21</v>
      </c>
      <c r="D52" s="2">
        <v>1</v>
      </c>
      <c r="E52" s="2">
        <f>E51*D52</f>
        <v>2</v>
      </c>
      <c r="F52" s="67"/>
      <c r="G52" s="2"/>
      <c r="H52" s="67"/>
      <c r="I52" s="67"/>
      <c r="J52" s="67"/>
      <c r="K52" s="67"/>
      <c r="L52" s="67"/>
    </row>
    <row r="53" spans="1:12" x14ac:dyDescent="0.25">
      <c r="A53" s="156"/>
      <c r="B53" s="66" t="s">
        <v>17</v>
      </c>
      <c r="C53" s="2" t="s">
        <v>16</v>
      </c>
      <c r="D53" s="2">
        <v>1</v>
      </c>
      <c r="E53" s="2">
        <f>E52*D53</f>
        <v>2</v>
      </c>
      <c r="F53" s="67"/>
      <c r="G53" s="2"/>
      <c r="H53" s="67"/>
      <c r="I53" s="67"/>
      <c r="J53" s="67"/>
      <c r="K53" s="67"/>
      <c r="L53" s="67"/>
    </row>
    <row r="54" spans="1:12" x14ac:dyDescent="0.25">
      <c r="A54" s="162">
        <v>5</v>
      </c>
      <c r="B54" s="56" t="s">
        <v>234</v>
      </c>
      <c r="C54" s="57" t="s">
        <v>21</v>
      </c>
      <c r="D54" s="57"/>
      <c r="E54" s="57">
        <v>2</v>
      </c>
      <c r="F54" s="65"/>
      <c r="G54" s="57"/>
      <c r="H54" s="57"/>
      <c r="I54" s="57"/>
      <c r="J54" s="57"/>
      <c r="K54" s="57"/>
      <c r="L54" s="57"/>
    </row>
    <row r="55" spans="1:12" x14ac:dyDescent="0.25">
      <c r="A55" s="155"/>
      <c r="B55" s="66" t="s">
        <v>15</v>
      </c>
      <c r="C55" s="2" t="s">
        <v>16</v>
      </c>
      <c r="D55" s="2">
        <v>1</v>
      </c>
      <c r="E55" s="2">
        <f>E54*D55</f>
        <v>2</v>
      </c>
      <c r="F55" s="67"/>
      <c r="G55" s="2"/>
      <c r="H55" s="2"/>
      <c r="I55" s="2"/>
      <c r="J55" s="2"/>
      <c r="K55" s="2"/>
      <c r="L55" s="2"/>
    </row>
    <row r="56" spans="1:12" ht="25.5" x14ac:dyDescent="0.25">
      <c r="A56" s="155"/>
      <c r="B56" s="76" t="s">
        <v>85</v>
      </c>
      <c r="C56" s="2" t="s">
        <v>21</v>
      </c>
      <c r="D56" s="2">
        <v>1</v>
      </c>
      <c r="E56" s="2">
        <f>E54*D56</f>
        <v>2</v>
      </c>
      <c r="F56" s="67"/>
      <c r="G56" s="2"/>
      <c r="H56" s="2"/>
      <c r="I56" s="2"/>
      <c r="J56" s="2"/>
      <c r="K56" s="2"/>
      <c r="L56" s="2"/>
    </row>
    <row r="57" spans="1:12" x14ac:dyDescent="0.25">
      <c r="A57" s="156"/>
      <c r="B57" s="66" t="s">
        <v>17</v>
      </c>
      <c r="C57" s="2" t="s">
        <v>16</v>
      </c>
      <c r="D57" s="2">
        <v>5</v>
      </c>
      <c r="E57" s="2">
        <f>E54*D57</f>
        <v>10</v>
      </c>
      <c r="F57" s="67"/>
      <c r="G57" s="2"/>
      <c r="H57" s="2"/>
      <c r="I57" s="2"/>
      <c r="J57" s="2"/>
      <c r="K57" s="2"/>
      <c r="L57" s="2"/>
    </row>
    <row r="58" spans="1:12" x14ac:dyDescent="0.25">
      <c r="A58" s="162">
        <v>6</v>
      </c>
      <c r="B58" s="56" t="s">
        <v>232</v>
      </c>
      <c r="C58" s="57" t="s">
        <v>21</v>
      </c>
      <c r="D58" s="57"/>
      <c r="E58" s="57">
        <v>1</v>
      </c>
      <c r="F58" s="65"/>
      <c r="G58" s="57"/>
      <c r="H58" s="57"/>
      <c r="I58" s="57"/>
      <c r="J58" s="57"/>
      <c r="K58" s="57"/>
      <c r="L58" s="57"/>
    </row>
    <row r="59" spans="1:12" x14ac:dyDescent="0.25">
      <c r="A59" s="155"/>
      <c r="B59" s="66" t="s">
        <v>15</v>
      </c>
      <c r="C59" s="2" t="s">
        <v>16</v>
      </c>
      <c r="D59" s="2">
        <v>1</v>
      </c>
      <c r="E59" s="2">
        <f>E58*D59</f>
        <v>1</v>
      </c>
      <c r="F59" s="93"/>
      <c r="G59" s="90"/>
      <c r="H59" s="93"/>
      <c r="I59" s="90"/>
      <c r="J59" s="93"/>
      <c r="K59" s="93"/>
      <c r="L59" s="90"/>
    </row>
    <row r="60" spans="1:12" x14ac:dyDescent="0.25">
      <c r="A60" s="155"/>
      <c r="B60" s="66" t="s">
        <v>233</v>
      </c>
      <c r="C60" s="2" t="s">
        <v>21</v>
      </c>
      <c r="D60" s="2">
        <v>1</v>
      </c>
      <c r="E60" s="2">
        <f>E58*D60</f>
        <v>1</v>
      </c>
      <c r="F60" s="95"/>
      <c r="G60" s="96"/>
      <c r="H60" s="95"/>
      <c r="I60" s="96"/>
      <c r="J60" s="95"/>
      <c r="K60" s="95"/>
      <c r="L60" s="96"/>
    </row>
    <row r="61" spans="1:12" x14ac:dyDescent="0.25">
      <c r="A61" s="156"/>
      <c r="B61" s="66" t="s">
        <v>38</v>
      </c>
      <c r="C61" s="2" t="s">
        <v>16</v>
      </c>
      <c r="D61" s="2">
        <v>1</v>
      </c>
      <c r="E61" s="2">
        <f>E58*D61</f>
        <v>1</v>
      </c>
      <c r="F61" s="67"/>
      <c r="G61" s="90"/>
      <c r="H61" s="93"/>
      <c r="I61" s="90"/>
      <c r="J61" s="93"/>
      <c r="K61" s="93"/>
      <c r="L61" s="90"/>
    </row>
    <row r="62" spans="1:12" x14ac:dyDescent="0.25">
      <c r="A62" s="162">
        <v>7</v>
      </c>
      <c r="B62" s="62" t="s">
        <v>36</v>
      </c>
      <c r="C62" s="57" t="s">
        <v>21</v>
      </c>
      <c r="D62" s="57"/>
      <c r="E62" s="57">
        <v>12</v>
      </c>
      <c r="F62" s="65"/>
      <c r="G62" s="57"/>
      <c r="H62" s="57"/>
      <c r="I62" s="57"/>
      <c r="J62" s="57"/>
      <c r="K62" s="57"/>
      <c r="L62" s="57"/>
    </row>
    <row r="63" spans="1:12" x14ac:dyDescent="0.25">
      <c r="A63" s="155"/>
      <c r="B63" s="66" t="s">
        <v>15</v>
      </c>
      <c r="C63" s="2" t="s">
        <v>16</v>
      </c>
      <c r="D63" s="2">
        <v>1</v>
      </c>
      <c r="E63" s="2">
        <f>E62*D63</f>
        <v>12</v>
      </c>
      <c r="F63" s="89"/>
      <c r="G63" s="90"/>
      <c r="H63" s="93"/>
      <c r="I63" s="90"/>
      <c r="J63" s="89"/>
      <c r="K63" s="89"/>
      <c r="L63" s="90"/>
    </row>
    <row r="64" spans="1:12" x14ac:dyDescent="0.25">
      <c r="A64" s="156"/>
      <c r="B64" s="66" t="s">
        <v>37</v>
      </c>
      <c r="C64" s="2" t="s">
        <v>21</v>
      </c>
      <c r="D64" s="97">
        <v>1</v>
      </c>
      <c r="E64" s="2">
        <f>E62*D64</f>
        <v>12</v>
      </c>
      <c r="F64" s="89"/>
      <c r="G64" s="90"/>
      <c r="H64" s="89"/>
      <c r="I64" s="90"/>
      <c r="J64" s="89"/>
      <c r="K64" s="89"/>
      <c r="L64" s="90"/>
    </row>
    <row r="65" spans="1:12" x14ac:dyDescent="0.25">
      <c r="A65" s="3"/>
      <c r="B65" s="11" t="s">
        <v>7</v>
      </c>
      <c r="C65" s="12"/>
      <c r="D65" s="13"/>
      <c r="E65" s="14"/>
      <c r="F65" s="15"/>
      <c r="G65" s="15">
        <f>SUM(G9:G64)</f>
        <v>0</v>
      </c>
      <c r="H65" s="15"/>
      <c r="I65" s="15"/>
      <c r="J65" s="15"/>
      <c r="K65" s="15"/>
      <c r="L65" s="15">
        <f>SUM(L9:L64)</f>
        <v>0</v>
      </c>
    </row>
    <row r="66" spans="1:12" x14ac:dyDescent="0.25">
      <c r="A66" s="3"/>
      <c r="B66" s="6" t="s">
        <v>25</v>
      </c>
      <c r="C66" s="16">
        <v>0.05</v>
      </c>
      <c r="D66" s="13"/>
      <c r="E66" s="14"/>
      <c r="F66" s="15"/>
      <c r="G66" s="15"/>
      <c r="H66" s="15"/>
      <c r="I66" s="15"/>
      <c r="J66" s="15"/>
      <c r="K66" s="15"/>
      <c r="L66" s="7">
        <f>G65*C66</f>
        <v>0</v>
      </c>
    </row>
    <row r="67" spans="1:12" x14ac:dyDescent="0.25">
      <c r="A67" s="3"/>
      <c r="B67" s="17" t="s">
        <v>7</v>
      </c>
      <c r="C67" s="16"/>
      <c r="D67" s="13"/>
      <c r="E67" s="14"/>
      <c r="F67" s="15"/>
      <c r="G67" s="15"/>
      <c r="H67" s="15"/>
      <c r="I67" s="15"/>
      <c r="J67" s="15"/>
      <c r="K67" s="15"/>
      <c r="L67" s="7">
        <f>L66+L65</f>
        <v>0</v>
      </c>
    </row>
    <row r="68" spans="1:12" x14ac:dyDescent="0.25">
      <c r="A68" s="3"/>
      <c r="B68" s="18" t="s">
        <v>26</v>
      </c>
      <c r="C68" s="19">
        <v>0.1</v>
      </c>
      <c r="D68" s="13"/>
      <c r="E68" s="14"/>
      <c r="F68" s="15"/>
      <c r="G68" s="15"/>
      <c r="H68" s="15"/>
      <c r="I68" s="15"/>
      <c r="J68" s="15"/>
      <c r="K68" s="15"/>
      <c r="L68" s="7">
        <f>L67*C68</f>
        <v>0</v>
      </c>
    </row>
    <row r="69" spans="1:12" x14ac:dyDescent="0.25">
      <c r="A69" s="3"/>
      <c r="B69" s="17" t="s">
        <v>7</v>
      </c>
      <c r="C69" s="19"/>
      <c r="D69" s="13"/>
      <c r="E69" s="14"/>
      <c r="F69" s="15"/>
      <c r="G69" s="15"/>
      <c r="H69" s="15"/>
      <c r="I69" s="15"/>
      <c r="J69" s="15"/>
      <c r="K69" s="15"/>
      <c r="L69" s="7">
        <f>L68+L67</f>
        <v>0</v>
      </c>
    </row>
    <row r="70" spans="1:12" x14ac:dyDescent="0.25">
      <c r="A70" s="3"/>
      <c r="B70" s="20" t="s">
        <v>27</v>
      </c>
      <c r="C70" s="16">
        <v>0.08</v>
      </c>
      <c r="D70" s="6"/>
      <c r="E70" s="21"/>
      <c r="F70" s="20"/>
      <c r="G70" s="22"/>
      <c r="H70" s="22"/>
      <c r="I70" s="22"/>
      <c r="J70" s="31"/>
      <c r="K70" s="31"/>
      <c r="L70" s="32">
        <f>L69*C70</f>
        <v>0</v>
      </c>
    </row>
    <row r="71" spans="1:12" x14ac:dyDescent="0.25">
      <c r="A71" s="3"/>
      <c r="B71" s="17" t="s">
        <v>7</v>
      </c>
      <c r="C71" s="24"/>
      <c r="D71" s="24"/>
      <c r="E71" s="24"/>
      <c r="F71" s="24"/>
      <c r="G71" s="25"/>
      <c r="H71" s="25"/>
      <c r="I71" s="25"/>
      <c r="J71" s="25"/>
      <c r="K71" s="25"/>
      <c r="L71" s="8">
        <f>SUM(L69:L70)</f>
        <v>0</v>
      </c>
    </row>
    <row r="72" spans="1:12" x14ac:dyDescent="0.25">
      <c r="A72" s="3"/>
      <c r="B72" s="26" t="s">
        <v>28</v>
      </c>
      <c r="C72" s="27">
        <v>0.05</v>
      </c>
      <c r="D72" s="28"/>
      <c r="E72" s="28"/>
      <c r="F72" s="28"/>
      <c r="G72" s="28"/>
      <c r="H72" s="28"/>
      <c r="I72" s="28"/>
      <c r="J72" s="28"/>
      <c r="K72" s="28"/>
      <c r="L72" s="8">
        <f>L71*C72</f>
        <v>0</v>
      </c>
    </row>
    <row r="73" spans="1:12" x14ac:dyDescent="0.25">
      <c r="A73" s="3"/>
      <c r="B73" s="17" t="s">
        <v>7</v>
      </c>
      <c r="C73" s="29"/>
      <c r="D73" s="28"/>
      <c r="E73" s="28"/>
      <c r="F73" s="28"/>
      <c r="G73" s="28"/>
      <c r="H73" s="28"/>
      <c r="I73" s="28"/>
      <c r="J73" s="28"/>
      <c r="K73" s="28"/>
      <c r="L73" s="8">
        <f>SUM(L71:L72)</f>
        <v>0</v>
      </c>
    </row>
    <row r="74" spans="1:12" x14ac:dyDescent="0.25">
      <c r="A74" s="3"/>
      <c r="B74" s="26" t="s">
        <v>29</v>
      </c>
      <c r="C74" s="27">
        <v>0.18</v>
      </c>
      <c r="D74" s="28"/>
      <c r="E74" s="28"/>
      <c r="F74" s="28"/>
      <c r="G74" s="28"/>
      <c r="H74" s="28"/>
      <c r="I74" s="28"/>
      <c r="J74" s="28"/>
      <c r="K74" s="28"/>
      <c r="L74" s="8">
        <f>L73*C74</f>
        <v>0</v>
      </c>
    </row>
    <row r="75" spans="1:12" x14ac:dyDescent="0.25">
      <c r="A75" s="3"/>
      <c r="B75" s="28" t="s">
        <v>30</v>
      </c>
      <c r="C75" s="28"/>
      <c r="D75" s="28"/>
      <c r="E75" s="28"/>
      <c r="F75" s="28"/>
      <c r="G75" s="28"/>
      <c r="H75" s="28"/>
      <c r="I75" s="28"/>
      <c r="J75" s="28"/>
      <c r="K75" s="28"/>
      <c r="L75" s="30">
        <f>L74+L73</f>
        <v>0</v>
      </c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</sheetData>
  <mergeCells count="27">
    <mergeCell ref="A58:A61"/>
    <mergeCell ref="A62:A64"/>
    <mergeCell ref="A38:L38"/>
    <mergeCell ref="A46:A49"/>
    <mergeCell ref="A50:A53"/>
    <mergeCell ref="A39:A42"/>
    <mergeCell ref="A43:A45"/>
    <mergeCell ref="H6:I6"/>
    <mergeCell ref="J6:K6"/>
    <mergeCell ref="L6:L7"/>
    <mergeCell ref="A9:L9"/>
    <mergeCell ref="A54:A57"/>
    <mergeCell ref="A10:A13"/>
    <mergeCell ref="A14:A17"/>
    <mergeCell ref="A18:A21"/>
    <mergeCell ref="A22:A25"/>
    <mergeCell ref="A26:A28"/>
    <mergeCell ref="A29:A31"/>
    <mergeCell ref="A32:A34"/>
    <mergeCell ref="A35:A37"/>
    <mergeCell ref="B2:E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35"/>
  <sheetViews>
    <sheetView topLeftCell="A2" workbookViewId="0">
      <selection activeCell="F10" sqref="F10:L56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9" customHeight="1" x14ac:dyDescent="0.25">
      <c r="B2" s="146" t="s">
        <v>309</v>
      </c>
      <c r="C2" s="146"/>
      <c r="D2" s="146"/>
    </row>
    <row r="4" spans="1:12" x14ac:dyDescent="0.25">
      <c r="D4" s="167" t="s">
        <v>12</v>
      </c>
      <c r="E4" s="167"/>
      <c r="F4" s="167"/>
    </row>
    <row r="6" spans="1:12" ht="50.25" customHeight="1" x14ac:dyDescent="0.25">
      <c r="A6" s="170" t="s">
        <v>9</v>
      </c>
      <c r="B6" s="158" t="s">
        <v>0</v>
      </c>
      <c r="C6" s="158" t="s">
        <v>1</v>
      </c>
      <c r="D6" s="168" t="s">
        <v>2</v>
      </c>
      <c r="E6" s="169"/>
      <c r="F6" s="168" t="s">
        <v>5</v>
      </c>
      <c r="G6" s="169"/>
      <c r="H6" s="168" t="s">
        <v>8</v>
      </c>
      <c r="I6" s="169"/>
      <c r="J6" s="174" t="s">
        <v>10</v>
      </c>
      <c r="K6" s="175"/>
      <c r="L6" s="158" t="s">
        <v>7</v>
      </c>
    </row>
    <row r="7" spans="1:12" ht="80.25" customHeight="1" x14ac:dyDescent="0.25">
      <c r="A7" s="170"/>
      <c r="B7" s="160"/>
      <c r="C7" s="16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0"/>
    </row>
    <row r="8" spans="1:12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</row>
    <row r="9" spans="1:12" x14ac:dyDescent="0.25">
      <c r="A9" s="166" t="s">
        <v>39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x14ac:dyDescent="0.25">
      <c r="A10" s="185">
        <v>1</v>
      </c>
      <c r="B10" s="56" t="s">
        <v>61</v>
      </c>
      <c r="C10" s="57" t="s">
        <v>31</v>
      </c>
      <c r="D10" s="57"/>
      <c r="E10" s="57">
        <v>1</v>
      </c>
      <c r="F10" s="65"/>
      <c r="G10" s="65"/>
      <c r="H10" s="65"/>
      <c r="I10" s="65"/>
      <c r="J10" s="65"/>
      <c r="K10" s="65"/>
      <c r="L10" s="65"/>
    </row>
    <row r="11" spans="1:12" x14ac:dyDescent="0.25">
      <c r="A11" s="186"/>
      <c r="B11" s="66" t="s">
        <v>50</v>
      </c>
      <c r="C11" s="2" t="s">
        <v>16</v>
      </c>
      <c r="D11" s="2"/>
      <c r="E11" s="2">
        <v>1</v>
      </c>
      <c r="F11" s="94"/>
      <c r="G11" s="94"/>
      <c r="H11" s="94"/>
      <c r="I11" s="94"/>
      <c r="J11" s="94"/>
      <c r="K11" s="94"/>
      <c r="L11" s="94"/>
    </row>
    <row r="12" spans="1:12" x14ac:dyDescent="0.25">
      <c r="A12" s="187"/>
      <c r="B12" s="66" t="s">
        <v>62</v>
      </c>
      <c r="C12" s="2" t="s">
        <v>21</v>
      </c>
      <c r="D12" s="2">
        <v>1</v>
      </c>
      <c r="E12" s="2">
        <f>D12*E10</f>
        <v>1</v>
      </c>
      <c r="F12" s="67"/>
      <c r="G12" s="67"/>
      <c r="H12" s="67"/>
      <c r="I12" s="67"/>
      <c r="J12" s="67"/>
      <c r="K12" s="67"/>
      <c r="L12" s="67"/>
    </row>
    <row r="13" spans="1:12" ht="25.5" x14ac:dyDescent="0.25">
      <c r="A13" s="162">
        <v>2</v>
      </c>
      <c r="B13" s="62" t="s">
        <v>54</v>
      </c>
      <c r="C13" s="57" t="s">
        <v>19</v>
      </c>
      <c r="D13" s="57"/>
      <c r="E13" s="57">
        <v>400</v>
      </c>
      <c r="F13" s="57"/>
      <c r="G13" s="57"/>
      <c r="H13" s="57"/>
      <c r="I13" s="57"/>
      <c r="J13" s="57"/>
      <c r="K13" s="57"/>
      <c r="L13" s="57"/>
    </row>
    <row r="14" spans="1:12" x14ac:dyDescent="0.25">
      <c r="A14" s="155"/>
      <c r="B14" s="66" t="s">
        <v>15</v>
      </c>
      <c r="C14" s="2" t="s">
        <v>16</v>
      </c>
      <c r="D14" s="2">
        <v>1</v>
      </c>
      <c r="E14" s="2">
        <f>D14*E13</f>
        <v>400</v>
      </c>
      <c r="F14" s="2"/>
      <c r="G14" s="2"/>
      <c r="H14" s="2"/>
      <c r="I14" s="2"/>
      <c r="J14" s="2"/>
      <c r="K14" s="2"/>
      <c r="L14" s="2"/>
    </row>
    <row r="15" spans="1:12" x14ac:dyDescent="0.25">
      <c r="A15" s="155"/>
      <c r="B15" s="66" t="s">
        <v>55</v>
      </c>
      <c r="C15" s="2" t="s">
        <v>19</v>
      </c>
      <c r="D15" s="2">
        <v>1</v>
      </c>
      <c r="E15" s="2">
        <f>D15*E13</f>
        <v>400</v>
      </c>
      <c r="F15" s="67"/>
      <c r="G15" s="2"/>
      <c r="H15" s="2"/>
      <c r="I15" s="2"/>
      <c r="J15" s="2"/>
      <c r="K15" s="2"/>
      <c r="L15" s="2"/>
    </row>
    <row r="16" spans="1:12" ht="25.5" x14ac:dyDescent="0.25">
      <c r="A16" s="155"/>
      <c r="B16" s="76" t="s">
        <v>382</v>
      </c>
      <c r="C16" s="122" t="s">
        <v>19</v>
      </c>
      <c r="D16" s="122">
        <v>1</v>
      </c>
      <c r="E16" s="122">
        <f>E13*D16</f>
        <v>400</v>
      </c>
      <c r="F16" s="67"/>
      <c r="G16" s="122"/>
      <c r="H16" s="122"/>
      <c r="I16" s="122"/>
      <c r="J16" s="122"/>
      <c r="K16" s="122"/>
      <c r="L16" s="122"/>
    </row>
    <row r="17" spans="1:12" x14ac:dyDescent="0.25">
      <c r="A17" s="156"/>
      <c r="B17" s="66" t="s">
        <v>17</v>
      </c>
      <c r="C17" s="2" t="s">
        <v>16</v>
      </c>
      <c r="D17" s="2">
        <v>0.1</v>
      </c>
      <c r="E17" s="2">
        <f>D17*E13</f>
        <v>40</v>
      </c>
      <c r="F17" s="67"/>
      <c r="G17" s="2"/>
      <c r="H17" s="2"/>
      <c r="I17" s="2"/>
      <c r="J17" s="2"/>
      <c r="K17" s="2"/>
      <c r="L17" s="2"/>
    </row>
    <row r="18" spans="1:12" ht="25.5" x14ac:dyDescent="0.25">
      <c r="A18" s="162">
        <v>3</v>
      </c>
      <c r="B18" s="62" t="s">
        <v>69</v>
      </c>
      <c r="C18" s="57" t="s">
        <v>19</v>
      </c>
      <c r="D18" s="57"/>
      <c r="E18" s="57">
        <v>40</v>
      </c>
      <c r="F18" s="65"/>
      <c r="G18" s="65"/>
      <c r="H18" s="65"/>
      <c r="I18" s="65"/>
      <c r="J18" s="65"/>
      <c r="K18" s="65"/>
      <c r="L18" s="65"/>
    </row>
    <row r="19" spans="1:12" x14ac:dyDescent="0.25">
      <c r="A19" s="155"/>
      <c r="B19" s="66" t="s">
        <v>15</v>
      </c>
      <c r="C19" s="2" t="s">
        <v>16</v>
      </c>
      <c r="D19" s="2">
        <v>1</v>
      </c>
      <c r="E19" s="2">
        <f>D19*E18</f>
        <v>40</v>
      </c>
      <c r="F19" s="67"/>
      <c r="G19" s="67"/>
      <c r="H19" s="2"/>
      <c r="I19" s="74"/>
      <c r="J19" s="67"/>
      <c r="K19" s="67"/>
      <c r="L19" s="74"/>
    </row>
    <row r="20" spans="1:12" x14ac:dyDescent="0.25">
      <c r="A20" s="155"/>
      <c r="B20" s="66" t="s">
        <v>70</v>
      </c>
      <c r="C20" s="2" t="s">
        <v>19</v>
      </c>
      <c r="D20" s="2">
        <v>1</v>
      </c>
      <c r="E20" s="2">
        <f>D20*E18</f>
        <v>40</v>
      </c>
      <c r="F20" s="67"/>
      <c r="G20" s="67"/>
      <c r="H20" s="67"/>
      <c r="I20" s="67"/>
      <c r="J20" s="67"/>
      <c r="K20" s="67"/>
      <c r="L20" s="74"/>
    </row>
    <row r="21" spans="1:12" ht="25.5" x14ac:dyDescent="0.25">
      <c r="A21" s="155"/>
      <c r="B21" s="76" t="s">
        <v>382</v>
      </c>
      <c r="C21" s="122" t="s">
        <v>19</v>
      </c>
      <c r="D21" s="122">
        <v>1</v>
      </c>
      <c r="E21" s="122">
        <f>E18*D21</f>
        <v>40</v>
      </c>
      <c r="F21" s="67"/>
      <c r="G21" s="122"/>
      <c r="H21" s="122"/>
      <c r="I21" s="122"/>
      <c r="J21" s="122"/>
      <c r="K21" s="122"/>
      <c r="L21" s="122"/>
    </row>
    <row r="22" spans="1:12" x14ac:dyDescent="0.25">
      <c r="A22" s="156"/>
      <c r="B22" s="66" t="s">
        <v>17</v>
      </c>
      <c r="C22" s="2" t="s">
        <v>16</v>
      </c>
      <c r="D22" s="2">
        <v>0.1</v>
      </c>
      <c r="E22" s="2">
        <f>D22*E18</f>
        <v>4</v>
      </c>
      <c r="F22" s="67"/>
      <c r="G22" s="67"/>
      <c r="H22" s="67"/>
      <c r="I22" s="67"/>
      <c r="J22" s="67"/>
      <c r="K22" s="67"/>
      <c r="L22" s="74"/>
    </row>
    <row r="23" spans="1:12" ht="25.5" x14ac:dyDescent="0.25">
      <c r="A23" s="162">
        <v>4</v>
      </c>
      <c r="B23" s="62" t="s">
        <v>86</v>
      </c>
      <c r="C23" s="57" t="s">
        <v>19</v>
      </c>
      <c r="D23" s="57"/>
      <c r="E23" s="57">
        <v>40</v>
      </c>
      <c r="F23" s="65"/>
      <c r="G23" s="65"/>
      <c r="H23" s="65"/>
      <c r="I23" s="65"/>
      <c r="J23" s="65"/>
      <c r="K23" s="65"/>
      <c r="L23" s="65"/>
    </row>
    <row r="24" spans="1:12" x14ac:dyDescent="0.25">
      <c r="A24" s="155"/>
      <c r="B24" s="66" t="s">
        <v>15</v>
      </c>
      <c r="C24" s="2" t="s">
        <v>16</v>
      </c>
      <c r="D24" s="2">
        <v>1</v>
      </c>
      <c r="E24" s="2">
        <f>D24*E23</f>
        <v>40</v>
      </c>
      <c r="F24" s="67"/>
      <c r="G24" s="67"/>
      <c r="H24" s="2"/>
      <c r="I24" s="74"/>
      <c r="J24" s="67"/>
      <c r="K24" s="67"/>
      <c r="L24" s="74"/>
    </row>
    <row r="25" spans="1:12" x14ac:dyDescent="0.25">
      <c r="A25" s="155"/>
      <c r="B25" s="66" t="s">
        <v>70</v>
      </c>
      <c r="C25" s="2" t="s">
        <v>19</v>
      </c>
      <c r="D25" s="2">
        <v>1</v>
      </c>
      <c r="E25" s="2">
        <f>D25*E23</f>
        <v>40</v>
      </c>
      <c r="F25" s="67"/>
      <c r="G25" s="67"/>
      <c r="H25" s="67"/>
      <c r="I25" s="67"/>
      <c r="J25" s="67"/>
      <c r="K25" s="67"/>
      <c r="L25" s="74"/>
    </row>
    <row r="26" spans="1:12" ht="25.5" x14ac:dyDescent="0.25">
      <c r="A26" s="155"/>
      <c r="B26" s="76" t="s">
        <v>382</v>
      </c>
      <c r="C26" s="122" t="s">
        <v>19</v>
      </c>
      <c r="D26" s="122">
        <v>1</v>
      </c>
      <c r="E26" s="122">
        <f>E23*D26</f>
        <v>40</v>
      </c>
      <c r="F26" s="67"/>
      <c r="G26" s="122"/>
      <c r="H26" s="122"/>
      <c r="I26" s="122"/>
      <c r="J26" s="122"/>
      <c r="K26" s="122"/>
      <c r="L26" s="122"/>
    </row>
    <row r="27" spans="1:12" x14ac:dyDescent="0.25">
      <c r="A27" s="156"/>
      <c r="B27" s="66" t="s">
        <v>17</v>
      </c>
      <c r="C27" s="2" t="s">
        <v>16</v>
      </c>
      <c r="D27" s="2">
        <v>0.1</v>
      </c>
      <c r="E27" s="2">
        <f>D27*E23</f>
        <v>4</v>
      </c>
      <c r="F27" s="67"/>
      <c r="G27" s="67"/>
      <c r="H27" s="67"/>
      <c r="I27" s="67"/>
      <c r="J27" s="67"/>
      <c r="K27" s="67"/>
      <c r="L27" s="74"/>
    </row>
    <row r="28" spans="1:12" x14ac:dyDescent="0.25">
      <c r="A28" s="162">
        <v>5</v>
      </c>
      <c r="B28" s="98" t="s">
        <v>241</v>
      </c>
      <c r="C28" s="99" t="s">
        <v>21</v>
      </c>
      <c r="D28" s="6"/>
      <c r="E28" s="100">
        <v>6</v>
      </c>
      <c r="F28" s="6"/>
      <c r="G28" s="101"/>
      <c r="H28" s="102"/>
      <c r="I28" s="6"/>
      <c r="J28" s="102"/>
      <c r="K28" s="6"/>
      <c r="L28" s="101"/>
    </row>
    <row r="29" spans="1:12" x14ac:dyDescent="0.25">
      <c r="A29" s="155"/>
      <c r="B29" s="103" t="s">
        <v>52</v>
      </c>
      <c r="C29" s="104" t="s">
        <v>16</v>
      </c>
      <c r="D29" s="70">
        <v>1</v>
      </c>
      <c r="E29" s="105">
        <f>D29*E28</f>
        <v>6</v>
      </c>
      <c r="F29" s="70"/>
      <c r="G29" s="106"/>
      <c r="H29" s="7"/>
      <c r="I29" s="70"/>
      <c r="J29" s="7"/>
      <c r="K29" s="70"/>
      <c r="L29" s="106"/>
    </row>
    <row r="30" spans="1:12" x14ac:dyDescent="0.25">
      <c r="A30" s="155"/>
      <c r="B30" s="107" t="s">
        <v>242</v>
      </c>
      <c r="C30" s="108" t="s">
        <v>21</v>
      </c>
      <c r="D30" s="70">
        <v>1</v>
      </c>
      <c r="E30" s="8">
        <f>D30*E28</f>
        <v>6</v>
      </c>
      <c r="F30" s="70"/>
      <c r="G30" s="106"/>
      <c r="H30" s="7"/>
      <c r="I30" s="70"/>
      <c r="J30" s="7"/>
      <c r="K30" s="70"/>
      <c r="L30" s="106"/>
    </row>
    <row r="31" spans="1:12" x14ac:dyDescent="0.25">
      <c r="A31" s="156"/>
      <c r="B31" s="91" t="s">
        <v>38</v>
      </c>
      <c r="C31" s="104" t="s">
        <v>16</v>
      </c>
      <c r="D31" s="70">
        <v>0.5</v>
      </c>
      <c r="E31" s="2">
        <f>D31*E28</f>
        <v>3</v>
      </c>
      <c r="F31" s="67"/>
      <c r="G31" s="67"/>
      <c r="H31" s="67"/>
      <c r="I31" s="67"/>
      <c r="J31" s="67"/>
      <c r="K31" s="67"/>
      <c r="L31" s="74"/>
    </row>
    <row r="32" spans="1:12" x14ac:dyDescent="0.25">
      <c r="A32" s="162">
        <v>6</v>
      </c>
      <c r="B32" s="98" t="s">
        <v>243</v>
      </c>
      <c r="C32" s="99" t="s">
        <v>21</v>
      </c>
      <c r="D32" s="6"/>
      <c r="E32" s="100">
        <v>1</v>
      </c>
      <c r="F32" s="6"/>
      <c r="G32" s="101"/>
      <c r="H32" s="102"/>
      <c r="I32" s="6"/>
      <c r="J32" s="102"/>
      <c r="K32" s="6"/>
      <c r="L32" s="101"/>
    </row>
    <row r="33" spans="1:12" x14ac:dyDescent="0.25">
      <c r="A33" s="155"/>
      <c r="B33" s="103" t="s">
        <v>52</v>
      </c>
      <c r="C33" s="104" t="s">
        <v>16</v>
      </c>
      <c r="D33" s="70">
        <v>1</v>
      </c>
      <c r="E33" s="105">
        <f>D33*E32</f>
        <v>1</v>
      </c>
      <c r="F33" s="70"/>
      <c r="G33" s="106"/>
      <c r="H33" s="7"/>
      <c r="I33" s="70"/>
      <c r="J33" s="7"/>
      <c r="K33" s="70"/>
      <c r="L33" s="106"/>
    </row>
    <row r="34" spans="1:12" x14ac:dyDescent="0.25">
      <c r="A34" s="155"/>
      <c r="B34" s="107" t="s">
        <v>242</v>
      </c>
      <c r="C34" s="108" t="s">
        <v>21</v>
      </c>
      <c r="D34" s="70">
        <v>1</v>
      </c>
      <c r="E34" s="8">
        <f>D34*E32</f>
        <v>1</v>
      </c>
      <c r="F34" s="70"/>
      <c r="G34" s="106"/>
      <c r="H34" s="7"/>
      <c r="I34" s="70"/>
      <c r="J34" s="7"/>
      <c r="K34" s="70"/>
      <c r="L34" s="106"/>
    </row>
    <row r="35" spans="1:12" x14ac:dyDescent="0.25">
      <c r="A35" s="156"/>
      <c r="B35" s="91" t="s">
        <v>38</v>
      </c>
      <c r="C35" s="104" t="s">
        <v>16</v>
      </c>
      <c r="D35" s="70">
        <v>0.5</v>
      </c>
      <c r="E35" s="2">
        <f>D35*E32</f>
        <v>0.5</v>
      </c>
      <c r="F35" s="67"/>
      <c r="G35" s="67"/>
      <c r="H35" s="67"/>
      <c r="I35" s="67"/>
      <c r="J35" s="67"/>
      <c r="K35" s="67"/>
      <c r="L35" s="74"/>
    </row>
    <row r="36" spans="1:12" x14ac:dyDescent="0.25">
      <c r="A36" s="162">
        <v>7</v>
      </c>
      <c r="B36" s="98" t="s">
        <v>248</v>
      </c>
      <c r="C36" s="99" t="s">
        <v>21</v>
      </c>
      <c r="D36" s="6"/>
      <c r="E36" s="100">
        <v>1</v>
      </c>
      <c r="F36" s="6"/>
      <c r="G36" s="101"/>
      <c r="H36" s="102"/>
      <c r="I36" s="6"/>
      <c r="J36" s="102"/>
      <c r="K36" s="6"/>
      <c r="L36" s="101"/>
    </row>
    <row r="37" spans="1:12" x14ac:dyDescent="0.25">
      <c r="A37" s="155"/>
      <c r="B37" s="103" t="s">
        <v>52</v>
      </c>
      <c r="C37" s="104" t="s">
        <v>16</v>
      </c>
      <c r="D37" s="70">
        <v>1</v>
      </c>
      <c r="E37" s="105">
        <f>D37*E36</f>
        <v>1</v>
      </c>
      <c r="F37" s="70"/>
      <c r="G37" s="106"/>
      <c r="H37" s="7"/>
      <c r="I37" s="70"/>
      <c r="J37" s="7"/>
      <c r="K37" s="70"/>
      <c r="L37" s="106"/>
    </row>
    <row r="38" spans="1:12" x14ac:dyDescent="0.25">
      <c r="A38" s="155"/>
      <c r="B38" s="107" t="s">
        <v>242</v>
      </c>
      <c r="C38" s="108" t="s">
        <v>21</v>
      </c>
      <c r="D38" s="70">
        <v>1</v>
      </c>
      <c r="E38" s="8">
        <f>D38*E36</f>
        <v>1</v>
      </c>
      <c r="F38" s="70"/>
      <c r="G38" s="106"/>
      <c r="H38" s="7"/>
      <c r="I38" s="70"/>
      <c r="J38" s="7"/>
      <c r="K38" s="70"/>
      <c r="L38" s="106"/>
    </row>
    <row r="39" spans="1:12" x14ac:dyDescent="0.25">
      <c r="A39" s="156"/>
      <c r="B39" s="91" t="s">
        <v>38</v>
      </c>
      <c r="C39" s="104" t="s">
        <v>16</v>
      </c>
      <c r="D39" s="70">
        <v>0.5</v>
      </c>
      <c r="E39" s="2">
        <f>D39*E36</f>
        <v>0.5</v>
      </c>
      <c r="F39" s="67"/>
      <c r="G39" s="67"/>
      <c r="H39" s="67"/>
      <c r="I39" s="67"/>
      <c r="J39" s="67"/>
      <c r="K39" s="67"/>
      <c r="L39" s="74"/>
    </row>
    <row r="40" spans="1:12" x14ac:dyDescent="0.25">
      <c r="A40" s="162">
        <v>8</v>
      </c>
      <c r="B40" s="83" t="s">
        <v>244</v>
      </c>
      <c r="C40" s="60" t="s">
        <v>21</v>
      </c>
      <c r="D40" s="57"/>
      <c r="E40" s="57">
        <v>54</v>
      </c>
      <c r="F40" s="65"/>
      <c r="G40" s="57"/>
      <c r="H40" s="57"/>
      <c r="I40" s="57"/>
      <c r="J40" s="57"/>
      <c r="K40" s="57"/>
      <c r="L40" s="57"/>
    </row>
    <row r="41" spans="1:12" x14ac:dyDescent="0.25">
      <c r="A41" s="155"/>
      <c r="B41" s="66" t="s">
        <v>15</v>
      </c>
      <c r="C41" s="2" t="s">
        <v>16</v>
      </c>
      <c r="D41" s="2">
        <v>1</v>
      </c>
      <c r="E41" s="2">
        <f>D41*E40</f>
        <v>54</v>
      </c>
      <c r="F41" s="2"/>
      <c r="G41" s="2"/>
      <c r="H41" s="7"/>
      <c r="I41" s="2"/>
      <c r="J41" s="2"/>
      <c r="K41" s="2"/>
      <c r="L41" s="2"/>
    </row>
    <row r="42" spans="1:12" x14ac:dyDescent="0.25">
      <c r="A42" s="155"/>
      <c r="B42" s="66" t="s">
        <v>40</v>
      </c>
      <c r="C42" s="2" t="s">
        <v>16</v>
      </c>
      <c r="D42" s="2">
        <v>1.2999999999999999E-2</v>
      </c>
      <c r="E42" s="2">
        <f>D42*E40</f>
        <v>0.70199999999999996</v>
      </c>
      <c r="F42" s="2"/>
      <c r="G42" s="2"/>
      <c r="H42" s="2"/>
      <c r="I42" s="2"/>
      <c r="J42" s="2"/>
      <c r="K42" s="2"/>
      <c r="L42" s="2"/>
    </row>
    <row r="43" spans="1:12" x14ac:dyDescent="0.25">
      <c r="A43" s="155"/>
      <c r="B43" s="66" t="s">
        <v>245</v>
      </c>
      <c r="C43" s="2" t="s">
        <v>21</v>
      </c>
      <c r="D43" s="2">
        <v>1</v>
      </c>
      <c r="E43" s="2">
        <f>D43*E40</f>
        <v>54</v>
      </c>
      <c r="F43" s="67"/>
      <c r="G43" s="2"/>
      <c r="H43" s="2"/>
      <c r="I43" s="2"/>
      <c r="J43" s="2"/>
      <c r="K43" s="2"/>
      <c r="L43" s="2"/>
    </row>
    <row r="44" spans="1:12" x14ac:dyDescent="0.25">
      <c r="A44" s="156"/>
      <c r="B44" s="66" t="s">
        <v>17</v>
      </c>
      <c r="C44" s="2" t="s">
        <v>16</v>
      </c>
      <c r="D44" s="70">
        <v>0.5</v>
      </c>
      <c r="E44" s="2">
        <f>D44*E40</f>
        <v>27</v>
      </c>
      <c r="F44" s="67"/>
      <c r="G44" s="2"/>
      <c r="H44" s="2"/>
      <c r="I44" s="2"/>
      <c r="J44" s="2"/>
      <c r="K44" s="2"/>
      <c r="L44" s="2"/>
    </row>
    <row r="45" spans="1:12" ht="25.5" x14ac:dyDescent="0.25">
      <c r="A45" s="162">
        <v>9</v>
      </c>
      <c r="B45" s="79" t="s">
        <v>246</v>
      </c>
      <c r="C45" s="60" t="s">
        <v>21</v>
      </c>
      <c r="D45" s="57"/>
      <c r="E45" s="57">
        <v>42</v>
      </c>
      <c r="F45" s="65"/>
      <c r="G45" s="57"/>
      <c r="H45" s="57"/>
      <c r="I45" s="57"/>
      <c r="J45" s="57"/>
      <c r="K45" s="57"/>
      <c r="L45" s="57"/>
    </row>
    <row r="46" spans="1:12" x14ac:dyDescent="0.25">
      <c r="A46" s="155"/>
      <c r="B46" s="66" t="s">
        <v>15</v>
      </c>
      <c r="C46" s="2" t="s">
        <v>16</v>
      </c>
      <c r="D46" s="2">
        <v>1</v>
      </c>
      <c r="E46" s="2">
        <f>D46*E45</f>
        <v>42</v>
      </c>
      <c r="F46" s="2"/>
      <c r="G46" s="2"/>
      <c r="H46" s="2"/>
      <c r="I46" s="2"/>
      <c r="J46" s="2"/>
      <c r="K46" s="2"/>
      <c r="L46" s="2"/>
    </row>
    <row r="47" spans="1:12" ht="25.5" x14ac:dyDescent="0.25">
      <c r="A47" s="155"/>
      <c r="B47" s="76" t="s">
        <v>247</v>
      </c>
      <c r="C47" s="2" t="s">
        <v>21</v>
      </c>
      <c r="D47" s="2">
        <v>1</v>
      </c>
      <c r="E47" s="2">
        <f>D47*E45</f>
        <v>42</v>
      </c>
      <c r="F47" s="67"/>
      <c r="G47" s="2"/>
      <c r="H47" s="2"/>
      <c r="I47" s="2"/>
      <c r="J47" s="2"/>
      <c r="K47" s="2"/>
      <c r="L47" s="2"/>
    </row>
    <row r="48" spans="1:12" x14ac:dyDescent="0.25">
      <c r="A48" s="156"/>
      <c r="B48" s="66" t="s">
        <v>17</v>
      </c>
      <c r="C48" s="2" t="s">
        <v>16</v>
      </c>
      <c r="D48" s="70">
        <v>0.5</v>
      </c>
      <c r="E48" s="2">
        <f>D48*E45</f>
        <v>21</v>
      </c>
      <c r="F48" s="67"/>
      <c r="G48" s="2"/>
      <c r="H48" s="2"/>
      <c r="I48" s="2"/>
      <c r="J48" s="2"/>
      <c r="K48" s="2"/>
      <c r="L48" s="2"/>
    </row>
    <row r="49" spans="1:12" ht="25.5" x14ac:dyDescent="0.25">
      <c r="A49" s="162">
        <v>10</v>
      </c>
      <c r="B49" s="62" t="s">
        <v>249</v>
      </c>
      <c r="C49" s="57" t="s">
        <v>21</v>
      </c>
      <c r="D49" s="57"/>
      <c r="E49" s="57">
        <v>6</v>
      </c>
      <c r="F49" s="65"/>
      <c r="G49" s="57"/>
      <c r="H49" s="57"/>
      <c r="I49" s="57"/>
      <c r="J49" s="57"/>
      <c r="K49" s="57"/>
      <c r="L49" s="60"/>
    </row>
    <row r="50" spans="1:12" x14ac:dyDescent="0.25">
      <c r="A50" s="155"/>
      <c r="B50" s="66" t="s">
        <v>15</v>
      </c>
      <c r="C50" s="2" t="s">
        <v>16</v>
      </c>
      <c r="D50" s="2">
        <v>1</v>
      </c>
      <c r="E50" s="109">
        <f>E49*D50</f>
        <v>6</v>
      </c>
      <c r="F50" s="110"/>
      <c r="G50" s="111"/>
      <c r="H50" s="109"/>
      <c r="I50" s="111"/>
      <c r="J50" s="110"/>
      <c r="K50" s="111"/>
      <c r="L50" s="112"/>
    </row>
    <row r="51" spans="1:12" x14ac:dyDescent="0.25">
      <c r="A51" s="155"/>
      <c r="B51" s="66" t="s">
        <v>250</v>
      </c>
      <c r="C51" s="2" t="s">
        <v>21</v>
      </c>
      <c r="D51" s="2">
        <v>2</v>
      </c>
      <c r="E51" s="113">
        <f>E49*D51</f>
        <v>12</v>
      </c>
      <c r="F51" s="111"/>
      <c r="G51" s="106"/>
      <c r="H51" s="114"/>
      <c r="I51" s="114"/>
      <c r="J51" s="106"/>
      <c r="K51" s="106"/>
      <c r="L51" s="112"/>
    </row>
    <row r="52" spans="1:12" x14ac:dyDescent="0.25">
      <c r="A52" s="155"/>
      <c r="B52" s="66" t="s">
        <v>251</v>
      </c>
      <c r="C52" s="2" t="s">
        <v>21</v>
      </c>
      <c r="D52" s="2">
        <v>1</v>
      </c>
      <c r="E52" s="113">
        <f>E49*D52</f>
        <v>6</v>
      </c>
      <c r="F52" s="112"/>
      <c r="G52" s="106"/>
      <c r="H52" s="114"/>
      <c r="I52" s="114"/>
      <c r="J52" s="106"/>
      <c r="K52" s="106"/>
      <c r="L52" s="112"/>
    </row>
    <row r="53" spans="1:12" x14ac:dyDescent="0.25">
      <c r="A53" s="156"/>
      <c r="B53" s="66" t="s">
        <v>17</v>
      </c>
      <c r="C53" s="2" t="s">
        <v>16</v>
      </c>
      <c r="D53" s="2">
        <v>5</v>
      </c>
      <c r="E53" s="7">
        <f>E49*D53</f>
        <v>30</v>
      </c>
      <c r="F53" s="110"/>
      <c r="G53" s="112"/>
      <c r="H53" s="115"/>
      <c r="I53" s="111"/>
      <c r="J53" s="112"/>
      <c r="K53" s="112"/>
      <c r="L53" s="112"/>
    </row>
    <row r="54" spans="1:12" ht="25.5" x14ac:dyDescent="0.25">
      <c r="A54" s="162">
        <v>11</v>
      </c>
      <c r="B54" s="116" t="s">
        <v>56</v>
      </c>
      <c r="C54" s="117" t="s">
        <v>4</v>
      </c>
      <c r="D54" s="117"/>
      <c r="E54" s="118">
        <v>1</v>
      </c>
      <c r="F54" s="94"/>
      <c r="G54" s="94"/>
      <c r="H54" s="94"/>
      <c r="I54" s="94"/>
      <c r="J54" s="94"/>
      <c r="K54" s="94"/>
      <c r="L54" s="94"/>
    </row>
    <row r="55" spans="1:12" x14ac:dyDescent="0.25">
      <c r="A55" s="155"/>
      <c r="B55" s="66" t="s">
        <v>15</v>
      </c>
      <c r="C55" s="2" t="s">
        <v>16</v>
      </c>
      <c r="D55" s="2">
        <v>0</v>
      </c>
      <c r="E55" s="2">
        <f>D55*E54</f>
        <v>0</v>
      </c>
      <c r="F55" s="67"/>
      <c r="G55" s="67"/>
      <c r="H55" s="67"/>
      <c r="I55" s="94"/>
      <c r="J55" s="94"/>
      <c r="K55" s="94"/>
      <c r="L55" s="94"/>
    </row>
    <row r="56" spans="1:12" ht="26.25" x14ac:dyDescent="0.25">
      <c r="A56" s="156"/>
      <c r="B56" s="119" t="s">
        <v>57</v>
      </c>
      <c r="C56" s="120" t="s">
        <v>16</v>
      </c>
      <c r="D56" s="120">
        <v>1</v>
      </c>
      <c r="E56" s="94">
        <f>E54*D56</f>
        <v>1</v>
      </c>
      <c r="F56" s="94"/>
      <c r="G56" s="94"/>
      <c r="H56" s="94"/>
      <c r="I56" s="94"/>
      <c r="J56" s="94"/>
      <c r="K56" s="94"/>
      <c r="L56" s="94"/>
    </row>
    <row r="57" spans="1:12" x14ac:dyDescent="0.25">
      <c r="A57" s="3"/>
      <c r="B57" s="11" t="s">
        <v>7</v>
      </c>
      <c r="C57" s="12"/>
      <c r="D57" s="13"/>
      <c r="E57" s="14"/>
      <c r="F57" s="15"/>
      <c r="G57" s="15">
        <f>SUM(G9:G56)</f>
        <v>0</v>
      </c>
      <c r="H57" s="15"/>
      <c r="I57" s="15"/>
      <c r="J57" s="15"/>
      <c r="K57" s="15"/>
      <c r="L57" s="15">
        <f>SUM(L9:L56)</f>
        <v>0</v>
      </c>
    </row>
    <row r="58" spans="1:12" x14ac:dyDescent="0.25">
      <c r="A58" s="3"/>
      <c r="B58" s="6" t="s">
        <v>25</v>
      </c>
      <c r="C58" s="16">
        <v>0.05</v>
      </c>
      <c r="D58" s="13"/>
      <c r="E58" s="14"/>
      <c r="F58" s="15"/>
      <c r="G58" s="15"/>
      <c r="H58" s="15"/>
      <c r="I58" s="15"/>
      <c r="J58" s="15"/>
      <c r="K58" s="15"/>
      <c r="L58" s="7">
        <f>G57*C58</f>
        <v>0</v>
      </c>
    </row>
    <row r="59" spans="1:12" x14ac:dyDescent="0.25">
      <c r="A59" s="3"/>
      <c r="B59" s="17" t="s">
        <v>7</v>
      </c>
      <c r="C59" s="16"/>
      <c r="D59" s="13"/>
      <c r="E59" s="14"/>
      <c r="F59" s="15"/>
      <c r="G59" s="15"/>
      <c r="H59" s="15"/>
      <c r="I59" s="15"/>
      <c r="J59" s="15"/>
      <c r="K59" s="15"/>
      <c r="L59" s="7">
        <f>L58+L57</f>
        <v>0</v>
      </c>
    </row>
    <row r="60" spans="1:12" x14ac:dyDescent="0.25">
      <c r="A60" s="3"/>
      <c r="B60" s="18" t="s">
        <v>26</v>
      </c>
      <c r="C60" s="19">
        <v>0.1</v>
      </c>
      <c r="D60" s="13"/>
      <c r="E60" s="14"/>
      <c r="F60" s="15"/>
      <c r="G60" s="15"/>
      <c r="H60" s="15"/>
      <c r="I60" s="15"/>
      <c r="J60" s="15"/>
      <c r="K60" s="15"/>
      <c r="L60" s="7">
        <f>L59*C60</f>
        <v>0</v>
      </c>
    </row>
    <row r="61" spans="1:12" x14ac:dyDescent="0.25">
      <c r="A61" s="3"/>
      <c r="B61" s="17" t="s">
        <v>7</v>
      </c>
      <c r="C61" s="19"/>
      <c r="D61" s="13"/>
      <c r="E61" s="14"/>
      <c r="F61" s="15"/>
      <c r="G61" s="15"/>
      <c r="H61" s="15"/>
      <c r="I61" s="15"/>
      <c r="J61" s="15"/>
      <c r="K61" s="15"/>
      <c r="L61" s="7">
        <f>L60+L59</f>
        <v>0</v>
      </c>
    </row>
    <row r="62" spans="1:12" x14ac:dyDescent="0.25">
      <c r="A62" s="3"/>
      <c r="B62" s="20" t="s">
        <v>27</v>
      </c>
      <c r="C62" s="16">
        <v>0.08</v>
      </c>
      <c r="D62" s="6"/>
      <c r="E62" s="21"/>
      <c r="F62" s="20"/>
      <c r="G62" s="22"/>
      <c r="H62" s="22"/>
      <c r="I62" s="22"/>
      <c r="J62" s="31"/>
      <c r="K62" s="31"/>
      <c r="L62" s="32">
        <f>L61*C62</f>
        <v>0</v>
      </c>
    </row>
    <row r="63" spans="1:12" x14ac:dyDescent="0.25">
      <c r="A63" s="3"/>
      <c r="B63" s="17" t="s">
        <v>7</v>
      </c>
      <c r="C63" s="24"/>
      <c r="D63" s="24"/>
      <c r="E63" s="24"/>
      <c r="F63" s="24"/>
      <c r="G63" s="25"/>
      <c r="H63" s="25"/>
      <c r="I63" s="25"/>
      <c r="J63" s="25"/>
      <c r="K63" s="25"/>
      <c r="L63" s="8">
        <f>SUM(L61:L62)</f>
        <v>0</v>
      </c>
    </row>
    <row r="64" spans="1:12" x14ac:dyDescent="0.25">
      <c r="A64" s="3"/>
      <c r="B64" s="26" t="s">
        <v>28</v>
      </c>
      <c r="C64" s="27">
        <v>0.05</v>
      </c>
      <c r="D64" s="28"/>
      <c r="E64" s="28"/>
      <c r="F64" s="28"/>
      <c r="G64" s="28"/>
      <c r="H64" s="28"/>
      <c r="I64" s="28"/>
      <c r="J64" s="28"/>
      <c r="K64" s="28"/>
      <c r="L64" s="8">
        <f>L63*C64</f>
        <v>0</v>
      </c>
    </row>
    <row r="65" spans="1:12" x14ac:dyDescent="0.25">
      <c r="A65" s="3"/>
      <c r="B65" s="17" t="s">
        <v>7</v>
      </c>
      <c r="C65" s="29"/>
      <c r="D65" s="28"/>
      <c r="E65" s="28"/>
      <c r="F65" s="28"/>
      <c r="G65" s="28"/>
      <c r="H65" s="28"/>
      <c r="I65" s="28"/>
      <c r="J65" s="28"/>
      <c r="K65" s="28"/>
      <c r="L65" s="8">
        <f>SUM(L63:L64)</f>
        <v>0</v>
      </c>
    </row>
    <row r="66" spans="1:12" x14ac:dyDescent="0.25">
      <c r="A66" s="3"/>
      <c r="B66" s="26" t="s">
        <v>29</v>
      </c>
      <c r="C66" s="27">
        <v>0.18</v>
      </c>
      <c r="D66" s="28"/>
      <c r="E66" s="28"/>
      <c r="F66" s="28"/>
      <c r="G66" s="28"/>
      <c r="H66" s="28"/>
      <c r="I66" s="28"/>
      <c r="J66" s="28"/>
      <c r="K66" s="28"/>
      <c r="L66" s="8">
        <f>L65*C66</f>
        <v>0</v>
      </c>
    </row>
    <row r="67" spans="1:12" x14ac:dyDescent="0.25">
      <c r="A67" s="3"/>
      <c r="B67" s="28" t="s">
        <v>30</v>
      </c>
      <c r="C67" s="28"/>
      <c r="D67" s="28"/>
      <c r="E67" s="28"/>
      <c r="F67" s="28"/>
      <c r="G67" s="28"/>
      <c r="H67" s="28"/>
      <c r="I67" s="28"/>
      <c r="J67" s="28"/>
      <c r="K67" s="28"/>
      <c r="L67" s="30">
        <f>L66+L65</f>
        <v>0</v>
      </c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</sheetData>
  <mergeCells count="22"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54:A56"/>
    <mergeCell ref="A10:A12"/>
    <mergeCell ref="A28:A31"/>
    <mergeCell ref="A13:A17"/>
    <mergeCell ref="A40:A44"/>
    <mergeCell ref="A45:A48"/>
    <mergeCell ref="A18:A22"/>
    <mergeCell ref="A23:A27"/>
    <mergeCell ref="A32:A35"/>
    <mergeCell ref="A36:A39"/>
    <mergeCell ref="A49:A5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5C95-2958-414B-B258-9AC86735FB1E}">
  <dimension ref="A2:L430"/>
  <sheetViews>
    <sheetView topLeftCell="A28" workbookViewId="0">
      <selection activeCell="O49" sqref="O49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8"/>
    <col min="4" max="4" width="10.42578125" style="58" customWidth="1"/>
    <col min="5" max="11" width="9.140625" style="58"/>
    <col min="12" max="12" width="18.42578125" style="58" customWidth="1"/>
    <col min="13" max="16384" width="9.140625" style="9"/>
  </cols>
  <sheetData>
    <row r="2" spans="1:12" ht="69" customHeight="1" x14ac:dyDescent="0.25">
      <c r="B2" s="146" t="s">
        <v>309</v>
      </c>
      <c r="C2" s="146"/>
      <c r="D2" s="146"/>
    </row>
    <row r="4" spans="1:12" x14ac:dyDescent="0.25">
      <c r="D4" s="167" t="s">
        <v>12</v>
      </c>
      <c r="E4" s="167"/>
      <c r="F4" s="167"/>
    </row>
    <row r="6" spans="1:12" ht="50.25" customHeight="1" x14ac:dyDescent="0.25">
      <c r="A6" s="170" t="s">
        <v>9</v>
      </c>
      <c r="B6" s="158" t="s">
        <v>0</v>
      </c>
      <c r="C6" s="158" t="s">
        <v>1</v>
      </c>
      <c r="D6" s="168" t="s">
        <v>2</v>
      </c>
      <c r="E6" s="169"/>
      <c r="F6" s="168" t="s">
        <v>5</v>
      </c>
      <c r="G6" s="169"/>
      <c r="H6" s="168" t="s">
        <v>8</v>
      </c>
      <c r="I6" s="169"/>
      <c r="J6" s="174" t="s">
        <v>10</v>
      </c>
      <c r="K6" s="175"/>
      <c r="L6" s="158" t="s">
        <v>7</v>
      </c>
    </row>
    <row r="7" spans="1:12" ht="80.25" customHeight="1" x14ac:dyDescent="0.25">
      <c r="A7" s="170"/>
      <c r="B7" s="160"/>
      <c r="C7" s="160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60"/>
    </row>
    <row r="8" spans="1:12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</row>
    <row r="9" spans="1:12" x14ac:dyDescent="0.25">
      <c r="A9" s="166" t="s">
        <v>277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x14ac:dyDescent="0.25">
      <c r="A10" s="61">
        <v>1</v>
      </c>
      <c r="B10" s="116" t="s">
        <v>73</v>
      </c>
      <c r="C10" s="117" t="s">
        <v>21</v>
      </c>
      <c r="D10" s="117"/>
      <c r="E10" s="118">
        <f>E11+E12</f>
        <v>8</v>
      </c>
      <c r="F10" s="94"/>
      <c r="G10" s="94"/>
      <c r="H10" s="94"/>
      <c r="I10" s="94"/>
      <c r="J10" s="94"/>
      <c r="K10" s="94"/>
      <c r="L10" s="94"/>
    </row>
    <row r="11" spans="1:12" x14ac:dyDescent="0.25">
      <c r="A11" s="61">
        <v>2</v>
      </c>
      <c r="B11" s="66" t="s">
        <v>74</v>
      </c>
      <c r="C11" s="2" t="s">
        <v>16</v>
      </c>
      <c r="D11" s="2"/>
      <c r="E11" s="67">
        <f>E13</f>
        <v>1</v>
      </c>
      <c r="F11" s="67"/>
      <c r="G11" s="67"/>
      <c r="H11" s="67"/>
      <c r="I11" s="94"/>
      <c r="J11" s="94"/>
      <c r="K11" s="94"/>
      <c r="L11" s="94"/>
    </row>
    <row r="12" spans="1:12" x14ac:dyDescent="0.25">
      <c r="A12" s="61">
        <v>3</v>
      </c>
      <c r="B12" s="66" t="s">
        <v>75</v>
      </c>
      <c r="C12" s="2" t="s">
        <v>16</v>
      </c>
      <c r="D12" s="2"/>
      <c r="E12" s="67">
        <f>E14+E15+E16</f>
        <v>7</v>
      </c>
      <c r="F12" s="67"/>
      <c r="G12" s="67"/>
      <c r="H12" s="67"/>
      <c r="I12" s="94"/>
      <c r="J12" s="94"/>
      <c r="K12" s="94"/>
      <c r="L12" s="94"/>
    </row>
    <row r="13" spans="1:12" ht="26.25" x14ac:dyDescent="0.25">
      <c r="A13" s="61">
        <v>4</v>
      </c>
      <c r="B13" s="119" t="s">
        <v>252</v>
      </c>
      <c r="C13" s="120" t="s">
        <v>21</v>
      </c>
      <c r="D13" s="120" t="s">
        <v>203</v>
      </c>
      <c r="E13" s="94">
        <v>1</v>
      </c>
      <c r="F13" s="94"/>
      <c r="G13" s="94"/>
      <c r="H13" s="94"/>
      <c r="I13" s="94"/>
      <c r="J13" s="94"/>
      <c r="K13" s="94"/>
      <c r="L13" s="94"/>
    </row>
    <row r="14" spans="1:12" x14ac:dyDescent="0.25">
      <c r="A14" s="61">
        <v>5</v>
      </c>
      <c r="B14" s="119" t="s">
        <v>254</v>
      </c>
      <c r="C14" s="120" t="s">
        <v>21</v>
      </c>
      <c r="D14" s="120" t="s">
        <v>203</v>
      </c>
      <c r="E14" s="94">
        <v>3</v>
      </c>
      <c r="F14" s="94"/>
      <c r="G14" s="94"/>
      <c r="H14" s="94"/>
      <c r="I14" s="94"/>
      <c r="J14" s="94"/>
      <c r="K14" s="94"/>
      <c r="L14" s="94"/>
    </row>
    <row r="15" spans="1:12" x14ac:dyDescent="0.25">
      <c r="A15" s="61">
        <v>6</v>
      </c>
      <c r="B15" s="119" t="s">
        <v>255</v>
      </c>
      <c r="C15" s="120" t="s">
        <v>21</v>
      </c>
      <c r="D15" s="120" t="s">
        <v>203</v>
      </c>
      <c r="E15" s="94">
        <v>1</v>
      </c>
      <c r="F15" s="94"/>
      <c r="G15" s="94"/>
      <c r="H15" s="94"/>
      <c r="I15" s="94"/>
      <c r="J15" s="94"/>
      <c r="K15" s="94"/>
      <c r="L15" s="94"/>
    </row>
    <row r="16" spans="1:12" x14ac:dyDescent="0.25">
      <c r="A16" s="61">
        <v>7</v>
      </c>
      <c r="B16" s="119" t="s">
        <v>256</v>
      </c>
      <c r="C16" s="120" t="s">
        <v>21</v>
      </c>
      <c r="D16" s="120" t="s">
        <v>203</v>
      </c>
      <c r="E16" s="94">
        <v>3</v>
      </c>
      <c r="F16" s="94"/>
      <c r="G16" s="94"/>
      <c r="H16" s="94"/>
      <c r="I16" s="94"/>
      <c r="J16" s="94"/>
      <c r="K16" s="94"/>
      <c r="L16" s="94"/>
    </row>
    <row r="17" spans="1:12" x14ac:dyDescent="0.25">
      <c r="A17" s="61">
        <v>8</v>
      </c>
      <c r="B17" s="119" t="s">
        <v>253</v>
      </c>
      <c r="C17" s="120" t="s">
        <v>31</v>
      </c>
      <c r="D17" s="120" t="s">
        <v>203</v>
      </c>
      <c r="E17" s="94">
        <f>E13</f>
        <v>1</v>
      </c>
      <c r="F17" s="94"/>
      <c r="G17" s="94"/>
      <c r="H17" s="94"/>
      <c r="I17" s="94"/>
      <c r="J17" s="94"/>
      <c r="K17" s="94"/>
      <c r="L17" s="94"/>
    </row>
    <row r="18" spans="1:12" x14ac:dyDescent="0.25">
      <c r="A18" s="61">
        <v>9</v>
      </c>
      <c r="B18" s="119" t="s">
        <v>257</v>
      </c>
      <c r="C18" s="120" t="s">
        <v>31</v>
      </c>
      <c r="D18" s="120" t="s">
        <v>203</v>
      </c>
      <c r="E18" s="94">
        <f>E16+E15+E14</f>
        <v>7</v>
      </c>
      <c r="F18" s="94"/>
      <c r="G18" s="94"/>
      <c r="H18" s="94"/>
      <c r="I18" s="94"/>
      <c r="J18" s="94"/>
      <c r="K18" s="94"/>
      <c r="L18" s="94"/>
    </row>
    <row r="19" spans="1:12" x14ac:dyDescent="0.25">
      <c r="A19" s="61">
        <v>10</v>
      </c>
      <c r="B19" s="66" t="s">
        <v>258</v>
      </c>
      <c r="C19" s="2" t="s">
        <v>19</v>
      </c>
      <c r="D19" s="120" t="s">
        <v>203</v>
      </c>
      <c r="E19" s="2">
        <v>4</v>
      </c>
      <c r="F19" s="67"/>
      <c r="G19" s="94"/>
      <c r="H19" s="94"/>
      <c r="I19" s="94"/>
      <c r="J19" s="94"/>
      <c r="K19" s="94"/>
      <c r="L19" s="94"/>
    </row>
    <row r="20" spans="1:12" x14ac:dyDescent="0.25">
      <c r="A20" s="61">
        <v>11</v>
      </c>
      <c r="B20" s="66" t="s">
        <v>259</v>
      </c>
      <c r="C20" s="2" t="s">
        <v>19</v>
      </c>
      <c r="D20" s="120" t="s">
        <v>203</v>
      </c>
      <c r="E20" s="2">
        <v>3</v>
      </c>
      <c r="F20" s="67"/>
      <c r="G20" s="94"/>
      <c r="H20" s="94"/>
      <c r="I20" s="94"/>
      <c r="J20" s="94"/>
      <c r="K20" s="94"/>
      <c r="L20" s="94"/>
    </row>
    <row r="21" spans="1:12" x14ac:dyDescent="0.25">
      <c r="A21" s="61">
        <v>12</v>
      </c>
      <c r="B21" s="66" t="s">
        <v>260</v>
      </c>
      <c r="C21" s="2" t="s">
        <v>19</v>
      </c>
      <c r="D21" s="120" t="s">
        <v>203</v>
      </c>
      <c r="E21" s="2">
        <v>14</v>
      </c>
      <c r="F21" s="67"/>
      <c r="G21" s="94"/>
      <c r="H21" s="94"/>
      <c r="I21" s="94"/>
      <c r="J21" s="94"/>
      <c r="K21" s="94"/>
      <c r="L21" s="94"/>
    </row>
    <row r="22" spans="1:12" x14ac:dyDescent="0.25">
      <c r="A22" s="61">
        <v>13</v>
      </c>
      <c r="B22" s="66" t="s">
        <v>261</v>
      </c>
      <c r="C22" s="2" t="s">
        <v>19</v>
      </c>
      <c r="D22" s="120" t="s">
        <v>203</v>
      </c>
      <c r="E22" s="2">
        <v>12</v>
      </c>
      <c r="F22" s="67"/>
      <c r="G22" s="94"/>
      <c r="H22" s="94"/>
      <c r="I22" s="94"/>
      <c r="J22" s="94"/>
      <c r="K22" s="94"/>
      <c r="L22" s="94"/>
    </row>
    <row r="23" spans="1:12" x14ac:dyDescent="0.25">
      <c r="A23" s="61">
        <v>14</v>
      </c>
      <c r="B23" s="66" t="s">
        <v>262</v>
      </c>
      <c r="C23" s="2" t="s">
        <v>19</v>
      </c>
      <c r="D23" s="120" t="s">
        <v>203</v>
      </c>
      <c r="E23" s="2">
        <v>18</v>
      </c>
      <c r="F23" s="67"/>
      <c r="G23" s="94"/>
      <c r="H23" s="94"/>
      <c r="I23" s="94"/>
      <c r="J23" s="94"/>
      <c r="K23" s="94"/>
      <c r="L23" s="94"/>
    </row>
    <row r="24" spans="1:12" x14ac:dyDescent="0.25">
      <c r="A24" s="61">
        <v>15</v>
      </c>
      <c r="B24" s="66" t="s">
        <v>263</v>
      </c>
      <c r="C24" s="2" t="s">
        <v>19</v>
      </c>
      <c r="D24" s="120" t="s">
        <v>203</v>
      </c>
      <c r="E24" s="2">
        <v>32</v>
      </c>
      <c r="F24" s="67"/>
      <c r="G24" s="94"/>
      <c r="H24" s="94"/>
      <c r="I24" s="94"/>
      <c r="J24" s="94"/>
      <c r="K24" s="94"/>
      <c r="L24" s="94"/>
    </row>
    <row r="25" spans="1:12" x14ac:dyDescent="0.25">
      <c r="A25" s="61">
        <v>16</v>
      </c>
      <c r="B25" s="66" t="s">
        <v>264</v>
      </c>
      <c r="C25" s="2" t="s">
        <v>19</v>
      </c>
      <c r="D25" s="120" t="s">
        <v>203</v>
      </c>
      <c r="E25" s="2">
        <v>8</v>
      </c>
      <c r="F25" s="67"/>
      <c r="G25" s="94"/>
      <c r="H25" s="94"/>
      <c r="I25" s="94"/>
      <c r="J25" s="94"/>
      <c r="K25" s="94"/>
      <c r="L25" s="94"/>
    </row>
    <row r="26" spans="1:12" x14ac:dyDescent="0.25">
      <c r="A26" s="61">
        <v>17</v>
      </c>
      <c r="B26" s="66" t="s">
        <v>265</v>
      </c>
      <c r="C26" s="2" t="s">
        <v>21</v>
      </c>
      <c r="D26" s="120" t="s">
        <v>203</v>
      </c>
      <c r="E26" s="2">
        <v>100</v>
      </c>
      <c r="F26" s="67"/>
      <c r="G26" s="94"/>
      <c r="H26" s="94"/>
      <c r="I26" s="94"/>
      <c r="J26" s="94"/>
      <c r="K26" s="94"/>
      <c r="L26" s="94"/>
    </row>
    <row r="27" spans="1:12" x14ac:dyDescent="0.25">
      <c r="A27" s="61">
        <v>18</v>
      </c>
      <c r="B27" s="66" t="s">
        <v>266</v>
      </c>
      <c r="C27" s="2" t="s">
        <v>21</v>
      </c>
      <c r="D27" s="120" t="s">
        <v>203</v>
      </c>
      <c r="E27" s="2">
        <v>1</v>
      </c>
      <c r="F27" s="67"/>
      <c r="G27" s="67"/>
      <c r="H27" s="67"/>
      <c r="I27" s="67"/>
      <c r="J27" s="67"/>
      <c r="K27" s="67"/>
      <c r="L27" s="67"/>
    </row>
    <row r="28" spans="1:12" x14ac:dyDescent="0.25">
      <c r="A28" s="61">
        <v>19</v>
      </c>
      <c r="B28" s="66" t="s">
        <v>267</v>
      </c>
      <c r="C28" s="2" t="s">
        <v>21</v>
      </c>
      <c r="D28" s="120" t="s">
        <v>203</v>
      </c>
      <c r="E28" s="2">
        <v>1</v>
      </c>
      <c r="F28" s="67"/>
      <c r="G28" s="67"/>
      <c r="H28" s="67"/>
      <c r="I28" s="67"/>
      <c r="J28" s="67"/>
      <c r="K28" s="67"/>
      <c r="L28" s="67"/>
    </row>
    <row r="29" spans="1:12" x14ac:dyDescent="0.25">
      <c r="A29" s="61">
        <v>20</v>
      </c>
      <c r="B29" s="66" t="s">
        <v>268</v>
      </c>
      <c r="C29" s="2" t="s">
        <v>21</v>
      </c>
      <c r="D29" s="120" t="s">
        <v>203</v>
      </c>
      <c r="E29" s="2">
        <v>4</v>
      </c>
      <c r="F29" s="67"/>
      <c r="G29" s="67"/>
      <c r="H29" s="67"/>
      <c r="I29" s="67"/>
      <c r="J29" s="67"/>
      <c r="K29" s="67"/>
      <c r="L29" s="67"/>
    </row>
    <row r="30" spans="1:12" x14ac:dyDescent="0.25">
      <c r="A30" s="61">
        <v>21</v>
      </c>
      <c r="B30" s="66" t="s">
        <v>269</v>
      </c>
      <c r="C30" s="2" t="s">
        <v>18</v>
      </c>
      <c r="D30" s="120" t="s">
        <v>203</v>
      </c>
      <c r="E30" s="2">
        <v>3.5</v>
      </c>
      <c r="F30" s="67"/>
      <c r="G30" s="67"/>
      <c r="H30" s="67"/>
      <c r="I30" s="67"/>
      <c r="J30" s="67"/>
      <c r="K30" s="67"/>
      <c r="L30" s="67"/>
    </row>
    <row r="31" spans="1:12" x14ac:dyDescent="0.25">
      <c r="A31" s="61">
        <v>22</v>
      </c>
      <c r="B31" s="66" t="s">
        <v>270</v>
      </c>
      <c r="C31" s="2" t="s">
        <v>19</v>
      </c>
      <c r="D31" s="120" t="s">
        <v>203</v>
      </c>
      <c r="E31" s="2">
        <v>200</v>
      </c>
      <c r="F31" s="67"/>
      <c r="G31" s="67"/>
      <c r="H31" s="67"/>
      <c r="I31" s="67"/>
      <c r="J31" s="67"/>
      <c r="K31" s="67"/>
      <c r="L31" s="67"/>
    </row>
    <row r="32" spans="1:12" x14ac:dyDescent="0.25">
      <c r="A32" s="61">
        <v>23</v>
      </c>
      <c r="B32" s="66" t="s">
        <v>271</v>
      </c>
      <c r="C32" s="2" t="s">
        <v>19</v>
      </c>
      <c r="D32" s="120" t="s">
        <v>203</v>
      </c>
      <c r="E32" s="2">
        <v>200</v>
      </c>
      <c r="F32" s="67"/>
      <c r="G32" s="2"/>
      <c r="H32" s="2"/>
      <c r="I32" s="2"/>
      <c r="J32" s="2"/>
      <c r="K32" s="2"/>
      <c r="L32" s="2"/>
    </row>
    <row r="33" spans="1:12" x14ac:dyDescent="0.25">
      <c r="A33" s="61">
        <v>24</v>
      </c>
      <c r="B33" s="66" t="s">
        <v>272</v>
      </c>
      <c r="C33" s="2" t="s">
        <v>19</v>
      </c>
      <c r="D33" s="120" t="s">
        <v>203</v>
      </c>
      <c r="E33" s="2">
        <v>16</v>
      </c>
      <c r="F33" s="67"/>
      <c r="G33" s="2"/>
      <c r="H33" s="2"/>
      <c r="I33" s="2"/>
      <c r="J33" s="2"/>
      <c r="K33" s="2"/>
      <c r="L33" s="2"/>
    </row>
    <row r="34" spans="1:12" x14ac:dyDescent="0.25">
      <c r="A34" s="61">
        <v>25</v>
      </c>
      <c r="B34" s="66" t="s">
        <v>273</v>
      </c>
      <c r="C34" s="2" t="s">
        <v>19</v>
      </c>
      <c r="D34" s="120" t="s">
        <v>203</v>
      </c>
      <c r="E34" s="2">
        <v>26</v>
      </c>
      <c r="F34" s="67"/>
      <c r="G34" s="2"/>
      <c r="H34" s="2"/>
      <c r="I34" s="2"/>
      <c r="J34" s="2"/>
      <c r="K34" s="2"/>
      <c r="L34" s="2"/>
    </row>
    <row r="35" spans="1:12" x14ac:dyDescent="0.25">
      <c r="A35" s="61">
        <v>26</v>
      </c>
      <c r="B35" s="66" t="s">
        <v>274</v>
      </c>
      <c r="C35" s="2" t="s">
        <v>21</v>
      </c>
      <c r="D35" s="120" t="s">
        <v>203</v>
      </c>
      <c r="E35" s="2">
        <v>50</v>
      </c>
      <c r="F35" s="67"/>
      <c r="G35" s="2"/>
      <c r="H35" s="2"/>
      <c r="I35" s="2"/>
      <c r="J35" s="2"/>
      <c r="K35" s="2"/>
      <c r="L35" s="2"/>
    </row>
    <row r="36" spans="1:12" x14ac:dyDescent="0.25">
      <c r="A36" s="61">
        <v>27</v>
      </c>
      <c r="B36" s="66" t="s">
        <v>275</v>
      </c>
      <c r="C36" s="2" t="s">
        <v>276</v>
      </c>
      <c r="D36" s="120" t="s">
        <v>203</v>
      </c>
      <c r="E36" s="2">
        <v>2</v>
      </c>
      <c r="F36" s="67"/>
      <c r="G36" s="67"/>
      <c r="H36" s="67"/>
      <c r="I36" s="67"/>
      <c r="J36" s="67"/>
      <c r="K36" s="67"/>
      <c r="L36" s="67"/>
    </row>
    <row r="37" spans="1:12" x14ac:dyDescent="0.25">
      <c r="A37" s="166" t="s">
        <v>278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12" ht="25.5" x14ac:dyDescent="0.25">
      <c r="A38" s="61">
        <v>1</v>
      </c>
      <c r="B38" s="76" t="s">
        <v>279</v>
      </c>
      <c r="C38" s="2" t="s">
        <v>21</v>
      </c>
      <c r="D38" s="120" t="s">
        <v>203</v>
      </c>
      <c r="E38" s="2">
        <v>2</v>
      </c>
      <c r="F38" s="67"/>
      <c r="G38" s="67"/>
      <c r="H38" s="67"/>
      <c r="I38" s="67"/>
      <c r="J38" s="67"/>
      <c r="K38" s="67"/>
      <c r="L38" s="67"/>
    </row>
    <row r="39" spans="1:12" x14ac:dyDescent="0.25">
      <c r="A39" s="61">
        <v>2</v>
      </c>
      <c r="B39" s="76" t="s">
        <v>281</v>
      </c>
      <c r="C39" s="2" t="s">
        <v>21</v>
      </c>
      <c r="D39" s="120" t="s">
        <v>203</v>
      </c>
      <c r="E39" s="2">
        <v>2</v>
      </c>
      <c r="F39" s="67"/>
      <c r="G39" s="67"/>
      <c r="H39" s="67"/>
      <c r="I39" s="67"/>
      <c r="J39" s="67"/>
      <c r="K39" s="67"/>
      <c r="L39" s="67"/>
    </row>
    <row r="40" spans="1:12" x14ac:dyDescent="0.25">
      <c r="A40" s="61">
        <v>3</v>
      </c>
      <c r="B40" s="66" t="s">
        <v>280</v>
      </c>
      <c r="C40" s="2" t="s">
        <v>21</v>
      </c>
      <c r="D40" s="120" t="s">
        <v>203</v>
      </c>
      <c r="E40" s="2">
        <v>2</v>
      </c>
      <c r="F40" s="67"/>
      <c r="G40" s="67"/>
      <c r="H40" s="67"/>
      <c r="I40" s="2"/>
      <c r="J40" s="2"/>
      <c r="K40" s="2"/>
      <c r="L40" s="67"/>
    </row>
    <row r="41" spans="1:12" x14ac:dyDescent="0.25">
      <c r="A41" s="61">
        <v>4</v>
      </c>
      <c r="B41" s="76" t="s">
        <v>282</v>
      </c>
      <c r="C41" s="2" t="s">
        <v>21</v>
      </c>
      <c r="D41" s="120" t="s">
        <v>203</v>
      </c>
      <c r="E41" s="2">
        <v>1</v>
      </c>
      <c r="F41" s="67"/>
      <c r="G41" s="67"/>
      <c r="H41" s="67"/>
      <c r="I41" s="67"/>
      <c r="J41" s="67"/>
      <c r="K41" s="67"/>
      <c r="L41" s="67"/>
    </row>
    <row r="42" spans="1:12" x14ac:dyDescent="0.25">
      <c r="A42" s="61">
        <v>5</v>
      </c>
      <c r="B42" s="66" t="s">
        <v>283</v>
      </c>
      <c r="C42" s="2" t="s">
        <v>21</v>
      </c>
      <c r="D42" s="120" t="s">
        <v>203</v>
      </c>
      <c r="E42" s="2">
        <v>4</v>
      </c>
      <c r="F42" s="67"/>
      <c r="G42" s="67"/>
      <c r="H42" s="67"/>
      <c r="I42" s="67"/>
      <c r="J42" s="67"/>
      <c r="K42" s="67"/>
      <c r="L42" s="67"/>
    </row>
    <row r="43" spans="1:12" x14ac:dyDescent="0.25">
      <c r="A43" s="61">
        <v>6</v>
      </c>
      <c r="B43" s="66" t="s">
        <v>284</v>
      </c>
      <c r="C43" s="2" t="s">
        <v>21</v>
      </c>
      <c r="D43" s="120" t="s">
        <v>203</v>
      </c>
      <c r="E43" s="2">
        <v>2</v>
      </c>
      <c r="F43" s="67"/>
      <c r="G43" s="67"/>
      <c r="H43" s="67"/>
      <c r="I43" s="67"/>
      <c r="J43" s="67"/>
      <c r="K43" s="67"/>
      <c r="L43" s="67"/>
    </row>
    <row r="44" spans="1:12" x14ac:dyDescent="0.25">
      <c r="A44" s="61">
        <v>7</v>
      </c>
      <c r="B44" s="66" t="s">
        <v>285</v>
      </c>
      <c r="C44" s="2" t="s">
        <v>21</v>
      </c>
      <c r="D44" s="120" t="s">
        <v>203</v>
      </c>
      <c r="E44" s="2">
        <v>8</v>
      </c>
      <c r="F44" s="67"/>
      <c r="G44" s="67"/>
      <c r="H44" s="67"/>
      <c r="I44" s="67"/>
      <c r="J44" s="67"/>
      <c r="K44" s="67"/>
      <c r="L44" s="67"/>
    </row>
    <row r="45" spans="1:12" ht="25.5" x14ac:dyDescent="0.25">
      <c r="A45" s="61">
        <v>8</v>
      </c>
      <c r="B45" s="76" t="s">
        <v>286</v>
      </c>
      <c r="C45" s="2" t="s">
        <v>21</v>
      </c>
      <c r="D45" s="120" t="s">
        <v>203</v>
      </c>
      <c r="E45" s="2">
        <v>1</v>
      </c>
      <c r="F45" s="67"/>
      <c r="G45" s="67"/>
      <c r="H45" s="67"/>
      <c r="I45" s="67"/>
      <c r="J45" s="67"/>
      <c r="K45" s="67"/>
      <c r="L45" s="67"/>
    </row>
    <row r="46" spans="1:12" x14ac:dyDescent="0.25">
      <c r="A46" s="61">
        <v>9</v>
      </c>
      <c r="B46" s="66" t="s">
        <v>287</v>
      </c>
      <c r="C46" s="2" t="s">
        <v>21</v>
      </c>
      <c r="D46" s="120" t="s">
        <v>203</v>
      </c>
      <c r="E46" s="2">
        <v>1</v>
      </c>
      <c r="F46" s="67"/>
      <c r="G46" s="67"/>
      <c r="H46" s="67"/>
      <c r="I46" s="67"/>
      <c r="J46" s="67"/>
      <c r="K46" s="67"/>
      <c r="L46" s="67"/>
    </row>
    <row r="47" spans="1:12" ht="38.25" x14ac:dyDescent="0.25">
      <c r="A47" s="61">
        <v>10</v>
      </c>
      <c r="B47" s="76" t="s">
        <v>288</v>
      </c>
      <c r="C47" s="2" t="s">
        <v>21</v>
      </c>
      <c r="D47" s="120" t="s">
        <v>203</v>
      </c>
      <c r="E47" s="2">
        <v>1</v>
      </c>
      <c r="F47" s="67"/>
      <c r="G47" s="67"/>
      <c r="H47" s="67"/>
      <c r="I47" s="67"/>
      <c r="J47" s="67"/>
      <c r="K47" s="67"/>
      <c r="L47" s="67"/>
    </row>
    <row r="48" spans="1:12" x14ac:dyDescent="0.25">
      <c r="A48" s="61">
        <v>11</v>
      </c>
      <c r="B48" s="76" t="s">
        <v>289</v>
      </c>
      <c r="C48" s="2" t="s">
        <v>21</v>
      </c>
      <c r="D48" s="120" t="s">
        <v>203</v>
      </c>
      <c r="E48" s="2">
        <v>1</v>
      </c>
      <c r="F48" s="67"/>
      <c r="G48" s="67"/>
      <c r="H48" s="67"/>
      <c r="I48" s="67"/>
      <c r="J48" s="67"/>
      <c r="K48" s="67"/>
      <c r="L48" s="67"/>
    </row>
    <row r="49" spans="1:12" x14ac:dyDescent="0.25">
      <c r="A49" s="61">
        <v>12</v>
      </c>
      <c r="B49" s="66" t="s">
        <v>290</v>
      </c>
      <c r="C49" s="2" t="s">
        <v>21</v>
      </c>
      <c r="D49" s="120" t="s">
        <v>203</v>
      </c>
      <c r="E49" s="2">
        <v>1</v>
      </c>
      <c r="F49" s="67"/>
      <c r="G49" s="67"/>
      <c r="H49" s="67"/>
      <c r="I49" s="67"/>
      <c r="J49" s="67"/>
      <c r="K49" s="67"/>
      <c r="L49" s="67"/>
    </row>
    <row r="50" spans="1:12" x14ac:dyDescent="0.25">
      <c r="A50" s="61">
        <v>13</v>
      </c>
      <c r="B50" s="66" t="s">
        <v>285</v>
      </c>
      <c r="C50" s="2" t="s">
        <v>21</v>
      </c>
      <c r="D50" s="120" t="s">
        <v>203</v>
      </c>
      <c r="E50" s="2">
        <v>4</v>
      </c>
      <c r="F50" s="67"/>
      <c r="G50" s="67"/>
      <c r="H50" s="67"/>
      <c r="I50" s="67"/>
      <c r="J50" s="67"/>
      <c r="K50" s="67"/>
      <c r="L50" s="67"/>
    </row>
    <row r="51" spans="1:12" x14ac:dyDescent="0.25">
      <c r="A51" s="61">
        <v>14</v>
      </c>
      <c r="B51" s="66" t="s">
        <v>308</v>
      </c>
      <c r="C51" s="2" t="s">
        <v>21</v>
      </c>
      <c r="D51" s="120" t="s">
        <v>203</v>
      </c>
      <c r="E51" s="2">
        <v>1</v>
      </c>
      <c r="F51" s="67"/>
      <c r="G51" s="67"/>
      <c r="H51" s="67"/>
      <c r="I51" s="2"/>
      <c r="J51" s="2"/>
      <c r="K51" s="2"/>
      <c r="L51" s="67"/>
    </row>
    <row r="52" spans="1:12" x14ac:dyDescent="0.25">
      <c r="A52" s="3"/>
      <c r="B52" s="11" t="s">
        <v>7</v>
      </c>
      <c r="C52" s="12"/>
      <c r="D52" s="13"/>
      <c r="E52" s="14"/>
      <c r="F52" s="15"/>
      <c r="G52" s="15">
        <f>SUM(G9:G51)</f>
        <v>0</v>
      </c>
      <c r="H52" s="15"/>
      <c r="I52" s="15"/>
      <c r="J52" s="15"/>
      <c r="K52" s="15"/>
      <c r="L52" s="15">
        <f>SUM(L9:L51)</f>
        <v>0</v>
      </c>
    </row>
    <row r="53" spans="1:12" x14ac:dyDescent="0.25">
      <c r="A53" s="3"/>
      <c r="B53" s="6" t="s">
        <v>25</v>
      </c>
      <c r="C53" s="16">
        <v>0.05</v>
      </c>
      <c r="D53" s="13"/>
      <c r="E53" s="14"/>
      <c r="F53" s="15"/>
      <c r="G53" s="15"/>
      <c r="H53" s="15"/>
      <c r="I53" s="15"/>
      <c r="J53" s="15"/>
      <c r="K53" s="15"/>
      <c r="L53" s="7">
        <f>G52*C53</f>
        <v>0</v>
      </c>
    </row>
    <row r="54" spans="1:12" x14ac:dyDescent="0.25">
      <c r="A54" s="3"/>
      <c r="B54" s="17" t="s">
        <v>7</v>
      </c>
      <c r="C54" s="16"/>
      <c r="D54" s="13"/>
      <c r="E54" s="14"/>
      <c r="F54" s="15"/>
      <c r="G54" s="15"/>
      <c r="H54" s="15"/>
      <c r="I54" s="15"/>
      <c r="J54" s="15"/>
      <c r="K54" s="15"/>
      <c r="L54" s="7">
        <f>L53+L52</f>
        <v>0</v>
      </c>
    </row>
    <row r="55" spans="1:12" x14ac:dyDescent="0.25">
      <c r="A55" s="3"/>
      <c r="B55" s="18" t="s">
        <v>26</v>
      </c>
      <c r="C55" s="19">
        <v>0.1</v>
      </c>
      <c r="D55" s="13"/>
      <c r="E55" s="14"/>
      <c r="F55" s="15"/>
      <c r="G55" s="15"/>
      <c r="H55" s="15"/>
      <c r="I55" s="15"/>
      <c r="J55" s="15"/>
      <c r="K55" s="15"/>
      <c r="L55" s="7">
        <f>L54*C55</f>
        <v>0</v>
      </c>
    </row>
    <row r="56" spans="1:12" x14ac:dyDescent="0.25">
      <c r="A56" s="3"/>
      <c r="B56" s="17" t="s">
        <v>7</v>
      </c>
      <c r="C56" s="19"/>
      <c r="D56" s="13"/>
      <c r="E56" s="14"/>
      <c r="F56" s="15"/>
      <c r="G56" s="15"/>
      <c r="H56" s="15"/>
      <c r="I56" s="15"/>
      <c r="J56" s="15"/>
      <c r="K56" s="15"/>
      <c r="L56" s="7">
        <f>L55+L54</f>
        <v>0</v>
      </c>
    </row>
    <row r="57" spans="1:12" x14ac:dyDescent="0.25">
      <c r="A57" s="3"/>
      <c r="B57" s="20" t="s">
        <v>27</v>
      </c>
      <c r="C57" s="16">
        <v>0.08</v>
      </c>
      <c r="D57" s="6"/>
      <c r="E57" s="21"/>
      <c r="F57" s="20"/>
      <c r="G57" s="22"/>
      <c r="H57" s="22"/>
      <c r="I57" s="22"/>
      <c r="J57" s="31"/>
      <c r="K57" s="31"/>
      <c r="L57" s="32">
        <f>L56*C57</f>
        <v>0</v>
      </c>
    </row>
    <row r="58" spans="1:12" x14ac:dyDescent="0.25">
      <c r="A58" s="3"/>
      <c r="B58" s="17" t="s">
        <v>7</v>
      </c>
      <c r="C58" s="24"/>
      <c r="D58" s="24"/>
      <c r="E58" s="24"/>
      <c r="F58" s="24"/>
      <c r="G58" s="25"/>
      <c r="H58" s="25"/>
      <c r="I58" s="25"/>
      <c r="J58" s="25"/>
      <c r="K58" s="25"/>
      <c r="L58" s="8">
        <f>SUM(L56:L57)</f>
        <v>0</v>
      </c>
    </row>
    <row r="59" spans="1:12" x14ac:dyDescent="0.25">
      <c r="A59" s="3"/>
      <c r="B59" s="26" t="s">
        <v>28</v>
      </c>
      <c r="C59" s="27">
        <v>0.05</v>
      </c>
      <c r="D59" s="28"/>
      <c r="E59" s="28"/>
      <c r="F59" s="28"/>
      <c r="G59" s="28"/>
      <c r="H59" s="28"/>
      <c r="I59" s="28"/>
      <c r="J59" s="28"/>
      <c r="K59" s="28"/>
      <c r="L59" s="8">
        <f>L58*C59</f>
        <v>0</v>
      </c>
    </row>
    <row r="60" spans="1:12" x14ac:dyDescent="0.25">
      <c r="A60" s="3"/>
      <c r="B60" s="17" t="s">
        <v>7</v>
      </c>
      <c r="C60" s="29"/>
      <c r="D60" s="28"/>
      <c r="E60" s="28"/>
      <c r="F60" s="28"/>
      <c r="G60" s="28"/>
      <c r="H60" s="28"/>
      <c r="I60" s="28"/>
      <c r="J60" s="28"/>
      <c r="K60" s="28"/>
      <c r="L60" s="8">
        <f>SUM(L58:L59)</f>
        <v>0</v>
      </c>
    </row>
    <row r="61" spans="1:12" x14ac:dyDescent="0.25">
      <c r="A61" s="3"/>
      <c r="B61" s="26" t="s">
        <v>29</v>
      </c>
      <c r="C61" s="27">
        <v>0.18</v>
      </c>
      <c r="D61" s="28"/>
      <c r="E61" s="28"/>
      <c r="F61" s="28"/>
      <c r="G61" s="28"/>
      <c r="H61" s="28"/>
      <c r="I61" s="28"/>
      <c r="J61" s="28"/>
      <c r="K61" s="28"/>
      <c r="L61" s="8">
        <f>L60*C61</f>
        <v>0</v>
      </c>
    </row>
    <row r="62" spans="1:12" x14ac:dyDescent="0.25">
      <c r="A62" s="3"/>
      <c r="B62" s="28" t="s">
        <v>30</v>
      </c>
      <c r="C62" s="28"/>
      <c r="D62" s="28"/>
      <c r="E62" s="28"/>
      <c r="F62" s="28"/>
      <c r="G62" s="28"/>
      <c r="H62" s="28"/>
      <c r="I62" s="28"/>
      <c r="J62" s="28"/>
      <c r="K62" s="28"/>
      <c r="L62" s="30">
        <f>L61+L60</f>
        <v>0</v>
      </c>
    </row>
    <row r="63" spans="1:12" x14ac:dyDescent="0.2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</sheetData>
  <mergeCells count="12">
    <mergeCell ref="B2:D2"/>
    <mergeCell ref="D4:F4"/>
    <mergeCell ref="A6:A7"/>
    <mergeCell ref="B6:B7"/>
    <mergeCell ref="C6:C7"/>
    <mergeCell ref="D6:E6"/>
    <mergeCell ref="F6:G6"/>
    <mergeCell ref="A37:L37"/>
    <mergeCell ref="H6:I6"/>
    <mergeCell ref="J6:K6"/>
    <mergeCell ref="L6:L7"/>
    <mergeCell ref="A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  <vt:lpstr>გათბობა-გაგრილება-ვენტილაცია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2023-12-05T08:05:33Z</dcterms:modified>
</cp:coreProperties>
</file>