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razmadze\OneDrive - Georgian Manganese, LLC\Desktop\სატენდერო შაბლონი\"/>
    </mc:Choice>
  </mc:AlternateContent>
  <xr:revisionPtr revIDLastSave="0" documentId="8_{279B2526-8293-4CE0-AA5D-E73787B514F9}" xr6:coauthVersionLast="47" xr6:coauthVersionMax="47" xr10:uidLastSave="{00000000-0000-0000-0000-000000000000}"/>
  <bookViews>
    <workbookView xWindow="-108" yWindow="-108" windowWidth="23256" windowHeight="12576" xr2:uid="{224A6B0F-BF03-4ADE-93AC-28DB7EDBFD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D24" i="1"/>
  <c r="D23" i="1"/>
  <c r="D21" i="1"/>
  <c r="D20" i="1"/>
  <c r="D18" i="1"/>
  <c r="C18" i="1"/>
  <c r="B18" i="1"/>
  <c r="D17" i="1"/>
  <c r="D16" i="1"/>
  <c r="C16" i="1"/>
  <c r="B16" i="1"/>
  <c r="D15" i="1"/>
  <c r="D14" i="1"/>
  <c r="D13" i="1"/>
  <c r="C13" i="1"/>
  <c r="B13" i="1"/>
  <c r="D12" i="1"/>
  <c r="D11" i="1"/>
  <c r="C11" i="1"/>
  <c r="B11" i="1"/>
  <c r="D10" i="1"/>
  <c r="C10" i="1"/>
  <c r="B10" i="1"/>
  <c r="D9" i="1"/>
  <c r="C9" i="1"/>
  <c r="C25" i="1" s="1"/>
  <c r="B9" i="1"/>
  <c r="B25" i="1" s="1"/>
  <c r="D25" i="1" l="1"/>
</calcChain>
</file>

<file path=xl/sharedStrings.xml><?xml version="1.0" encoding="utf-8"?>
<sst xmlns="http://schemas.openxmlformats.org/spreadsheetml/2006/main" count="6" uniqueCount="6">
  <si>
    <t>PKGS
CTNS</t>
  </si>
  <si>
    <t>N.W
KGS</t>
  </si>
  <si>
    <t>G.W
KGS</t>
  </si>
  <si>
    <t>MEAN
CBM</t>
  </si>
  <si>
    <t>Total</t>
  </si>
  <si>
    <t>&lt;-- Detailed sizes are given in the formula for 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</si>
</sst>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 "/>
    <numFmt numFmtId="165" formatCode="0_);[Red]\(0\)"/>
    <numFmt numFmtId="166" formatCode="0.00_ "/>
    <numFmt numFmtId="167" formatCode="0.000_ "/>
  </numFmts>
  <fonts count="8">
    <font>
      <sz val="11"/>
      <color theme="1"/>
      <name val="Calibri"/>
      <family val="2"/>
      <scheme val="minor"/>
    </font>
    <font>
      <sz val="11"/>
      <color indexed="8"/>
      <name val="Tahoma"/>
      <family val="2"/>
      <charset val="134"/>
    </font>
    <font>
      <b/>
      <sz val="12"/>
      <name val="Times New Roman"/>
      <family val="1"/>
    </font>
    <font>
      <sz val="12"/>
      <name val="宋体"/>
      <charset val="13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charset val="13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/>
    <xf numFmtId="165" fontId="2" fillId="0" borderId="1" xfId="2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7" fontId="2" fillId="0" borderId="1" xfId="2" applyNumberFormat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horizontal="center" vertical="center" wrapText="1"/>
    </xf>
    <xf numFmtId="167" fontId="4" fillId="0" borderId="1" xfId="3" applyNumberFormat="1" applyFont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167" fontId="4" fillId="0" borderId="2" xfId="3" applyNumberFormat="1" applyFont="1" applyBorder="1" applyAlignment="1">
      <alignment horizontal="center" vertical="center" wrapText="1"/>
    </xf>
    <xf numFmtId="164" fontId="7" fillId="0" borderId="3" xfId="3" applyNumberFormat="1" applyFont="1" applyBorder="1" applyAlignment="1">
      <alignment horizontal="center" vertical="center" wrapText="1"/>
    </xf>
    <xf numFmtId="167" fontId="4" fillId="0" borderId="3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166" fontId="7" fillId="0" borderId="2" xfId="3" applyNumberFormat="1" applyFont="1" applyBorder="1" applyAlignment="1">
      <alignment horizontal="center" vertical="center" wrapText="1"/>
    </xf>
    <xf numFmtId="166" fontId="7" fillId="0" borderId="3" xfId="3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3" applyFont="1" applyBorder="1" applyAlignment="1">
      <alignment horizontal="center" vertical="center" wrapText="1"/>
    </xf>
    <xf numFmtId="167" fontId="2" fillId="0" borderId="1" xfId="3" applyNumberFormat="1" applyFont="1" applyBorder="1" applyAlignment="1">
      <alignment horizontal="center" vertical="center" wrapText="1"/>
    </xf>
  </cellXfs>
  <cellStyles count="4">
    <cellStyle name="Normal" xfId="0" builtinId="0"/>
    <cellStyle name="常规 2 2 2 6" xfId="1" xr:uid="{2DCD1CE1-8142-4E4C-B9E8-B8AF67F66A2C}"/>
    <cellStyle name="常规 2 4" xfId="2" xr:uid="{4E5763CA-8BCB-4A1C-99BC-3622A8B54AA6}"/>
    <cellStyle name="常规_表一" xfId="3" xr:uid="{999E6494-08E8-4048-BF88-D07C9E0C5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6CC7-07A8-4D99-B4D3-0E55D9C5525D}">
  <dimension ref="A1:F25"/>
  <sheetViews>
    <sheetView tabSelected="1" workbookViewId="0">
      <selection activeCell="F11" sqref="F11"/>
    </sheetView>
  </sheetViews>
  <sheetFormatPr defaultRowHeight="14.4"/>
  <cols>
    <col min="1" max="4" width="12" style="21" customWidth="1"/>
  </cols>
  <sheetData>
    <row r="1" spans="1:6">
      <c r="A1" s="1" t="s">
        <v>0</v>
      </c>
      <c r="B1" s="2" t="s">
        <v>1</v>
      </c>
      <c r="C1" s="2" t="s">
        <v>2</v>
      </c>
      <c r="D1" s="3" t="s">
        <v>3</v>
      </c>
    </row>
    <row r="2" spans="1:6">
      <c r="A2" s="1"/>
      <c r="B2" s="2"/>
      <c r="C2" s="2"/>
      <c r="D2" s="3"/>
    </row>
    <row r="3" spans="1:6">
      <c r="A3" s="10">
        <v>1</v>
      </c>
      <c r="B3" s="11">
        <v>28</v>
      </c>
      <c r="C3" s="11">
        <v>29</v>
      </c>
      <c r="D3" s="12">
        <v>1.2862500000000001E-2</v>
      </c>
    </row>
    <row r="4" spans="1:6">
      <c r="A4" s="10">
        <v>1</v>
      </c>
      <c r="B4" s="11">
        <v>28</v>
      </c>
      <c r="C4" s="11">
        <v>29</v>
      </c>
      <c r="D4" s="12">
        <v>1.2862500000000001E-2</v>
      </c>
    </row>
    <row r="5" spans="1:6">
      <c r="A5" s="13">
        <v>1</v>
      </c>
      <c r="B5" s="14">
        <v>14</v>
      </c>
      <c r="C5" s="14">
        <v>15</v>
      </c>
      <c r="D5" s="15">
        <v>7.3316249999999996E-3</v>
      </c>
    </row>
    <row r="6" spans="1:6">
      <c r="A6" s="16"/>
      <c r="B6" s="17"/>
      <c r="C6" s="17"/>
      <c r="D6" s="15"/>
    </row>
    <row r="7" spans="1:6">
      <c r="A7" s="13">
        <v>1</v>
      </c>
      <c r="B7" s="14">
        <v>6</v>
      </c>
      <c r="C7" s="14">
        <v>7</v>
      </c>
      <c r="D7" s="15">
        <v>2.75E-2</v>
      </c>
    </row>
    <row r="8" spans="1:6">
      <c r="A8" s="16"/>
      <c r="B8" s="17"/>
      <c r="C8" s="17"/>
      <c r="D8" s="15"/>
    </row>
    <row r="9" spans="1:6" ht="15.6">
      <c r="A9" s="4">
        <v>4</v>
      </c>
      <c r="B9" s="18">
        <f>9.48*A9</f>
        <v>37.92</v>
      </c>
      <c r="C9" s="18">
        <f>10.48*A9</f>
        <v>41.92</v>
      </c>
      <c r="D9" s="5">
        <f>39*35*31.5*A9/1000000</f>
        <v>0.17199</v>
      </c>
    </row>
    <row r="10" spans="1:6" ht="15.6">
      <c r="A10" s="4">
        <v>25</v>
      </c>
      <c r="B10" s="18">
        <f>123*A10</f>
        <v>3075</v>
      </c>
      <c r="C10" s="18">
        <f>131*A10</f>
        <v>3275</v>
      </c>
      <c r="D10" s="5">
        <f>70*32*73*A10/1000000</f>
        <v>4.0880000000000001</v>
      </c>
      <c r="F10" t="s">
        <v>5</v>
      </c>
    </row>
    <row r="11" spans="1:6" ht="15.6">
      <c r="A11" s="4">
        <v>18</v>
      </c>
      <c r="B11" s="18">
        <f>9.6*A11</f>
        <v>172.79999999999998</v>
      </c>
      <c r="C11" s="18">
        <f>10.6*A11</f>
        <v>190.79999999999998</v>
      </c>
      <c r="D11" s="5">
        <f>460*300*240*A11/1000000000</f>
        <v>0.59616000000000002</v>
      </c>
    </row>
    <row r="12" spans="1:6" ht="15.6">
      <c r="A12" s="4">
        <v>1</v>
      </c>
      <c r="B12" s="18">
        <v>14.27</v>
      </c>
      <c r="C12" s="18">
        <v>15.27</v>
      </c>
      <c r="D12" s="5">
        <f t="shared" ref="D12:D18" si="0">33*28.5*21*A12/1000000</f>
        <v>1.9750500000000001E-2</v>
      </c>
    </row>
    <row r="13" spans="1:6" ht="15.6">
      <c r="A13" s="4">
        <v>10</v>
      </c>
      <c r="B13" s="18">
        <f>9.76*A13</f>
        <v>97.6</v>
      </c>
      <c r="C13" s="18">
        <f>10.76*A13</f>
        <v>107.6</v>
      </c>
      <c r="D13" s="5">
        <f>40.1*32.4*20.8*A13/1000000</f>
        <v>0.27024192000000002</v>
      </c>
    </row>
    <row r="14" spans="1:6" ht="15.6">
      <c r="A14" s="4">
        <v>1</v>
      </c>
      <c r="B14" s="18">
        <v>4.88</v>
      </c>
      <c r="C14" s="18">
        <v>5.88</v>
      </c>
      <c r="D14" s="5">
        <f>46*24.2*23.5*A14/1000000</f>
        <v>2.6160200000000002E-2</v>
      </c>
    </row>
    <row r="15" spans="1:6" ht="15.6">
      <c r="A15" s="4">
        <v>1</v>
      </c>
      <c r="B15" s="18">
        <v>13.47</v>
      </c>
      <c r="C15" s="18">
        <v>14.47</v>
      </c>
      <c r="D15" s="5">
        <f>38.8*32.2*24.5*A15/1000000</f>
        <v>3.0609320000000002E-2</v>
      </c>
    </row>
    <row r="16" spans="1:6" ht="15.6">
      <c r="A16" s="4">
        <v>2</v>
      </c>
      <c r="B16" s="18">
        <f>13.08+14.27</f>
        <v>27.35</v>
      </c>
      <c r="C16" s="18">
        <f>14.08+15.27</f>
        <v>29.35</v>
      </c>
      <c r="D16" s="5">
        <f t="shared" si="0"/>
        <v>3.9501000000000001E-2</v>
      </c>
    </row>
    <row r="17" spans="1:5" ht="15.6">
      <c r="A17" s="4">
        <v>1</v>
      </c>
      <c r="B17" s="18">
        <v>7.8</v>
      </c>
      <c r="C17" s="18">
        <v>8.3000000000000007</v>
      </c>
      <c r="D17" s="5">
        <f t="shared" si="0"/>
        <v>1.9750500000000001E-2</v>
      </c>
    </row>
    <row r="18" spans="1:5">
      <c r="A18" s="6">
        <v>1</v>
      </c>
      <c r="B18" s="19">
        <f>11.89+1.95</f>
        <v>13.84</v>
      </c>
      <c r="C18" s="19">
        <f>13.39+2.45</f>
        <v>15.84</v>
      </c>
      <c r="D18" s="7">
        <f t="shared" si="0"/>
        <v>1.9750500000000001E-2</v>
      </c>
    </row>
    <row r="19" spans="1:5">
      <c r="A19" s="8"/>
      <c r="B19" s="20"/>
      <c r="C19" s="20"/>
      <c r="D19" s="9"/>
    </row>
    <row r="20" spans="1:5" ht="15.6">
      <c r="A20" s="4">
        <v>3</v>
      </c>
      <c r="B20" s="18">
        <v>40.950000000000003</v>
      </c>
      <c r="C20" s="18">
        <v>43.575000000000003</v>
      </c>
      <c r="D20" s="5">
        <f>33*28.5*21*A20/1000000</f>
        <v>5.9251499999999999E-2</v>
      </c>
    </row>
    <row r="21" spans="1:5">
      <c r="A21" s="6">
        <v>1</v>
      </c>
      <c r="B21" s="19">
        <v>20</v>
      </c>
      <c r="C21" s="19">
        <v>21</v>
      </c>
      <c r="D21" s="7">
        <f>42.5*24*37.5*A21/1000000</f>
        <v>3.8249999999999999E-2</v>
      </c>
    </row>
    <row r="22" spans="1:5">
      <c r="A22" s="8"/>
      <c r="B22" s="20"/>
      <c r="C22" s="20"/>
      <c r="D22" s="9"/>
    </row>
    <row r="23" spans="1:5" ht="15.6">
      <c r="A23" s="4">
        <v>1</v>
      </c>
      <c r="B23" s="18">
        <v>21</v>
      </c>
      <c r="C23" s="18">
        <v>23</v>
      </c>
      <c r="D23" s="5">
        <f>42.5*24*37.5*A23/1000000</f>
        <v>3.8249999999999999E-2</v>
      </c>
    </row>
    <row r="24" spans="1:5" ht="15.6">
      <c r="A24" s="4">
        <v>1</v>
      </c>
      <c r="B24" s="18">
        <v>4.8</v>
      </c>
      <c r="C24" s="18">
        <v>5.8</v>
      </c>
      <c r="D24" s="5">
        <f>58*25*20*A24/1000000</f>
        <v>2.9000000000000001E-2</v>
      </c>
    </row>
    <row r="25" spans="1:5" ht="15.6">
      <c r="A25" s="22">
        <f>SUM(A9:A10)</f>
        <v>29</v>
      </c>
      <c r="B25" s="22">
        <f>SUM(B9:B10)</f>
        <v>3112.92</v>
      </c>
      <c r="C25" s="22">
        <f>SUM(C9:C10)</f>
        <v>3316.92</v>
      </c>
      <c r="D25" s="23">
        <f>SUM(D9:D10)</f>
        <v>4.2599900000000002</v>
      </c>
      <c r="E25" t="s">
        <v>4</v>
      </c>
    </row>
  </sheetData>
  <mergeCells count="20">
    <mergeCell ref="C18:C19"/>
    <mergeCell ref="D18:D19"/>
    <mergeCell ref="A21:A22"/>
    <mergeCell ref="B21:B22"/>
    <mergeCell ref="C21:C22"/>
    <mergeCell ref="D21:D22"/>
    <mergeCell ref="A18:A19"/>
    <mergeCell ref="B18:B19"/>
    <mergeCell ref="D5:D6"/>
    <mergeCell ref="A7:A8"/>
    <mergeCell ref="B7:B8"/>
    <mergeCell ref="C7:C8"/>
    <mergeCell ref="D7:D8"/>
    <mergeCell ref="A5:A6"/>
    <mergeCell ref="B5:B6"/>
    <mergeCell ref="C5:C6"/>
    <mergeCell ref="A1:A2"/>
    <mergeCell ref="B1:B2"/>
    <mergeCell ref="C1:C2"/>
    <mergeCell ref="D1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E88DC70A9F734CA51AD8A8EF5CD58A" ma:contentTypeVersion="3" ma:contentTypeDescription="Create a new document." ma:contentTypeScope="" ma:versionID="6143b6cdee0f269c8227c155055336b0">
  <xsd:schema xmlns:xsd="http://www.w3.org/2001/XMLSchema" xmlns:xs="http://www.w3.org/2001/XMLSchema" xmlns:p="http://schemas.microsoft.com/office/2006/metadata/properties" xmlns:ns3="f64eeb67-a36e-44b3-b65e-07a38f44c22f" targetNamespace="http://schemas.microsoft.com/office/2006/metadata/properties" ma:root="true" ma:fieldsID="1dee215ad59754505742b1334f03137b" ns3:_="">
    <xsd:import namespace="f64eeb67-a36e-44b3-b65e-07a38f44c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eeb67-a36e-44b3-b65e-07a38f44c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D4A552-3DA9-40F9-8D4A-603FF7832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4eeb67-a36e-44b3-b65e-07a38f44c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F10358-1081-4C8C-B6F7-853A06F2B5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6D13A-90E9-4F4B-B0A2-B9C00AFE61F9}">
  <ds:schemaRefs>
    <ds:schemaRef ds:uri="f64eeb67-a36e-44b3-b65e-07a38f44c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Transport</dc:creator>
  <cp:lastModifiedBy>Transport</cp:lastModifiedBy>
  <dcterms:created xsi:type="dcterms:W3CDTF">2024-01-18T07:36:09Z</dcterms:created>
  <dcterms:modified xsi:type="dcterms:W3CDTF">2024-01-18T07:38:13Z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0x0101007FE88DC70A9F734CA51AD8A8EF5CD58A</vt:lpwstr>
  </property>
</Properties>
</file>