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javidze0208\Desktop\"/>
    </mc:Choice>
  </mc:AlternateContent>
  <xr:revisionPtr revIDLastSave="0" documentId="13_ncr:1_{AD999E4F-66EE-4802-B48D-7F7556C06013}" xr6:coauthVersionLast="45" xr6:coauthVersionMax="45" xr10:uidLastSave="{00000000-0000-0000-0000-000000000000}"/>
  <bookViews>
    <workbookView xWindow="-108" yWindow="-108" windowWidth="23256" windowHeight="12576" xr2:uid="{94435519-9B77-4925-A98B-5C92A8C5A495}"/>
  </bookViews>
  <sheets>
    <sheet name="გარე სისტემებ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6" i="1" l="1"/>
  <c r="D8" i="1" l="1"/>
  <c r="D10" i="1"/>
  <c r="D11" i="1"/>
  <c r="D9" i="1" l="1"/>
  <c r="F9" i="1" s="1"/>
  <c r="D13" i="1"/>
  <c r="F28" i="1"/>
  <c r="D12" i="1" l="1"/>
  <c r="F58" i="1"/>
  <c r="F57" i="1"/>
  <c r="F55" i="1"/>
  <c r="F54" i="1"/>
  <c r="F53" i="1"/>
  <c r="F52" i="1"/>
  <c r="F51" i="1"/>
  <c r="F49" i="1"/>
  <c r="F48" i="1"/>
  <c r="F47" i="1"/>
  <c r="F46" i="1"/>
  <c r="F45" i="1"/>
  <c r="F43" i="1"/>
  <c r="F41" i="1"/>
  <c r="F40" i="1"/>
  <c r="F39" i="1"/>
  <c r="F38" i="1"/>
  <c r="F37" i="1"/>
  <c r="F35" i="1"/>
  <c r="F34" i="1"/>
  <c r="F33" i="1"/>
  <c r="F32" i="1"/>
  <c r="F31" i="1"/>
  <c r="F30" i="1"/>
  <c r="F29" i="1"/>
  <c r="F26" i="1"/>
  <c r="F25" i="1"/>
  <c r="F24" i="1"/>
  <c r="F23" i="1"/>
  <c r="F22" i="1"/>
  <c r="F20" i="1"/>
  <c r="F19" i="1"/>
  <c r="F18" i="1"/>
  <c r="F17" i="1"/>
  <c r="F16" i="1"/>
  <c r="F15" i="1"/>
  <c r="F10" i="1" l="1"/>
  <c r="F59" i="1" s="1"/>
  <c r="F11" i="1"/>
  <c r="F8" i="1"/>
  <c r="F13" i="1" l="1"/>
  <c r="F12" i="1" l="1"/>
</calcChain>
</file>

<file path=xl/sharedStrings.xml><?xml version="1.0" encoding="utf-8"?>
<sst xmlns="http://schemas.openxmlformats.org/spreadsheetml/2006/main" count="119" uniqueCount="56">
  <si>
    <t>ქ. თბილისში, ყაზბეგის ქუჩა №47-ში მდებარე ,,ევროპული სკოლის'' გარე სისტემების საორიენტაციო სახარჯთაღრიცხვო გაანგარიშება.</t>
  </si>
  <si>
    <t xml:space="preserve"> ხარჯთაღრიცხვა</t>
  </si>
  <si>
    <t>საფუძველი: პროექტი</t>
  </si>
  <si>
    <t>#</t>
  </si>
  <si>
    <t>სამუშაოების და დანახარჯების დასახელება</t>
  </si>
  <si>
    <t>განზ. ერთ.</t>
  </si>
  <si>
    <t>რაოდენობა</t>
  </si>
  <si>
    <t>ხელფასი</t>
  </si>
  <si>
    <t>ერთ.</t>
  </si>
  <si>
    <t>სულ</t>
  </si>
  <si>
    <t>მიწის სამუშაოები</t>
  </si>
  <si>
    <t>ტრანშეის გაჭრა ექსკავატორით 2კ.გრუნტი ჩამჩ  0.7მ</t>
  </si>
  <si>
    <r>
      <t>მ</t>
    </r>
    <r>
      <rPr>
        <sz val="11"/>
        <color theme="1"/>
        <rFont val="Calibri"/>
        <family val="2"/>
      </rPr>
      <t>³</t>
    </r>
  </si>
  <si>
    <t>თხრილის დამუშავება ხელით მეორე |კატეგორისს გრუნტში</t>
  </si>
  <si>
    <t>მილსადენის ქვეშ ქვიშის ფენის მოწყობა 10 სმ</t>
  </si>
  <si>
    <t>მილსადენის ზევით ქვიშის ფენის მოწყობა 20 სმ</t>
  </si>
  <si>
    <t>ტრანშეის შევსება ღირღუთ</t>
  </si>
  <si>
    <t>ზედმეგი გრუნტის გატანა სამშენებლო ნაგავსაყრელზე 20 კმ</t>
  </si>
  <si>
    <t>სახანძრო ქსელი</t>
  </si>
  <si>
    <t>პოლიეთილენის მილი PE100 PN20, SDR9 D 200</t>
  </si>
  <si>
    <t>გრძ.მ</t>
  </si>
  <si>
    <t>პოლიეთილენის მილი PE100 PN20, SDR9 D 140</t>
  </si>
  <si>
    <t>მილყელი მილტუჩით D200</t>
  </si>
  <si>
    <t>ცალი</t>
  </si>
  <si>
    <t>მილყელი მილტუჩით D140</t>
  </si>
  <si>
    <t>ურდული PN16 D200</t>
  </si>
  <si>
    <t>ურდული PN16 D125</t>
  </si>
  <si>
    <t xml:space="preserve">რ/ბ ანაკრები წრიული ჭის        D=1500 მმ  </t>
  </si>
  <si>
    <t>რკ/ბ ძირის ფილით (ПН10) ბეტონი B15 (M-200)</t>
  </si>
  <si>
    <t>რკ/ბ რგოლებით      (K-10-10)        ბეტონი B15 (M-200),  რგოლი 1000 მმ სიმაღლით</t>
  </si>
  <si>
    <t>რკ/ბ რგოლებით      (K-10-5)        ბეტონი B22.5 (M-200),  რგოლი 500 მმ სიმაღლით</t>
  </si>
  <si>
    <t xml:space="preserve">რკ/ბ გადახურვის ფილა (2ПП20) ბეტონი B15 (M-200),     </t>
  </si>
  <si>
    <t xml:space="preserve">თუჯის მრგვალი ხუფით  (დატვირთვა 25 ტ) გამირების მოწყობის გათვალისწინებით </t>
  </si>
  <si>
    <t>სანიაღვრე ქსელი</t>
  </si>
  <si>
    <t xml:space="preserve">არხი ცხაურით D300, </t>
  </si>
  <si>
    <t xml:space="preserve">საწვმარის მიმღები პლასტმასის ჭა 400x400 </t>
  </si>
  <si>
    <t>გოფრირებული მილი D110 SN8</t>
  </si>
  <si>
    <t>პოლიეთილენის მილი PE100 PN20, SDR9 D 250</t>
  </si>
  <si>
    <t>პოლიეთილენის მილი PE100 PN20, SDR9 D 160</t>
  </si>
  <si>
    <t>გადასაბმელი ქურო D250</t>
  </si>
  <si>
    <t>პოლიეთილენს მუხლი ქუროთი D110</t>
  </si>
  <si>
    <t xml:space="preserve">რ/ბ ანაკრები წრიული ჭის        D=1000 მმ  </t>
  </si>
  <si>
    <t xml:space="preserve">თუჯის მრგვალი ცხაურიანი ხუფით  (დატვირთვა 25 ტ) გამირების მოწყობის გათვალისწინებით </t>
  </si>
  <si>
    <t>კანალიზაციის ქსელი</t>
  </si>
  <si>
    <t>გოფრირებული მილი D150 SN8</t>
  </si>
  <si>
    <t>დაერთება არსებულ ქსელზე D150 მმ მილით</t>
  </si>
  <si>
    <t>დაერთება არსებულ ქსელზე D100 მმ მილით</t>
  </si>
  <si>
    <t>სამრეცხაოს ზეთის სეპარატორი, მიწისქვეშა ტიპის., პლასტმასის კორპუსით, 3 ლ/წმ, წარმადობის. შესაძლოა აღჭურვილი იყოს დამატებით ფილტრით</t>
  </si>
  <si>
    <t>სულ, ჯამი</t>
  </si>
  <si>
    <t>სატრანსპორტო ხარჯები (მასალის ღირებულებიდან)</t>
  </si>
  <si>
    <t>ჯამი</t>
  </si>
  <si>
    <t xml:space="preserve">ზედნადები ხარჯები </t>
  </si>
  <si>
    <t>გეგმიური მოგება</t>
  </si>
  <si>
    <t>გაუთვალისწინებელი ხარჯი</t>
  </si>
  <si>
    <t>დღგ</t>
  </si>
  <si>
    <t xml:space="preserve">მიწის სამუშაოებიდან  არ შედის ასფალტის დამუშავება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</si>
</sst>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.00\ _₾_-;\-* #,##0.00\ _₾_-;_-* &quot;-&quot;??\ _₾_-;_-@_-"/>
    <numFmt numFmtId="168" formatCode="_-* #,##0.00_р_._-;\-* #,##0.00_р_._-;_-* &quot;-&quot;??_р_._-;_-@_-"/>
  </numFmts>
  <fonts count="2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1"/>
      <scheme val="minor"/>
    </font>
    <font>
      <b/>
      <sz val="10"/>
      <name val="Sylfaen"/>
      <family val="1"/>
    </font>
    <font>
      <sz val="10"/>
      <name val="Sylfaen"/>
      <family val="1"/>
    </font>
    <font>
      <sz val="10"/>
      <name val="Arial"/>
      <family val="2"/>
    </font>
    <font>
      <sz val="10"/>
      <name val="Arial"/>
      <family val="2"/>
      <charset val="204"/>
    </font>
    <font>
      <i/>
      <sz val="10"/>
      <name val="Sylfaen"/>
      <family val="1"/>
    </font>
    <font>
      <b/>
      <sz val="10"/>
      <name val="AcadNusx"/>
    </font>
    <font>
      <b/>
      <sz val="10"/>
      <name val="Sylfaen"/>
      <family val="1"/>
      <charset val="204"/>
    </font>
    <font>
      <b/>
      <sz val="11"/>
      <name val="Helv"/>
      <charset val="1"/>
    </font>
    <font>
      <sz val="10"/>
      <name val="Sylfaen"/>
      <family val="1"/>
      <charset val="204"/>
    </font>
    <font>
      <sz val="11"/>
      <name val="Arial"/>
      <family val="2"/>
      <charset val="1"/>
    </font>
    <font>
      <b/>
      <sz val="11"/>
      <color theme="1"/>
      <name val="Sylfaen"/>
      <family val="2"/>
      <charset val="204"/>
      <scheme val="minor"/>
    </font>
    <font>
      <sz val="11"/>
      <color theme="1"/>
      <name val="Sylfaen"/>
      <family val="2"/>
      <charset val="204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name val="Sylfaen"/>
      <family val="1"/>
    </font>
    <font>
      <b/>
      <sz val="11"/>
      <name val="Sylfaen"/>
      <family val="1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6" fillId="0" borderId="0"/>
    <xf numFmtId="0" fontId="6" fillId="0" borderId="0"/>
    <xf numFmtId="0" fontId="6" fillId="0" borderId="0"/>
    <xf numFmtId="167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5" fillId="0" borderId="0"/>
    <xf numFmtId="0" fontId="5" fillId="0" borderId="0"/>
  </cellStyleXfs>
  <cellXfs count="80">
    <xf numFmtId="0" fontId="0" fillId="0" borderId="0" xfId="0"/>
    <xf numFmtId="0" fontId="4" fillId="2" borderId="0" xfId="2" applyFont="1" applyFill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4" fillId="2" borderId="0" xfId="4" applyFont="1" applyFill="1" applyAlignment="1">
      <alignment horizontal="center" vertical="center" wrapText="1"/>
    </xf>
    <xf numFmtId="0" fontId="4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center" vertical="center" wrapText="1"/>
    </xf>
    <xf numFmtId="0" fontId="4" fillId="0" borderId="0" xfId="5" applyFont="1" applyAlignment="1">
      <alignment horizontal="left" vertical="center" wrapText="1"/>
    </xf>
    <xf numFmtId="164" fontId="4" fillId="2" borderId="0" xfId="1" applyFont="1" applyFill="1" applyAlignment="1">
      <alignment horizontal="center" vertical="center" wrapText="1"/>
    </xf>
    <xf numFmtId="164" fontId="7" fillId="0" borderId="0" xfId="6" applyNumberFormat="1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9" fillId="3" borderId="4" xfId="1" applyFont="1" applyFill="1" applyBorder="1" applyAlignment="1">
      <alignment horizontal="center" vertical="center" wrapText="1"/>
    </xf>
    <xf numFmtId="165" fontId="11" fillId="3" borderId="5" xfId="1" applyNumberFormat="1" applyFont="1" applyFill="1" applyBorder="1" applyAlignment="1">
      <alignment horizontal="center" vertical="center" wrapText="1"/>
    </xf>
    <xf numFmtId="165" fontId="11" fillId="3" borderId="6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5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0" fillId="0" borderId="8" xfId="0" applyBorder="1"/>
    <xf numFmtId="1" fontId="15" fillId="0" borderId="8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4" fillId="3" borderId="9" xfId="4" applyFont="1" applyFill="1" applyBorder="1" applyAlignment="1">
      <alignment horizontal="center" vertical="center" wrapText="1"/>
    </xf>
    <xf numFmtId="0" fontId="3" fillId="3" borderId="10" xfId="4" applyFont="1" applyFill="1" applyBorder="1" applyAlignment="1">
      <alignment horizontal="center" vertical="center" wrapText="1"/>
    </xf>
    <xf numFmtId="164" fontId="3" fillId="3" borderId="10" xfId="1" applyFont="1" applyFill="1" applyBorder="1" applyAlignment="1">
      <alignment horizontal="center" vertical="center" wrapText="1"/>
    </xf>
    <xf numFmtId="164" fontId="3" fillId="3" borderId="11" xfId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49" fontId="4" fillId="0" borderId="2" xfId="3" applyNumberFormat="1" applyFont="1" applyBorder="1" applyAlignment="1">
      <alignment horizontal="center" vertical="center" wrapText="1"/>
    </xf>
    <xf numFmtId="166" fontId="4" fillId="0" borderId="2" xfId="3" applyNumberFormat="1" applyFont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 wrapText="1"/>
    </xf>
    <xf numFmtId="2" fontId="3" fillId="0" borderId="0" xfId="4" applyNumberFormat="1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49" fontId="3" fillId="0" borderId="8" xfId="3" applyNumberFormat="1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164" fontId="3" fillId="0" borderId="8" xfId="1" applyFont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 wrapText="1"/>
    </xf>
    <xf numFmtId="0" fontId="19" fillId="0" borderId="0" xfId="3" applyFont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49" fontId="4" fillId="0" borderId="8" xfId="3" applyNumberFormat="1" applyFont="1" applyBorder="1" applyAlignment="1">
      <alignment horizontal="center" vertical="center" wrapText="1"/>
    </xf>
    <xf numFmtId="166" fontId="4" fillId="0" borderId="8" xfId="3" applyNumberFormat="1" applyFont="1" applyBorder="1" applyAlignment="1">
      <alignment horizontal="center" vertical="center" wrapText="1"/>
    </xf>
    <xf numFmtId="164" fontId="4" fillId="0" borderId="8" xfId="1" applyFont="1" applyFill="1" applyBorder="1" applyAlignment="1">
      <alignment horizontal="center" vertical="center" wrapText="1"/>
    </xf>
    <xf numFmtId="164" fontId="4" fillId="0" borderId="8" xfId="1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49" fontId="4" fillId="0" borderId="4" xfId="3" applyNumberFormat="1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164" fontId="4" fillId="0" borderId="4" xfId="1" applyFont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3" fillId="3" borderId="1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0" fillId="4" borderId="2" xfId="0" applyFill="1" applyBorder="1"/>
    <xf numFmtId="0" fontId="0" fillId="4" borderId="0" xfId="0" applyFill="1"/>
    <xf numFmtId="0" fontId="0" fillId="4" borderId="7" xfId="0" applyFill="1" applyBorder="1" applyAlignment="1">
      <alignment vertical="center"/>
    </xf>
    <xf numFmtId="0" fontId="13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1" fontId="15" fillId="4" borderId="8" xfId="0" applyNumberFormat="1" applyFont="1" applyFill="1" applyBorder="1" applyAlignment="1">
      <alignment horizontal="center" vertical="center" wrapText="1"/>
    </xf>
    <xf numFmtId="0" fontId="0" fillId="4" borderId="8" xfId="0" applyFill="1" applyBorder="1"/>
    <xf numFmtId="0" fontId="17" fillId="4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/>
    </xf>
    <xf numFmtId="0" fontId="15" fillId="2" borderId="8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center" vertical="center" wrapText="1"/>
    </xf>
    <xf numFmtId="164" fontId="4" fillId="0" borderId="0" xfId="1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9" fillId="3" borderId="2" xfId="1" applyFont="1" applyFill="1" applyBorder="1" applyAlignment="1">
      <alignment horizontal="center" wrapText="1"/>
    </xf>
    <xf numFmtId="164" fontId="9" fillId="3" borderId="4" xfId="1" applyFont="1" applyFill="1" applyBorder="1" applyAlignment="1">
      <alignment horizontal="center" wrapText="1"/>
    </xf>
    <xf numFmtId="164" fontId="9" fillId="3" borderId="2" xfId="1" applyFont="1" applyFill="1" applyBorder="1" applyAlignment="1">
      <alignment horizontal="center" vertical="center" wrapText="1"/>
    </xf>
  </cellXfs>
  <cellStyles count="12">
    <cellStyle name="Comma" xfId="1" builtinId="3"/>
    <cellStyle name="Comma 17" xfId="9" xr:uid="{33136D14-06B9-48F7-A270-644284F44FD3}"/>
    <cellStyle name="Comma 2 6" xfId="7" xr:uid="{9D0A6BC6-B0A8-4190-8EC9-61CE34689900}"/>
    <cellStyle name="Normal" xfId="0" builtinId="0"/>
    <cellStyle name="Normal 10" xfId="3" xr:uid="{A1EDB53C-8A0B-4ADD-BE6B-81D299E71C63}"/>
    <cellStyle name="Normal 11 2" xfId="4" xr:uid="{3F7DF06B-19A7-4841-B247-711B012FBFEE}"/>
    <cellStyle name="Normal 2" xfId="2" xr:uid="{4FC7271A-0ABA-4388-8661-5BAB130C97CC}"/>
    <cellStyle name="Normal 7 2" xfId="10" xr:uid="{02AAFA9B-0640-435D-A60E-12356AAD9AA0}"/>
    <cellStyle name="Normal 8 2" xfId="11" xr:uid="{8DE92C3C-9F0E-4425-AF3A-B4B01DB33438}"/>
    <cellStyle name="Percent 3" xfId="8" xr:uid="{C61AD16F-7B71-4869-9B48-2B835C0D9B16}"/>
    <cellStyle name="Обычный 2 2" xfId="5" xr:uid="{4BB2DE42-9F06-49EE-8938-7AA53362580F}"/>
    <cellStyle name="Обычный 4 2" xfId="6" xr:uid="{3D8E2C40-FA28-4C12-B6F9-338C3DC6DF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D17C1-BC3D-4AD5-847E-4F5D8C811B8D}">
  <sheetPr>
    <pageSetUpPr fitToPage="1"/>
  </sheetPr>
  <dimension ref="A1:G70"/>
  <sheetViews>
    <sheetView showGridLines="0" tabSelected="1" topLeftCell="A53" zoomScaleNormal="100" workbookViewId="0">
      <selection activeCell="B74" sqref="B74"/>
    </sheetView>
  </sheetViews>
  <sheetFormatPr defaultRowHeight="14.4"/>
  <cols>
    <col min="1" max="1" width="5" style="50" customWidth="1"/>
    <col min="2" max="2" width="81.21875" style="50" customWidth="1"/>
    <col min="3" max="3" width="10.33203125" style="50" customWidth="1"/>
    <col min="4" max="4" width="9.109375" style="50" customWidth="1"/>
    <col min="5" max="5" width="12.6640625" customWidth="1"/>
    <col min="6" max="6" width="15.88671875" customWidth="1"/>
  </cols>
  <sheetData>
    <row r="1" spans="1:7" s="2" customFormat="1" ht="19.8" customHeight="1">
      <c r="A1" s="69" t="s">
        <v>0</v>
      </c>
      <c r="B1" s="69"/>
      <c r="C1" s="69"/>
      <c r="D1" s="69"/>
      <c r="E1" s="69"/>
      <c r="F1" s="69"/>
      <c r="G1" s="1"/>
    </row>
    <row r="2" spans="1:7" s="4" customFormat="1" ht="13.8">
      <c r="A2" s="70" t="s">
        <v>1</v>
      </c>
      <c r="B2" s="71"/>
      <c r="C2" s="71"/>
      <c r="D2" s="71"/>
      <c r="E2" s="71"/>
      <c r="F2" s="71"/>
      <c r="G2" s="3"/>
    </row>
    <row r="3" spans="1:7" s="4" customFormat="1" thickBot="1">
      <c r="A3" s="5"/>
      <c r="B3" s="6" t="s">
        <v>2</v>
      </c>
      <c r="C3" s="3"/>
      <c r="D3" s="7"/>
      <c r="E3" s="72"/>
      <c r="F3" s="72"/>
      <c r="G3" s="8"/>
    </row>
    <row r="4" spans="1:7" s="9" customFormat="1" ht="15.6" customHeight="1">
      <c r="A4" s="73" t="s">
        <v>3</v>
      </c>
      <c r="B4" s="75" t="s">
        <v>4</v>
      </c>
      <c r="C4" s="75" t="s">
        <v>5</v>
      </c>
      <c r="D4" s="77" t="s">
        <v>6</v>
      </c>
      <c r="E4" s="79" t="s">
        <v>7</v>
      </c>
      <c r="F4" s="79"/>
    </row>
    <row r="5" spans="1:7" s="9" customFormat="1" ht="31.8" customHeight="1" thickBot="1">
      <c r="A5" s="74"/>
      <c r="B5" s="76"/>
      <c r="C5" s="76"/>
      <c r="D5" s="78"/>
      <c r="E5" s="10" t="s">
        <v>8</v>
      </c>
      <c r="F5" s="10" t="s">
        <v>9</v>
      </c>
    </row>
    <row r="6" spans="1:7" s="13" customFormat="1" thickBot="1">
      <c r="A6" s="11">
        <v>1</v>
      </c>
      <c r="B6" s="12">
        <v>2</v>
      </c>
      <c r="C6" s="12">
        <v>3</v>
      </c>
      <c r="D6" s="12">
        <v>4</v>
      </c>
      <c r="E6" s="12">
        <v>8</v>
      </c>
      <c r="F6" s="12">
        <v>9</v>
      </c>
    </row>
    <row r="7" spans="1:7" s="56" customFormat="1">
      <c r="A7" s="51"/>
      <c r="B7" s="52" t="s">
        <v>10</v>
      </c>
      <c r="C7" s="53"/>
      <c r="D7" s="54"/>
      <c r="E7" s="55"/>
      <c r="F7" s="55"/>
    </row>
    <row r="8" spans="1:7">
      <c r="A8" s="63">
        <v>1</v>
      </c>
      <c r="B8" s="64" t="s">
        <v>11</v>
      </c>
      <c r="C8" s="65" t="s">
        <v>12</v>
      </c>
      <c r="D8" s="65">
        <f>190*0.7*1</f>
        <v>133</v>
      </c>
      <c r="E8" s="17"/>
      <c r="F8" s="17">
        <f t="shared" ref="F8:F13" si="0">E8*D8</f>
        <v>0</v>
      </c>
    </row>
    <row r="9" spans="1:7">
      <c r="A9" s="63">
        <v>2</v>
      </c>
      <c r="B9" s="64" t="s">
        <v>13</v>
      </c>
      <c r="C9" s="65" t="s">
        <v>12</v>
      </c>
      <c r="D9" s="65">
        <f>D8*10%</f>
        <v>13.3</v>
      </c>
      <c r="E9" s="17"/>
      <c r="F9" s="17">
        <f t="shared" si="0"/>
        <v>0</v>
      </c>
    </row>
    <row r="10" spans="1:7">
      <c r="A10" s="63">
        <v>3</v>
      </c>
      <c r="B10" s="64" t="s">
        <v>14</v>
      </c>
      <c r="C10" s="65" t="s">
        <v>12</v>
      </c>
      <c r="D10" s="65">
        <f>190*0.1*0.7</f>
        <v>13.299999999999999</v>
      </c>
      <c r="E10" s="17"/>
      <c r="F10" s="17">
        <f t="shared" si="0"/>
        <v>0</v>
      </c>
    </row>
    <row r="11" spans="1:7">
      <c r="A11" s="63">
        <v>4</v>
      </c>
      <c r="B11" s="64" t="s">
        <v>15</v>
      </c>
      <c r="C11" s="65" t="s">
        <v>12</v>
      </c>
      <c r="D11" s="65">
        <f>190*0.35*0.8</f>
        <v>53.2</v>
      </c>
      <c r="E11" s="17"/>
      <c r="F11" s="17">
        <f t="shared" si="0"/>
        <v>0</v>
      </c>
    </row>
    <row r="12" spans="1:7">
      <c r="A12" s="63">
        <v>5</v>
      </c>
      <c r="B12" s="64" t="s">
        <v>16</v>
      </c>
      <c r="C12" s="65" t="s">
        <v>12</v>
      </c>
      <c r="D12" s="65">
        <f>D8+D9-(D10+D11)</f>
        <v>79.800000000000011</v>
      </c>
      <c r="E12" s="17"/>
      <c r="F12" s="17">
        <f t="shared" si="0"/>
        <v>0</v>
      </c>
    </row>
    <row r="13" spans="1:7">
      <c r="A13" s="63">
        <v>6</v>
      </c>
      <c r="B13" s="64" t="s">
        <v>17</v>
      </c>
      <c r="C13" s="65" t="s">
        <v>12</v>
      </c>
      <c r="D13" s="65">
        <f>D8</f>
        <v>133</v>
      </c>
      <c r="E13" s="17"/>
      <c r="F13" s="17">
        <f t="shared" si="0"/>
        <v>0</v>
      </c>
    </row>
    <row r="14" spans="1:7" s="56" customFormat="1">
      <c r="A14" s="57"/>
      <c r="B14" s="58" t="s">
        <v>18</v>
      </c>
      <c r="C14" s="59"/>
      <c r="D14" s="60"/>
      <c r="E14" s="61"/>
      <c r="F14" s="61"/>
    </row>
    <row r="15" spans="1:7">
      <c r="A15" s="63">
        <v>1</v>
      </c>
      <c r="B15" s="64" t="s">
        <v>19</v>
      </c>
      <c r="C15" s="65" t="s">
        <v>20</v>
      </c>
      <c r="D15" s="66">
        <v>30</v>
      </c>
      <c r="E15" s="17"/>
      <c r="F15" s="17">
        <f t="shared" ref="F15:F20" si="1">E15*D15</f>
        <v>0</v>
      </c>
    </row>
    <row r="16" spans="1:7">
      <c r="A16" s="63">
        <v>2</v>
      </c>
      <c r="B16" s="64" t="s">
        <v>21</v>
      </c>
      <c r="C16" s="65" t="s">
        <v>20</v>
      </c>
      <c r="D16" s="66">
        <v>30</v>
      </c>
      <c r="E16" s="17"/>
      <c r="F16" s="17">
        <f t="shared" si="1"/>
        <v>0</v>
      </c>
    </row>
    <row r="17" spans="1:6">
      <c r="A17" s="63">
        <v>3</v>
      </c>
      <c r="B17" s="64" t="s">
        <v>22</v>
      </c>
      <c r="C17" s="65" t="s">
        <v>23</v>
      </c>
      <c r="D17" s="66">
        <v>1</v>
      </c>
      <c r="E17" s="17"/>
      <c r="F17" s="17">
        <f t="shared" si="1"/>
        <v>0</v>
      </c>
    </row>
    <row r="18" spans="1:6">
      <c r="A18" s="63">
        <v>4</v>
      </c>
      <c r="B18" s="64" t="s">
        <v>24</v>
      </c>
      <c r="C18" s="65" t="s">
        <v>23</v>
      </c>
      <c r="D18" s="66">
        <v>1</v>
      </c>
      <c r="E18" s="17"/>
      <c r="F18" s="17">
        <f t="shared" si="1"/>
        <v>0</v>
      </c>
    </row>
    <row r="19" spans="1:6">
      <c r="A19" s="63">
        <v>5</v>
      </c>
      <c r="B19" s="64" t="s">
        <v>25</v>
      </c>
      <c r="C19" s="65" t="s">
        <v>23</v>
      </c>
      <c r="D19" s="66">
        <v>1</v>
      </c>
      <c r="E19" s="17"/>
      <c r="F19" s="17">
        <f t="shared" si="1"/>
        <v>0</v>
      </c>
    </row>
    <row r="20" spans="1:6">
      <c r="A20" s="63">
        <v>6</v>
      </c>
      <c r="B20" s="64" t="s">
        <v>26</v>
      </c>
      <c r="C20" s="65" t="s">
        <v>23</v>
      </c>
      <c r="D20" s="66">
        <v>1</v>
      </c>
      <c r="E20" s="17"/>
      <c r="F20" s="17">
        <f t="shared" si="1"/>
        <v>0</v>
      </c>
    </row>
    <row r="21" spans="1:6" s="56" customFormat="1">
      <c r="A21" s="57"/>
      <c r="B21" s="62" t="s">
        <v>27</v>
      </c>
      <c r="C21" s="59"/>
      <c r="D21" s="60"/>
      <c r="E21" s="61"/>
      <c r="F21" s="61"/>
    </row>
    <row r="22" spans="1:6">
      <c r="A22" s="63">
        <v>1</v>
      </c>
      <c r="B22" s="64" t="s">
        <v>28</v>
      </c>
      <c r="C22" s="16" t="s">
        <v>23</v>
      </c>
      <c r="D22" s="18">
        <v>1</v>
      </c>
      <c r="E22" s="17"/>
      <c r="F22" s="17">
        <f>E22*D22</f>
        <v>0</v>
      </c>
    </row>
    <row r="23" spans="1:6">
      <c r="A23" s="63">
        <v>2</v>
      </c>
      <c r="B23" s="64" t="s">
        <v>29</v>
      </c>
      <c r="C23" s="16" t="s">
        <v>23</v>
      </c>
      <c r="D23" s="18">
        <v>1</v>
      </c>
      <c r="E23" s="17"/>
      <c r="F23" s="17">
        <f>E23*D23</f>
        <v>0</v>
      </c>
    </row>
    <row r="24" spans="1:6">
      <c r="A24" s="63">
        <v>3</v>
      </c>
      <c r="B24" s="64" t="s">
        <v>30</v>
      </c>
      <c r="C24" s="16" t="s">
        <v>23</v>
      </c>
      <c r="D24" s="18">
        <v>0</v>
      </c>
      <c r="E24" s="17"/>
      <c r="F24" s="17">
        <f>E24*D24</f>
        <v>0</v>
      </c>
    </row>
    <row r="25" spans="1:6">
      <c r="A25" s="63">
        <v>4</v>
      </c>
      <c r="B25" s="64" t="s">
        <v>31</v>
      </c>
      <c r="C25" s="16" t="s">
        <v>23</v>
      </c>
      <c r="D25" s="18">
        <v>1</v>
      </c>
      <c r="E25" s="17"/>
      <c r="F25" s="17">
        <f>E25*D25</f>
        <v>0</v>
      </c>
    </row>
    <row r="26" spans="1:6">
      <c r="A26" s="63">
        <v>5</v>
      </c>
      <c r="B26" s="64" t="s">
        <v>32</v>
      </c>
      <c r="C26" s="16" t="s">
        <v>23</v>
      </c>
      <c r="D26" s="18">
        <v>1</v>
      </c>
      <c r="E26" s="17"/>
      <c r="F26" s="17">
        <f>E26*D26</f>
        <v>0</v>
      </c>
    </row>
    <row r="27" spans="1:6" s="56" customFormat="1">
      <c r="A27" s="57"/>
      <c r="B27" s="58" t="s">
        <v>33</v>
      </c>
      <c r="C27" s="59" t="s">
        <v>23</v>
      </c>
      <c r="D27" s="60">
        <v>1</v>
      </c>
      <c r="E27" s="61"/>
      <c r="F27" s="61"/>
    </row>
    <row r="28" spans="1:6">
      <c r="A28" s="14">
        <v>1</v>
      </c>
      <c r="B28" s="64" t="s">
        <v>33</v>
      </c>
      <c r="C28" s="16" t="s">
        <v>23</v>
      </c>
      <c r="D28" s="18">
        <v>1</v>
      </c>
      <c r="E28" s="17"/>
      <c r="F28" s="17">
        <f t="shared" ref="F28:F35" si="2">E28*D28</f>
        <v>0</v>
      </c>
    </row>
    <row r="29" spans="1:6">
      <c r="A29" s="14">
        <v>2</v>
      </c>
      <c r="B29" s="64" t="s">
        <v>34</v>
      </c>
      <c r="C29" s="16" t="s">
        <v>20</v>
      </c>
      <c r="D29" s="18">
        <v>56</v>
      </c>
      <c r="E29" s="17"/>
      <c r="F29" s="17">
        <f t="shared" si="2"/>
        <v>0</v>
      </c>
    </row>
    <row r="30" spans="1:6">
      <c r="A30" s="14">
        <v>3</v>
      </c>
      <c r="B30" s="64" t="s">
        <v>35</v>
      </c>
      <c r="C30" s="16" t="s">
        <v>23</v>
      </c>
      <c r="D30" s="18">
        <v>12</v>
      </c>
      <c r="E30" s="17"/>
      <c r="F30" s="17">
        <f t="shared" si="2"/>
        <v>0</v>
      </c>
    </row>
    <row r="31" spans="1:6">
      <c r="A31" s="14">
        <v>4</v>
      </c>
      <c r="B31" s="64" t="s">
        <v>36</v>
      </c>
      <c r="C31" s="16" t="s">
        <v>20</v>
      </c>
      <c r="D31" s="18">
        <v>55</v>
      </c>
      <c r="E31" s="17"/>
      <c r="F31" s="17">
        <f t="shared" si="2"/>
        <v>0</v>
      </c>
    </row>
    <row r="32" spans="1:6">
      <c r="A32" s="14">
        <v>5</v>
      </c>
      <c r="B32" s="64" t="s">
        <v>37</v>
      </c>
      <c r="C32" s="16" t="s">
        <v>20</v>
      </c>
      <c r="D32" s="18">
        <v>26</v>
      </c>
      <c r="E32" s="17"/>
      <c r="F32" s="17">
        <f t="shared" si="2"/>
        <v>0</v>
      </c>
    </row>
    <row r="33" spans="1:6">
      <c r="A33" s="14">
        <v>6</v>
      </c>
      <c r="B33" s="64" t="s">
        <v>38</v>
      </c>
      <c r="C33" s="16" t="s">
        <v>20</v>
      </c>
      <c r="D33" s="18">
        <v>20</v>
      </c>
      <c r="E33" s="17"/>
      <c r="F33" s="17">
        <f t="shared" si="2"/>
        <v>0</v>
      </c>
    </row>
    <row r="34" spans="1:6">
      <c r="A34" s="14">
        <v>7</v>
      </c>
      <c r="B34" s="64" t="s">
        <v>39</v>
      </c>
      <c r="C34" s="16" t="s">
        <v>23</v>
      </c>
      <c r="D34" s="18">
        <v>2</v>
      </c>
      <c r="E34" s="17"/>
      <c r="F34" s="17">
        <f t="shared" si="2"/>
        <v>0</v>
      </c>
    </row>
    <row r="35" spans="1:6">
      <c r="A35" s="14">
        <v>8</v>
      </c>
      <c r="B35" s="64" t="s">
        <v>40</v>
      </c>
      <c r="C35" s="16" t="s">
        <v>23</v>
      </c>
      <c r="D35" s="18">
        <v>4</v>
      </c>
      <c r="E35" s="17"/>
      <c r="F35" s="17">
        <f t="shared" si="2"/>
        <v>0</v>
      </c>
    </row>
    <row r="36" spans="1:6" s="56" customFormat="1">
      <c r="A36" s="57"/>
      <c r="B36" s="62" t="s">
        <v>41</v>
      </c>
      <c r="C36" s="59"/>
      <c r="D36" s="60"/>
      <c r="E36" s="61"/>
      <c r="F36" s="61"/>
    </row>
    <row r="37" spans="1:6">
      <c r="A37" s="14">
        <v>1</v>
      </c>
      <c r="B37" s="64" t="s">
        <v>28</v>
      </c>
      <c r="C37" s="16" t="s">
        <v>23</v>
      </c>
      <c r="D37" s="18">
        <v>4</v>
      </c>
      <c r="E37" s="17"/>
      <c r="F37" s="17">
        <f>E37*D37</f>
        <v>0</v>
      </c>
    </row>
    <row r="38" spans="1:6">
      <c r="A38" s="14">
        <v>2</v>
      </c>
      <c r="B38" s="64" t="s">
        <v>29</v>
      </c>
      <c r="C38" s="16" t="s">
        <v>23</v>
      </c>
      <c r="D38" s="18">
        <v>4</v>
      </c>
      <c r="E38" s="17"/>
      <c r="F38" s="17">
        <f>E38*D38</f>
        <v>0</v>
      </c>
    </row>
    <row r="39" spans="1:6">
      <c r="A39" s="14">
        <v>3</v>
      </c>
      <c r="B39" s="64" t="s">
        <v>30</v>
      </c>
      <c r="C39" s="16" t="s">
        <v>23</v>
      </c>
      <c r="D39" s="18">
        <v>0</v>
      </c>
      <c r="E39" s="17"/>
      <c r="F39" s="17">
        <f>E39*D39</f>
        <v>0</v>
      </c>
    </row>
    <row r="40" spans="1:6">
      <c r="A40" s="14">
        <v>4</v>
      </c>
      <c r="B40" s="64" t="s">
        <v>31</v>
      </c>
      <c r="C40" s="16" t="s">
        <v>23</v>
      </c>
      <c r="D40" s="18">
        <v>4</v>
      </c>
      <c r="E40" s="17"/>
      <c r="F40" s="17">
        <f>E40*D40</f>
        <v>0</v>
      </c>
    </row>
    <row r="41" spans="1:6" ht="27.6">
      <c r="A41" s="14">
        <v>5</v>
      </c>
      <c r="B41" s="64" t="s">
        <v>42</v>
      </c>
      <c r="C41" s="16" t="s">
        <v>23</v>
      </c>
      <c r="D41" s="18">
        <v>4</v>
      </c>
      <c r="E41" s="17"/>
      <c r="F41" s="17">
        <f>E41*D41</f>
        <v>0</v>
      </c>
    </row>
    <row r="42" spans="1:6" s="56" customFormat="1">
      <c r="A42" s="57"/>
      <c r="B42" s="58" t="s">
        <v>43</v>
      </c>
      <c r="C42" s="59"/>
      <c r="D42" s="60"/>
      <c r="E42" s="61"/>
      <c r="F42" s="61"/>
    </row>
    <row r="43" spans="1:6">
      <c r="A43" s="14">
        <v>1</v>
      </c>
      <c r="B43" s="64" t="s">
        <v>44</v>
      </c>
      <c r="C43" s="16" t="s">
        <v>20</v>
      </c>
      <c r="D43" s="18">
        <v>10</v>
      </c>
      <c r="E43" s="17"/>
      <c r="F43" s="17">
        <f>E43*D43</f>
        <v>0</v>
      </c>
    </row>
    <row r="44" spans="1:6" s="56" customFormat="1">
      <c r="A44" s="57"/>
      <c r="B44" s="62" t="s">
        <v>41</v>
      </c>
      <c r="C44" s="59"/>
      <c r="D44" s="60"/>
      <c r="E44" s="61"/>
      <c r="F44" s="61"/>
    </row>
    <row r="45" spans="1:6">
      <c r="A45" s="14">
        <v>1</v>
      </c>
      <c r="B45" s="64" t="s">
        <v>28</v>
      </c>
      <c r="C45" s="16" t="s">
        <v>23</v>
      </c>
      <c r="D45" s="18">
        <v>2</v>
      </c>
      <c r="E45" s="17"/>
      <c r="F45" s="17">
        <f>E45*D45</f>
        <v>0</v>
      </c>
    </row>
    <row r="46" spans="1:6">
      <c r="A46" s="14">
        <v>2</v>
      </c>
      <c r="B46" s="64" t="s">
        <v>29</v>
      </c>
      <c r="C46" s="16" t="s">
        <v>23</v>
      </c>
      <c r="D46" s="18">
        <v>2</v>
      </c>
      <c r="E46" s="17"/>
      <c r="F46" s="17">
        <f>E46*D46</f>
        <v>0</v>
      </c>
    </row>
    <row r="47" spans="1:6">
      <c r="A47" s="14">
        <v>3</v>
      </c>
      <c r="B47" s="64" t="s">
        <v>30</v>
      </c>
      <c r="C47" s="16" t="s">
        <v>23</v>
      </c>
      <c r="D47" s="18">
        <v>0</v>
      </c>
      <c r="E47" s="17"/>
      <c r="F47" s="17">
        <f>E47*D47</f>
        <v>0</v>
      </c>
    </row>
    <row r="48" spans="1:6">
      <c r="A48" s="14">
        <v>4</v>
      </c>
      <c r="B48" s="64" t="s">
        <v>31</v>
      </c>
      <c r="C48" s="16" t="s">
        <v>23</v>
      </c>
      <c r="D48" s="18">
        <v>2</v>
      </c>
      <c r="E48" s="17"/>
      <c r="F48" s="17">
        <f>E48*D48</f>
        <v>0</v>
      </c>
    </row>
    <row r="49" spans="1:7">
      <c r="A49" s="14">
        <v>5</v>
      </c>
      <c r="B49" s="64" t="s">
        <v>32</v>
      </c>
      <c r="C49" s="16" t="s">
        <v>23</v>
      </c>
      <c r="D49" s="18">
        <v>2</v>
      </c>
      <c r="E49" s="17"/>
      <c r="F49" s="17">
        <f>E49*D49</f>
        <v>0</v>
      </c>
    </row>
    <row r="50" spans="1:7" s="56" customFormat="1">
      <c r="A50" s="57"/>
      <c r="B50" s="62" t="s">
        <v>27</v>
      </c>
      <c r="C50" s="59"/>
      <c r="D50" s="60"/>
      <c r="E50" s="61"/>
      <c r="F50" s="61"/>
    </row>
    <row r="51" spans="1:7">
      <c r="A51" s="14">
        <v>1</v>
      </c>
      <c r="B51" s="15" t="s">
        <v>28</v>
      </c>
      <c r="C51" s="16" t="s">
        <v>23</v>
      </c>
      <c r="D51" s="18">
        <v>1</v>
      </c>
      <c r="E51" s="17"/>
      <c r="F51" s="17">
        <f t="shared" ref="F51:F58" si="3">E51*D51</f>
        <v>0</v>
      </c>
    </row>
    <row r="52" spans="1:7">
      <c r="A52" s="14">
        <v>2</v>
      </c>
      <c r="B52" s="15" t="s">
        <v>29</v>
      </c>
      <c r="C52" s="16" t="s">
        <v>23</v>
      </c>
      <c r="D52" s="18">
        <v>3</v>
      </c>
      <c r="E52" s="17"/>
      <c r="F52" s="17">
        <f t="shared" si="3"/>
        <v>0</v>
      </c>
    </row>
    <row r="53" spans="1:7">
      <c r="A53" s="14">
        <v>3</v>
      </c>
      <c r="B53" s="15" t="s">
        <v>30</v>
      </c>
      <c r="C53" s="16" t="s">
        <v>23</v>
      </c>
      <c r="D53" s="18">
        <v>1</v>
      </c>
      <c r="E53" s="17"/>
      <c r="F53" s="17">
        <f t="shared" si="3"/>
        <v>0</v>
      </c>
    </row>
    <row r="54" spans="1:7">
      <c r="A54" s="14">
        <v>4</v>
      </c>
      <c r="B54" s="15" t="s">
        <v>31</v>
      </c>
      <c r="C54" s="16" t="s">
        <v>23</v>
      </c>
      <c r="D54" s="18">
        <v>1</v>
      </c>
      <c r="E54" s="17"/>
      <c r="F54" s="17">
        <f t="shared" si="3"/>
        <v>0</v>
      </c>
    </row>
    <row r="55" spans="1:7">
      <c r="A55" s="14">
        <v>5</v>
      </c>
      <c r="B55" s="15" t="s">
        <v>32</v>
      </c>
      <c r="C55" s="16" t="s">
        <v>23</v>
      </c>
      <c r="D55" s="18">
        <v>1</v>
      </c>
      <c r="E55" s="17"/>
      <c r="F55" s="17">
        <f t="shared" si="3"/>
        <v>0</v>
      </c>
    </row>
    <row r="56" spans="1:7">
      <c r="A56" s="14">
        <v>6</v>
      </c>
      <c r="B56" s="15" t="s">
        <v>45</v>
      </c>
      <c r="C56" s="16" t="s">
        <v>23</v>
      </c>
      <c r="D56" s="18">
        <v>2</v>
      </c>
      <c r="E56" s="17"/>
      <c r="F56" s="17">
        <f t="shared" si="3"/>
        <v>0</v>
      </c>
    </row>
    <row r="57" spans="1:7">
      <c r="A57" s="14">
        <v>7</v>
      </c>
      <c r="B57" s="15" t="s">
        <v>46</v>
      </c>
      <c r="C57" s="16" t="s">
        <v>23</v>
      </c>
      <c r="D57" s="18">
        <v>1</v>
      </c>
      <c r="E57" s="17"/>
      <c r="F57" s="17">
        <f t="shared" si="3"/>
        <v>0</v>
      </c>
    </row>
    <row r="58" spans="1:7" ht="28.2" thickBot="1">
      <c r="A58" s="14">
        <v>8</v>
      </c>
      <c r="B58" s="19" t="s">
        <v>47</v>
      </c>
      <c r="C58" s="20" t="s">
        <v>23</v>
      </c>
      <c r="D58" s="21">
        <v>1</v>
      </c>
      <c r="E58" s="22"/>
      <c r="F58" s="22">
        <f t="shared" si="3"/>
        <v>0</v>
      </c>
    </row>
    <row r="59" spans="1:7" s="5" customFormat="1" thickBot="1">
      <c r="A59" s="23"/>
      <c r="B59" s="24" t="s">
        <v>48</v>
      </c>
      <c r="C59" s="24"/>
      <c r="D59" s="25"/>
      <c r="E59" s="25"/>
      <c r="F59" s="26">
        <f>SUM(F7:F58)</f>
        <v>0</v>
      </c>
    </row>
    <row r="60" spans="1:7" s="32" customFormat="1">
      <c r="A60" s="27"/>
      <c r="B60" s="28" t="s">
        <v>49</v>
      </c>
      <c r="C60" s="29"/>
      <c r="D60" s="30"/>
      <c r="E60" s="30"/>
      <c r="F60" s="30"/>
      <c r="G60" s="31"/>
    </row>
    <row r="61" spans="1:7" s="38" customFormat="1">
      <c r="A61" s="33"/>
      <c r="B61" s="34" t="s">
        <v>50</v>
      </c>
      <c r="C61" s="35"/>
      <c r="D61" s="36"/>
      <c r="E61" s="37"/>
      <c r="F61" s="37"/>
    </row>
    <row r="62" spans="1:7" s="32" customFormat="1">
      <c r="A62" s="39"/>
      <c r="B62" s="40" t="s">
        <v>51</v>
      </c>
      <c r="C62" s="41"/>
      <c r="D62" s="42"/>
      <c r="E62" s="42"/>
      <c r="F62" s="42"/>
      <c r="G62" s="31"/>
    </row>
    <row r="63" spans="1:7" s="38" customFormat="1">
      <c r="A63" s="33"/>
      <c r="B63" s="34" t="s">
        <v>50</v>
      </c>
      <c r="C63" s="35"/>
      <c r="D63" s="36"/>
      <c r="E63" s="37"/>
      <c r="F63" s="37"/>
    </row>
    <row r="64" spans="1:7" s="32" customFormat="1">
      <c r="A64" s="39"/>
      <c r="B64" s="40" t="s">
        <v>52</v>
      </c>
      <c r="C64" s="41"/>
      <c r="D64" s="43"/>
      <c r="E64" s="42"/>
      <c r="F64" s="42"/>
    </row>
    <row r="65" spans="1:6" s="38" customFormat="1">
      <c r="A65" s="33"/>
      <c r="B65" s="34" t="s">
        <v>50</v>
      </c>
      <c r="C65" s="35"/>
      <c r="D65" s="36"/>
      <c r="E65" s="37"/>
      <c r="F65" s="37"/>
    </row>
    <row r="66" spans="1:6" s="32" customFormat="1">
      <c r="A66" s="39"/>
      <c r="B66" s="40" t="s">
        <v>53</v>
      </c>
      <c r="C66" s="41"/>
      <c r="D66" s="43"/>
      <c r="E66" s="42"/>
      <c r="F66" s="42"/>
    </row>
    <row r="67" spans="1:6" s="38" customFormat="1">
      <c r="A67" s="33"/>
      <c r="B67" s="34" t="s">
        <v>50</v>
      </c>
      <c r="C67" s="35"/>
      <c r="D67" s="36"/>
      <c r="E67" s="37"/>
      <c r="F67" s="37"/>
    </row>
    <row r="68" spans="1:6" s="32" customFormat="1" ht="15" thickBot="1">
      <c r="A68" s="44"/>
      <c r="B68" s="45" t="s">
        <v>54</v>
      </c>
      <c r="C68" s="46"/>
      <c r="D68" s="47"/>
      <c r="E68" s="48"/>
      <c r="F68" s="48"/>
    </row>
    <row r="69" spans="1:6" s="38" customFormat="1" ht="15" thickBot="1">
      <c r="A69" s="23"/>
      <c r="B69" s="24" t="s">
        <v>50</v>
      </c>
      <c r="C69" s="24"/>
      <c r="D69" s="25"/>
      <c r="E69" s="49"/>
      <c r="F69" s="26"/>
    </row>
    <row r="70" spans="1:6">
      <c r="A70" s="67" t="s">
        <v>55</v>
      </c>
      <c r="B70" s="68"/>
      <c r="C70" s="68"/>
      <c r="D70" s="68"/>
      <c r="E70" s="68"/>
      <c r="F70" s="68"/>
    </row>
  </sheetData>
  <mergeCells count="9">
    <mergeCell ref="A70:F70"/>
    <mergeCell ref="A1:F1"/>
    <mergeCell ref="A2:F2"/>
    <mergeCell ref="E3:F3"/>
    <mergeCell ref="A4:A5"/>
    <mergeCell ref="B4:B5"/>
    <mergeCell ref="C4:C5"/>
    <mergeCell ref="D4:D5"/>
    <mergeCell ref="E4:F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გარე სისტემები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Patarkatsishvili</dc:creator>
  <cp:lastModifiedBy>Avtandil Manjavidze</cp:lastModifiedBy>
  <dcterms:created xsi:type="dcterms:W3CDTF">2024-02-05T13:55:52Z</dcterms:created>
  <dcterms:modified xsi:type="dcterms:W3CDTF">2024-02-13T12:18:57Z</dcterms:modified>
</cp:coreProperties>
</file>