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PROJECTS\E2301994.001 Zhinvali Tunnel Rehabilitation 2023-2024\Final Report\"/>
    </mc:Choice>
  </mc:AlternateContent>
  <xr:revisionPtr revIDLastSave="0" documentId="13_ncr:1_{191F2246-CD54-4545-87FD-B7971C8ED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Q 2024" sheetId="2" r:id="rId1"/>
  </sheets>
  <definedNames>
    <definedName name="_xlnm._FilterDatabase" localSheetId="0" hidden="1">'BOQ 2024'!$B$4:$G$84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2" i="2" l="1"/>
  <c r="G15" i="2" l="1"/>
  <c r="G13" i="2"/>
  <c r="G11" i="2" l="1"/>
  <c r="G44" i="2"/>
  <c r="G41" i="2"/>
  <c r="G21" i="2"/>
  <c r="G45" i="2" l="1"/>
  <c r="G42" i="2"/>
  <c r="G43" i="2"/>
  <c r="G39" i="2" l="1"/>
  <c r="G40" i="2"/>
  <c r="G81" i="2" l="1"/>
  <c r="G73" i="2" l="1"/>
  <c r="G17" i="2"/>
  <c r="G14" i="2"/>
  <c r="G10" i="2" s="1"/>
  <c r="G80" i="2"/>
  <c r="G78" i="2" l="1"/>
  <c r="G76" i="2"/>
  <c r="G79" i="2" l="1"/>
  <c r="G77" i="2" l="1"/>
  <c r="G75" i="2" s="1"/>
  <c r="G74" i="2"/>
  <c r="G71" i="2"/>
  <c r="G70" i="2"/>
  <c r="G68" i="2"/>
  <c r="G66" i="2"/>
  <c r="G64" i="2"/>
  <c r="G62" i="2"/>
  <c r="G59" i="2"/>
  <c r="G49" i="2"/>
  <c r="G47" i="2"/>
  <c r="G38" i="2"/>
  <c r="G37" i="2"/>
  <c r="G36" i="2" l="1"/>
  <c r="G57" i="2"/>
  <c r="G58" i="2"/>
  <c r="G67" i="2"/>
  <c r="G63" i="2"/>
  <c r="G69" i="2"/>
  <c r="G72" i="2"/>
  <c r="G55" i="2"/>
  <c r="G54" i="2"/>
  <c r="G61" i="2"/>
  <c r="G53" i="2"/>
  <c r="G60" i="2"/>
  <c r="G34" i="2"/>
  <c r="G52" i="2" l="1"/>
  <c r="G56" i="2"/>
  <c r="G65" i="2"/>
  <c r="G50" i="2"/>
  <c r="G48" i="2"/>
  <c r="G35" i="2"/>
  <c r="G33" i="2"/>
  <c r="G32" i="2"/>
  <c r="G51" i="2" l="1"/>
  <c r="G46" i="2"/>
  <c r="G31" i="2"/>
  <c r="G30" i="2" l="1"/>
  <c r="G29" i="2"/>
  <c r="G28" i="2"/>
  <c r="G27" i="2"/>
  <c r="G25" i="2"/>
  <c r="G22" i="2"/>
  <c r="G20" i="2"/>
  <c r="G19" i="2"/>
  <c r="G24" i="2" l="1"/>
  <c r="G26" i="2"/>
  <c r="G23" i="2"/>
  <c r="G18" i="2" l="1"/>
  <c r="G9" i="2" l="1"/>
  <c r="G8" i="2"/>
  <c r="G7" i="2"/>
  <c r="G6" i="2"/>
  <c r="G5" i="2" l="1"/>
  <c r="G82" i="2" s="1"/>
  <c r="G83" i="2" l="1"/>
  <c r="G84" i="2" s="1"/>
</calcChain>
</file>

<file path=xl/sharedStrings.xml><?xml version="1.0" encoding="utf-8"?>
<sst xmlns="http://schemas.openxmlformats.org/spreadsheetml/2006/main" count="164" uniqueCount="82">
  <si>
    <t>#</t>
  </si>
  <si>
    <t>სამუშაოს დასახელება</t>
  </si>
  <si>
    <t>განზ. ერთ.</t>
  </si>
  <si>
    <t>რაოდენობა</t>
  </si>
  <si>
    <t>ერთეულის ფასი, ლარი</t>
  </si>
  <si>
    <t>მობილიზაციის და დემობილიზაციის სამუშაოები</t>
  </si>
  <si>
    <t xml:space="preserve">კონტრაქტორისათვის საჭირო ყველა დროებითი სათავსოს მოწყობა, შენახვა და დემონტაჟი, მათ შორის გვირაბის გასასვლელ პორტალთან მისასვლელი გზის მოწყობა (სამშენებლო სამუშაოების ტექნიკური სპეციფიკაცია; თავი 1).  </t>
  </si>
  <si>
    <t>ჯამური_x000D_
თანხა</t>
  </si>
  <si>
    <t>გვირაბის სარეაბილიტაციო მონაკვეთის მთელ სიგრძეზე, წყლის სატუმბი სისტემის მოწყობა, შენახვა და დემონტაჟი (სამშენებლო სამუშაოების ტექნიკური სპეციფიკაცია; თავი 2.4)</t>
  </si>
  <si>
    <t>ბურღვა ფილტრაციის წყაროს ირგვლივ (25-40 მმ მდე) და ბურღილის მომზადება ინექციისათვის</t>
  </si>
  <si>
    <t>ბურღ.</t>
  </si>
  <si>
    <t>საინექციო პაკერების მოწოდება და მათი მონტაჟი</t>
  </si>
  <si>
    <t>ნაპრალების დამუშავება სწრაფშემკვრელი ცემენტით</t>
  </si>
  <si>
    <t>გ/მ</t>
  </si>
  <si>
    <t>ორკომპონენტიანი პოლიურეთანის ფისის მოწოდება და ინექცია</t>
  </si>
  <si>
    <t>ლიტრი</t>
  </si>
  <si>
    <t xml:space="preserve">ბეტონის მოსახვის ზედაპირის აღდგენა ჯდენის საწინააღმდეგო სპეციალური სამშენებლო ხსნარით 10 სმ სისქემდე </t>
  </si>
  <si>
    <t>ბეტონის სარემონტო ზედაპირის გაწმენდა მაღალი წნევის ჭავლით და მოწესრიგება</t>
  </si>
  <si>
    <t xml:space="preserve">სამშენებლო ხსნარით (ბეტონის ჯდენის საწინააღმდეგო დანამატით, ალუმინის ფქვილი) დაზიანებული ზედაპირის დაფარვა მაქსიმუმ 5 სმ სისქით.  </t>
  </si>
  <si>
    <t>სამშენებლო ხსნარით დამატებითი ფენის დატანა (მეორე ფენა) 10 სმ-მდე</t>
  </si>
  <si>
    <t xml:space="preserve">10 სმ-ზე მეტი სიღრმის დაზიანებული ადგილების აღდგენა </t>
  </si>
  <si>
    <t>სამშენებლო ნარჩენების (ბეტონი, ქანები, ლითონი და სხვა) დატვირთვა და ტრანსპორტირება გვირაბიდან ნაგავსაყარზე</t>
  </si>
  <si>
    <t>საკონტროლო ბურღილების ბურღვა ხელის ბურღით (1 მ-მდე სიღრმით)</t>
  </si>
  <si>
    <t>მ</t>
  </si>
  <si>
    <t xml:space="preserve">ყალიბების (ლითონის ან ხის) მომზადება შესაბამისი ფორმის და რადიუსის, არსებულ მოსახვაზე დამაგრება (ბოლტებით ან საყრდენებით), მათ შორის მილი და სარქველი, ყველა მასალა და მოწყობილობა სამუშაოთა განხორციელებისათვის </t>
  </si>
  <si>
    <t>პაკერის დაყენება საცემენტაციო ბურღილებში (41-58 მმ) ერთ-ეტაპიანი ცემენტაციისათვის</t>
  </si>
  <si>
    <t>ერთ.</t>
  </si>
  <si>
    <t>ცემენტის ნარევისთვის ცემენტის მიწოდება</t>
  </si>
  <si>
    <t>ტ</t>
  </si>
  <si>
    <t xml:space="preserve">სუპერპლასტიფიკატორის "SIKA products" მიწოდება </t>
  </si>
  <si>
    <t>ქვიშის მიწოდება</t>
  </si>
  <si>
    <t>შემავსებელი ცემენტაცია (ცემენტის ხსნარით) გალერეაში</t>
  </si>
  <si>
    <t>სთ</t>
  </si>
  <si>
    <t>სამშენებლო ნარჩენების (ბეტონი, ქანები და სხვა) დატვირთვა და ტრანსპორტირება გვირაბიდან ნაგავსაყარზე</t>
  </si>
  <si>
    <t>ჯამი</t>
  </si>
  <si>
    <t>დღგ, 18%</t>
  </si>
  <si>
    <t>სულ</t>
  </si>
  <si>
    <t>C-30/37 კლასის ბეტონის მიწოდება გვირაბის რკინაბეტონის კედლის მოწყობის და ზედაპირის F3 ტიპამდე მოსწორების ჩათვლით</t>
  </si>
  <si>
    <t>ჟინვალჰესის გამყვანი გვირაბის რეაბილიტაცია - ფაზა 7</t>
  </si>
  <si>
    <t>ჯამური ფასი, ლარი</t>
  </si>
  <si>
    <t>ცალი</t>
  </si>
  <si>
    <t xml:space="preserve">0.3მ-მდე სიგრძის ბურღილების ბურღვა და Ø14მმ ანკერების მოწყობა (L=0.6 მ) </t>
  </si>
  <si>
    <t>ბურღვა კერნის ამოღებით ბეტონში და ქანებში</t>
  </si>
  <si>
    <t>ბეტონის ნიმუშების გამოცდა ერთღეძა კუმშვაზე</t>
  </si>
  <si>
    <t>პეტროგრაფიული ანალიზი ქანის ნიმუშებზე</t>
  </si>
  <si>
    <t>წყლის ქიმიური ანალიზი (აგრესიულობა ბეტონის მიმართ, სულფატები და ქლორიდები)</t>
  </si>
  <si>
    <t>მიღებული შედეგების დამუშვება და ტექნიკური ანგარის მომზადება</t>
  </si>
  <si>
    <t xml:space="preserve">გვირაბის თაღზე ეროზირებული ბეტონის მოხსნა (არსებული არმატურის შენარჩუნებით), ტრანსპორტირება გვირაბის გარეთ და გატანა ნაგავსაყარზე  </t>
  </si>
  <si>
    <t>შემავსებელი ცემენტაცია (ცემენტის ხსნარით)</t>
  </si>
  <si>
    <t>არსებული ნიშის დაბეტონება მჭლე ბეტონით (B7.5)</t>
  </si>
  <si>
    <t>არმატურის მონტაჟი (B500B)</t>
  </si>
  <si>
    <t>არმატურის მონტაჟი (B240)</t>
  </si>
  <si>
    <t xml:space="preserve">გვირაბის ძირის ბეტონის მოხსნა/გრუნტის ექსკავაცია, ტრანსპორტირება გვირაბის გარეთ და გატანა ნაგავსაყარზე  </t>
  </si>
  <si>
    <t>C-30/37 (SCC იხილეთ ნაწილი 2, დანართი 1) კლასის ბეტონის (გამაგრების დამაჩქარებელი დანამატით) მიწოდება გვირაბში ძირზე რკინაბეტონის მოწყობის და ზედაპირის F3 ტიპამდე მოსწორების ჩათვლით</t>
  </si>
  <si>
    <t>რკინაბეტონის ანკერების (B500B, Ø25 მმ, ბიჯი 1 მ) მოწყობა სიგრძით 3 მეტრი</t>
  </si>
  <si>
    <t>დაბეტონების ნაკერის მთელ პერიმეტრზე ჰიდროსაიზოლაციო ზონარის მოწყობა</t>
  </si>
  <si>
    <t>არმატურის  ბადის მონტაჟი (B500B, Ø12 მმ, ბიჯი 250 მმ)</t>
  </si>
  <si>
    <t>Huder-Amberg ცდა (გაჯირჯვების პოტენციალი)</t>
  </si>
  <si>
    <t>7.1.1</t>
  </si>
  <si>
    <t>7.1.2</t>
  </si>
  <si>
    <t>7.1.3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</si>
  <si>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</si>
  <si>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</si>
  <si>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</si>
  <si>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</si>
  <si>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</si>
  <si>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</si>
  <si>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</si>
  <si>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</si>
  <si>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პკ31+70 + პკ32+70 გვირაბის ძირის რეაბილიტაცია. (ნაწილი 1 ტექნიკური ანგარიში, პარაგრაფი 7.2)</t>
  </si>
  <si>
    <t>პკ. 35+00 არსებული ნიშის ამოვსება (ნაწილი 1 ტექნიკური ანგარიში, პარაგრაფი 7.3)</t>
  </si>
  <si>
    <t>არმატურის კარკასის მონტაჟი  (B500B, Ø12 მმ, ბიჯი 250 მმ, Ø14 მმ, ბიჯი 100 მმ)</t>
  </si>
  <si>
    <t>პკ43+66-44+00 მონაკვეთებზე ლოკალური ცემენტაცია წყლის ფილტრაციის შესაჩერებლად ორკომპონენტიანი პოლიურეთანის ფისით (რეზინით) (მოიცავს ყველა საჭირო მასალას და მოწოდებას წყლის შესაჩერებლად). იხილეთ ნაწილი 1 ტექნიკური ანგარიში, პარაგრაფი 7.4</t>
  </si>
  <si>
    <t>პკ60+00- პკ70+00 მონაკვეთებზე ლოკალური ცემენტაცია წყლის ფილტრაციის შესაჩერებლად ორკომპონენტიანი პოლიურეთანის ფისით (რეზინით) (მოიცავს ყველა საჭირო მასალას და მოწოდებას წყლის შესაჩერებლად). იხილეთ ნაწილი 1 ტექნიკური ანგარიში, პარაგრაფი 7.3</t>
  </si>
  <si>
    <t>პკ60+00-70+00 მონაკვეთებზე ბეტონის მოსახვის ზედაპირის აღდგენა ჯდენის საწინააღმდეგო სპეციალური სამშენებლო ხსნარით მაქსიმუმ 5 სმ სისქის ფენებით (MAPEI ან SIKA ტიპის, იხილე ტექნიკური ანგარიში). მოიცავს ყველა საჭირო მასალის მოწოდებას, მომზადებას და დატანას ადგილზე. (ნაწილი 1 ტექნიკური ანგარიში, პარაგრაფი 7.5)</t>
  </si>
  <si>
    <t>პკ60+00-70+00 გვირაბის თაღში არსებული სიცარიელის შევსება საცემენტაციო ხსნარით მაღალი სიმტკიცის ცემენტით. (ნაწილი 1  ტექნიკური ანგარიში, პარაგრაფი 7.5)</t>
  </si>
  <si>
    <t>პკ. 60+65 - 61+15 მონაკვეთზე გეტექნიკური კვლევები (ნაწილი 1 ტექნიკური ანგარიში, პარაგრაფი 7.6)</t>
  </si>
  <si>
    <t xml:space="preserve">გვირაბის სარეაბილიტაციო მონაკვეთის მთელ სიგრძეზე (1200 მ), სამუშაო უბნების ენერგომომარაგებისა და განათების სისტემის მოწყობა, შენახვა და დემონტაჟი; დიზელგენერატორის მოწოდება და ექსპლუატაცია განათებისა და ელექტრომომარაგებისათვის ცალკეულ საპროექტო უბნებზე (სამშენებლო სამუშაოების ტექნიკური სპეციფიკაცია; თავი 2.3) </t>
  </si>
  <si>
    <t xml:space="preserve">მეთოდოლოგიასთან დაკავშირებული ხარჯები (სპეცტექნიკის მომსახურება და გვირაბში გადაადგილება, ხარაჩოების მონტაჟი და გადაადგილება, გვირაბის ფსკერის გაწმენდა და დაზიანებული უბნების ხრეშით შევსება, სხვადასხვა დამხმარე მოწყობილობები, მასალები და სხვა.) </t>
  </si>
  <si>
    <t>პკ53+90 თაღის მოსახვის აღდგენა (ნაწილი 1 ტექნიკური ანგარიში, პარაგრაფი 7.5)</t>
  </si>
  <si>
    <r>
      <t>მ</t>
    </r>
    <r>
      <rPr>
        <vertAlign val="superscript"/>
        <sz val="9"/>
        <rFont val="Sylfaen"/>
        <family val="1"/>
      </rPr>
      <t>3</t>
    </r>
  </si>
  <si>
    <r>
      <t>მ</t>
    </r>
    <r>
      <rPr>
        <vertAlign val="superscript"/>
        <sz val="9"/>
        <rFont val="Sylfae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</si>
</sst>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9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vertAlign val="superscript"/>
      <sz val="9"/>
      <name val="Sylfae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165" fontId="7" fillId="2" borderId="6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11" fillId="0" borderId="0" xfId="0" applyFont="1"/>
    <xf numFmtId="167" fontId="7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165" fontId="7" fillId="0" borderId="3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 shrinkToFit="1"/>
    </xf>
    <xf numFmtId="165" fontId="7" fillId="0" borderId="6" xfId="0" applyNumberFormat="1" applyFont="1" applyBorder="1" applyAlignment="1">
      <alignment horizontal="center" vertical="center"/>
    </xf>
    <xf numFmtId="166" fontId="9" fillId="0" borderId="7" xfId="1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/>
    <xf numFmtId="165" fontId="7" fillId="0" borderId="1" xfId="0" applyNumberFormat="1" applyFont="1" applyBorder="1"/>
    <xf numFmtId="43" fontId="9" fillId="0" borderId="2" xfId="1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/>
    <xf numFmtId="165" fontId="7" fillId="0" borderId="3" xfId="0" applyNumberFormat="1" applyFont="1" applyBorder="1"/>
    <xf numFmtId="166" fontId="9" fillId="0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5">
    <cellStyle name="Comma" xfId="1" builtinId="3"/>
    <cellStyle name="Normal" xfId="0" builtinId="0"/>
    <cellStyle name="Normal 12" xfId="3" xr:uid="{00000000-0005-0000-0000-000002000000}"/>
    <cellStyle name="Normal 2 11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"/>
  <sheetViews>
    <sheetView tabSelected="1" topLeftCell="A80" zoomScale="115" zoomScaleNormal="115" workbookViewId="0">
      <selection activeCell="E6" sqref="E6:E81"/>
    </sheetView>
  </sheetViews>
  <sheetFormatPr defaultColWidth="9.109375" defaultRowHeight="12" x14ac:dyDescent="0.25"/>
  <cols>
    <col min="1" max="1" width="3.6640625" style="3" customWidth="1"/>
    <col min="2" max="2" width="5.88671875" style="3" customWidth="1"/>
    <col min="3" max="3" width="55.5546875" style="3" customWidth="1"/>
    <col min="4" max="4" width="7.21875" style="3" customWidth="1"/>
    <col min="5" max="5" width="9.33203125" style="3" customWidth="1"/>
    <col min="6" max="6" width="9.109375" style="3" customWidth="1"/>
    <col min="7" max="7" width="8.44140625" style="3" customWidth="1"/>
    <col min="8" max="8" width="9.5546875" style="3" customWidth="1"/>
    <col min="9" max="16384" width="9.109375" style="3"/>
  </cols>
  <sheetData>
    <row r="1" spans="2:8" x14ac:dyDescent="0.25">
      <c r="F1" s="5"/>
      <c r="G1" s="5"/>
    </row>
    <row r="2" spans="2:8" ht="43.5" customHeight="1" x14ac:dyDescent="0.25">
      <c r="B2" s="68" t="s">
        <v>38</v>
      </c>
      <c r="C2" s="68"/>
      <c r="D2" s="68"/>
      <c r="E2" s="68"/>
      <c r="F2" s="68"/>
      <c r="G2" s="68"/>
    </row>
    <row r="3" spans="2:8" ht="12.6" thickBot="1" x14ac:dyDescent="0.3">
      <c r="F3" s="5"/>
      <c r="G3" s="5"/>
    </row>
    <row r="4" spans="2:8" ht="39.6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39</v>
      </c>
    </row>
    <row r="5" spans="2:8" x14ac:dyDescent="0.25">
      <c r="B5" s="9">
        <v>1</v>
      </c>
      <c r="C5" s="10" t="s">
        <v>5</v>
      </c>
      <c r="D5" s="11"/>
      <c r="E5" s="11"/>
      <c r="F5" s="11"/>
      <c r="G5" s="12">
        <f>SUM(G6:G9)</f>
        <v>0</v>
      </c>
    </row>
    <row r="6" spans="2:8" ht="50.4" customHeight="1" x14ac:dyDescent="0.25">
      <c r="B6" s="13">
        <v>1.1000000000000001</v>
      </c>
      <c r="C6" s="14" t="s">
        <v>6</v>
      </c>
      <c r="D6" s="15" t="s">
        <v>7</v>
      </c>
      <c r="E6" s="16">
        <v>1</v>
      </c>
      <c r="F6" s="17"/>
      <c r="G6" s="18">
        <f>F6*E6</f>
        <v>0</v>
      </c>
    </row>
    <row r="7" spans="2:8" ht="78.599999999999994" customHeight="1" x14ac:dyDescent="0.25">
      <c r="B7" s="13">
        <v>1.2</v>
      </c>
      <c r="C7" s="14" t="s">
        <v>77</v>
      </c>
      <c r="D7" s="15" t="s">
        <v>7</v>
      </c>
      <c r="E7" s="16">
        <v>1</v>
      </c>
      <c r="F7" s="17"/>
      <c r="G7" s="18">
        <f>F7*E7</f>
        <v>0</v>
      </c>
    </row>
    <row r="8" spans="2:8" ht="42.6" customHeight="1" x14ac:dyDescent="0.25">
      <c r="B8" s="13">
        <v>1.3</v>
      </c>
      <c r="C8" s="14" t="s">
        <v>8</v>
      </c>
      <c r="D8" s="15" t="s">
        <v>7</v>
      </c>
      <c r="E8" s="16">
        <v>1</v>
      </c>
      <c r="F8" s="17"/>
      <c r="G8" s="18">
        <f>F8*E8</f>
        <v>0</v>
      </c>
    </row>
    <row r="9" spans="2:8" ht="64.2" customHeight="1" thickBot="1" x14ac:dyDescent="0.3">
      <c r="B9" s="19">
        <v>1.4</v>
      </c>
      <c r="C9" s="20" t="s">
        <v>78</v>
      </c>
      <c r="D9" s="21" t="s">
        <v>7</v>
      </c>
      <c r="E9" s="22">
        <v>1</v>
      </c>
      <c r="F9" s="23"/>
      <c r="G9" s="24">
        <f>F9*E9</f>
        <v>0</v>
      </c>
    </row>
    <row r="10" spans="2:8" s="1" customFormat="1" ht="28.2" customHeight="1" x14ac:dyDescent="0.3">
      <c r="B10" s="25">
        <v>2</v>
      </c>
      <c r="C10" s="26" t="s">
        <v>69</v>
      </c>
      <c r="D10" s="27"/>
      <c r="E10" s="28"/>
      <c r="F10" s="28"/>
      <c r="G10" s="29">
        <f>SUM(G11:G17)</f>
        <v>0</v>
      </c>
    </row>
    <row r="11" spans="2:8" s="1" customFormat="1" ht="27.6" customHeight="1" x14ac:dyDescent="0.3">
      <c r="B11" s="30">
        <v>2.1</v>
      </c>
      <c r="C11" s="14" t="s">
        <v>52</v>
      </c>
      <c r="D11" s="15" t="s">
        <v>80</v>
      </c>
      <c r="E11" s="31">
        <v>410</v>
      </c>
      <c r="F11" s="32"/>
      <c r="G11" s="33">
        <f>F11*E11</f>
        <v>0</v>
      </c>
    </row>
    <row r="12" spans="2:8" s="1" customFormat="1" ht="27" customHeight="1" x14ac:dyDescent="0.3">
      <c r="B12" s="30">
        <v>2.2000000000000002</v>
      </c>
      <c r="C12" s="14" t="s">
        <v>54</v>
      </c>
      <c r="D12" s="15" t="s">
        <v>40</v>
      </c>
      <c r="E12" s="31">
        <v>200</v>
      </c>
      <c r="F12" s="32"/>
      <c r="G12" s="33">
        <f>E12*F12</f>
        <v>0</v>
      </c>
    </row>
    <row r="13" spans="2:8" s="1" customFormat="1" ht="52.8" customHeight="1" x14ac:dyDescent="0.3">
      <c r="B13" s="30">
        <v>2.2999999999999998</v>
      </c>
      <c r="C13" s="14" t="s">
        <v>24</v>
      </c>
      <c r="D13" s="15" t="s">
        <v>81</v>
      </c>
      <c r="E13" s="31">
        <v>60</v>
      </c>
      <c r="F13" s="31"/>
      <c r="G13" s="33">
        <f t="shared" ref="G13" si="0">F13*E13</f>
        <v>0</v>
      </c>
    </row>
    <row r="14" spans="2:8" s="1" customFormat="1" x14ac:dyDescent="0.3">
      <c r="B14" s="30">
        <v>2.4</v>
      </c>
      <c r="C14" s="14" t="s">
        <v>50</v>
      </c>
      <c r="D14" s="15" t="s">
        <v>28</v>
      </c>
      <c r="E14" s="34">
        <v>21</v>
      </c>
      <c r="F14" s="31"/>
      <c r="G14" s="33">
        <f>F14*E14</f>
        <v>0</v>
      </c>
      <c r="H14" s="2"/>
    </row>
    <row r="15" spans="2:8" s="1" customFormat="1" x14ac:dyDescent="0.3">
      <c r="B15" s="30">
        <v>2.5</v>
      </c>
      <c r="C15" s="14" t="s">
        <v>51</v>
      </c>
      <c r="D15" s="15" t="s">
        <v>28</v>
      </c>
      <c r="E15" s="34">
        <v>2</v>
      </c>
      <c r="F15" s="31"/>
      <c r="G15" s="33">
        <f>F15*E15</f>
        <v>0</v>
      </c>
      <c r="H15" s="2"/>
    </row>
    <row r="16" spans="2:8" s="1" customFormat="1" ht="28.8" customHeight="1" x14ac:dyDescent="0.3">
      <c r="B16" s="30">
        <v>2.6</v>
      </c>
      <c r="C16" s="14" t="s">
        <v>55</v>
      </c>
      <c r="D16" s="15" t="s">
        <v>23</v>
      </c>
      <c r="E16" s="31">
        <v>350</v>
      </c>
      <c r="F16" s="32"/>
      <c r="G16" s="33">
        <f>E16*F16</f>
        <v>0</v>
      </c>
    </row>
    <row r="17" spans="2:8" s="1" customFormat="1" ht="54.6" customHeight="1" thickBot="1" x14ac:dyDescent="0.35">
      <c r="B17" s="30">
        <v>2.7</v>
      </c>
      <c r="C17" s="20" t="s">
        <v>53</v>
      </c>
      <c r="D17" s="21" t="s">
        <v>80</v>
      </c>
      <c r="E17" s="35">
        <v>260</v>
      </c>
      <c r="F17" s="35"/>
      <c r="G17" s="36">
        <f>F17*E17</f>
        <v>0</v>
      </c>
    </row>
    <row r="18" spans="2:8" s="38" customFormat="1" ht="24" x14ac:dyDescent="0.25">
      <c r="B18" s="25">
        <v>3</v>
      </c>
      <c r="C18" s="26" t="s">
        <v>70</v>
      </c>
      <c r="D18" s="27"/>
      <c r="E18" s="37"/>
      <c r="F18" s="37"/>
      <c r="G18" s="29">
        <f>SUM(G19:G30)</f>
        <v>0</v>
      </c>
    </row>
    <row r="19" spans="2:8" s="1" customFormat="1" ht="25.2" customHeight="1" x14ac:dyDescent="0.3">
      <c r="B19" s="13">
        <v>3.1</v>
      </c>
      <c r="C19" s="14" t="s">
        <v>21</v>
      </c>
      <c r="D19" s="15" t="s">
        <v>80</v>
      </c>
      <c r="E19" s="31">
        <v>4</v>
      </c>
      <c r="F19" s="31"/>
      <c r="G19" s="33">
        <f t="shared" ref="G19:G26" si="1">F19*E19</f>
        <v>0</v>
      </c>
      <c r="H19" s="2"/>
    </row>
    <row r="20" spans="2:8" s="1" customFormat="1" ht="54.6" customHeight="1" x14ac:dyDescent="0.3">
      <c r="B20" s="13">
        <v>3.2</v>
      </c>
      <c r="C20" s="14" t="s">
        <v>24</v>
      </c>
      <c r="D20" s="15" t="s">
        <v>81</v>
      </c>
      <c r="E20" s="31">
        <v>25</v>
      </c>
      <c r="F20" s="31"/>
      <c r="G20" s="33">
        <f t="shared" si="1"/>
        <v>0</v>
      </c>
    </row>
    <row r="21" spans="2:8" s="1" customFormat="1" ht="13.8" x14ac:dyDescent="0.3">
      <c r="B21" s="13">
        <v>3.3</v>
      </c>
      <c r="C21" s="14" t="s">
        <v>49</v>
      </c>
      <c r="D21" s="15" t="s">
        <v>80</v>
      </c>
      <c r="E21" s="31">
        <v>30</v>
      </c>
      <c r="F21" s="31"/>
      <c r="G21" s="33">
        <f t="shared" si="1"/>
        <v>0</v>
      </c>
    </row>
    <row r="22" spans="2:8" s="1" customFormat="1" ht="25.2" customHeight="1" x14ac:dyDescent="0.3">
      <c r="B22" s="13">
        <v>3.4</v>
      </c>
      <c r="C22" s="14" t="s">
        <v>25</v>
      </c>
      <c r="D22" s="15" t="s">
        <v>26</v>
      </c>
      <c r="E22" s="16">
        <v>4</v>
      </c>
      <c r="F22" s="31"/>
      <c r="G22" s="33">
        <f t="shared" si="1"/>
        <v>0</v>
      </c>
    </row>
    <row r="23" spans="2:8" s="1" customFormat="1" x14ac:dyDescent="0.3">
      <c r="B23" s="13">
        <v>3.5</v>
      </c>
      <c r="C23" s="14" t="s">
        <v>27</v>
      </c>
      <c r="D23" s="15" t="s">
        <v>28</v>
      </c>
      <c r="E23" s="34">
        <v>0.8</v>
      </c>
      <c r="F23" s="31"/>
      <c r="G23" s="33">
        <f t="shared" si="1"/>
        <v>0</v>
      </c>
    </row>
    <row r="24" spans="2:8" s="1" customFormat="1" x14ac:dyDescent="0.3">
      <c r="B24" s="13">
        <v>3.6</v>
      </c>
      <c r="C24" s="14" t="s">
        <v>29</v>
      </c>
      <c r="D24" s="15" t="s">
        <v>28</v>
      </c>
      <c r="E24" s="39">
        <v>8.0000000000000002E-3</v>
      </c>
      <c r="F24" s="31"/>
      <c r="G24" s="33">
        <f t="shared" si="1"/>
        <v>0</v>
      </c>
      <c r="H24" s="2"/>
    </row>
    <row r="25" spans="2:8" s="1" customFormat="1" x14ac:dyDescent="0.3">
      <c r="B25" s="13">
        <v>3.7</v>
      </c>
      <c r="C25" s="14" t="s">
        <v>30</v>
      </c>
      <c r="D25" s="15" t="s">
        <v>28</v>
      </c>
      <c r="E25" s="31">
        <v>2.2999999999999998</v>
      </c>
      <c r="F25" s="31"/>
      <c r="G25" s="33">
        <f t="shared" si="1"/>
        <v>0</v>
      </c>
      <c r="H25" s="2"/>
    </row>
    <row r="26" spans="2:8" s="1" customFormat="1" x14ac:dyDescent="0.3">
      <c r="B26" s="13">
        <v>3.8</v>
      </c>
      <c r="C26" s="14" t="s">
        <v>48</v>
      </c>
      <c r="D26" s="15" t="s">
        <v>32</v>
      </c>
      <c r="E26" s="31">
        <v>2</v>
      </c>
      <c r="F26" s="31"/>
      <c r="G26" s="33">
        <f t="shared" si="1"/>
        <v>0</v>
      </c>
      <c r="H26" s="2"/>
    </row>
    <row r="27" spans="2:8" s="38" customFormat="1" ht="25.8" customHeight="1" x14ac:dyDescent="0.25">
      <c r="B27" s="13">
        <v>3.9</v>
      </c>
      <c r="C27" s="14" t="s">
        <v>17</v>
      </c>
      <c r="D27" s="15" t="s">
        <v>81</v>
      </c>
      <c r="E27" s="31">
        <v>14</v>
      </c>
      <c r="F27" s="31"/>
      <c r="G27" s="33">
        <f>F27*E27</f>
        <v>0</v>
      </c>
    </row>
    <row r="28" spans="2:8" s="38" customFormat="1" ht="24" customHeight="1" x14ac:dyDescent="0.25">
      <c r="B28" s="40">
        <v>3.1</v>
      </c>
      <c r="C28" s="14" t="s">
        <v>41</v>
      </c>
      <c r="D28" s="15" t="s">
        <v>40</v>
      </c>
      <c r="E28" s="31">
        <v>20</v>
      </c>
      <c r="F28" s="31"/>
      <c r="G28" s="33">
        <f t="shared" ref="G28" si="2">F28*E28</f>
        <v>0</v>
      </c>
    </row>
    <row r="29" spans="2:8" s="1" customFormat="1" ht="24.6" customHeight="1" x14ac:dyDescent="0.3">
      <c r="B29" s="13">
        <v>3.11</v>
      </c>
      <c r="C29" s="14" t="s">
        <v>71</v>
      </c>
      <c r="D29" s="15" t="s">
        <v>28</v>
      </c>
      <c r="E29" s="31">
        <v>0.5</v>
      </c>
      <c r="F29" s="31"/>
      <c r="G29" s="33">
        <f>F29*E29</f>
        <v>0</v>
      </c>
      <c r="H29" s="2"/>
    </row>
    <row r="30" spans="2:8" s="1" customFormat="1" ht="23.4" customHeight="1" thickBot="1" x14ac:dyDescent="0.35">
      <c r="B30" s="19">
        <v>3.12</v>
      </c>
      <c r="C30" s="20" t="s">
        <v>37</v>
      </c>
      <c r="D30" s="21" t="s">
        <v>80</v>
      </c>
      <c r="E30" s="35">
        <v>6</v>
      </c>
      <c r="F30" s="35"/>
      <c r="G30" s="36">
        <f>F30*E30</f>
        <v>0</v>
      </c>
    </row>
    <row r="31" spans="2:8" s="1" customFormat="1" ht="61.8" customHeight="1" x14ac:dyDescent="0.3">
      <c r="B31" s="25">
        <v>4</v>
      </c>
      <c r="C31" s="26" t="s">
        <v>72</v>
      </c>
      <c r="D31" s="41"/>
      <c r="E31" s="41"/>
      <c r="F31" s="41"/>
      <c r="G31" s="29">
        <f>SUM(G32:G35)</f>
        <v>0</v>
      </c>
    </row>
    <row r="32" spans="2:8" s="1" customFormat="1" ht="24" customHeight="1" x14ac:dyDescent="0.3">
      <c r="B32" s="13">
        <v>4.0999999999999996</v>
      </c>
      <c r="C32" s="14" t="s">
        <v>9</v>
      </c>
      <c r="D32" s="15" t="s">
        <v>10</v>
      </c>
      <c r="E32" s="31">
        <v>150</v>
      </c>
      <c r="F32" s="31"/>
      <c r="G32" s="33">
        <f>F32*E32</f>
        <v>0</v>
      </c>
    </row>
    <row r="33" spans="2:7" s="1" customFormat="1" ht="12.6" customHeight="1" x14ac:dyDescent="0.3">
      <c r="B33" s="13">
        <v>4.2</v>
      </c>
      <c r="C33" s="42" t="s">
        <v>11</v>
      </c>
      <c r="D33" s="15" t="s">
        <v>10</v>
      </c>
      <c r="E33" s="31">
        <v>150</v>
      </c>
      <c r="F33" s="31"/>
      <c r="G33" s="33">
        <f>F33*E33</f>
        <v>0</v>
      </c>
    </row>
    <row r="34" spans="2:7" s="1" customFormat="1" x14ac:dyDescent="0.3">
      <c r="B34" s="13">
        <v>4.3</v>
      </c>
      <c r="C34" s="42" t="s">
        <v>12</v>
      </c>
      <c r="D34" s="15" t="s">
        <v>13</v>
      </c>
      <c r="E34" s="31">
        <v>100</v>
      </c>
      <c r="F34" s="31"/>
      <c r="G34" s="33">
        <f>F34*E34</f>
        <v>0</v>
      </c>
    </row>
    <row r="35" spans="2:7" s="1" customFormat="1" ht="13.2" customHeight="1" thickBot="1" x14ac:dyDescent="0.35">
      <c r="B35" s="19">
        <v>4.4000000000000004</v>
      </c>
      <c r="C35" s="43" t="s">
        <v>14</v>
      </c>
      <c r="D35" s="21" t="s">
        <v>15</v>
      </c>
      <c r="E35" s="44">
        <v>525</v>
      </c>
      <c r="F35" s="44"/>
      <c r="G35" s="36">
        <f>F35*E35</f>
        <v>0</v>
      </c>
    </row>
    <row r="36" spans="2:7" ht="25.8" customHeight="1" x14ac:dyDescent="0.25">
      <c r="B36" s="25">
        <v>5</v>
      </c>
      <c r="C36" s="26" t="s">
        <v>79</v>
      </c>
      <c r="D36" s="41"/>
      <c r="E36" s="41"/>
      <c r="F36" s="41"/>
      <c r="G36" s="12">
        <f>SUM(G37:G45)</f>
        <v>0</v>
      </c>
    </row>
    <row r="37" spans="2:7" s="1" customFormat="1" ht="37.799999999999997" customHeight="1" x14ac:dyDescent="0.3">
      <c r="B37" s="30">
        <v>5.0999999999999996</v>
      </c>
      <c r="C37" s="14" t="s">
        <v>47</v>
      </c>
      <c r="D37" s="15" t="s">
        <v>80</v>
      </c>
      <c r="E37" s="31">
        <v>0.5</v>
      </c>
      <c r="F37" s="32"/>
      <c r="G37" s="33">
        <f>F37*E37</f>
        <v>0</v>
      </c>
    </row>
    <row r="38" spans="2:7" s="38" customFormat="1" ht="28.8" customHeight="1" x14ac:dyDescent="0.25">
      <c r="B38" s="30">
        <v>5.2</v>
      </c>
      <c r="C38" s="14" t="s">
        <v>17</v>
      </c>
      <c r="D38" s="15" t="s">
        <v>81</v>
      </c>
      <c r="E38" s="31">
        <v>2</v>
      </c>
      <c r="F38" s="31"/>
      <c r="G38" s="33">
        <f>F38*E38</f>
        <v>0</v>
      </c>
    </row>
    <row r="39" spans="2:7" s="38" customFormat="1" ht="54" customHeight="1" x14ac:dyDescent="0.25">
      <c r="B39" s="30">
        <v>5.3</v>
      </c>
      <c r="C39" s="14" t="s">
        <v>24</v>
      </c>
      <c r="D39" s="15" t="s">
        <v>81</v>
      </c>
      <c r="E39" s="31">
        <v>2</v>
      </c>
      <c r="F39" s="31"/>
      <c r="G39" s="33">
        <f t="shared" ref="G39:G45" si="3">F39*E39</f>
        <v>0</v>
      </c>
    </row>
    <row r="40" spans="2:7" s="38" customFormat="1" x14ac:dyDescent="0.25">
      <c r="B40" s="30">
        <v>5.4</v>
      </c>
      <c r="C40" s="14" t="s">
        <v>56</v>
      </c>
      <c r="D40" s="15" t="s">
        <v>28</v>
      </c>
      <c r="E40" s="34">
        <v>0.02</v>
      </c>
      <c r="F40" s="31"/>
      <c r="G40" s="33">
        <f t="shared" si="3"/>
        <v>0</v>
      </c>
    </row>
    <row r="41" spans="2:7" s="38" customFormat="1" ht="24.6" customHeight="1" x14ac:dyDescent="0.25">
      <c r="B41" s="30">
        <v>5.5</v>
      </c>
      <c r="C41" s="14" t="s">
        <v>25</v>
      </c>
      <c r="D41" s="15" t="s">
        <v>26</v>
      </c>
      <c r="E41" s="31">
        <v>1</v>
      </c>
      <c r="F41" s="31"/>
      <c r="G41" s="33">
        <f t="shared" si="3"/>
        <v>0</v>
      </c>
    </row>
    <row r="42" spans="2:7" s="38" customFormat="1" x14ac:dyDescent="0.25">
      <c r="B42" s="30">
        <v>5.6</v>
      </c>
      <c r="C42" s="14" t="s">
        <v>27</v>
      </c>
      <c r="D42" s="15" t="s">
        <v>28</v>
      </c>
      <c r="E42" s="31">
        <v>0.52</v>
      </c>
      <c r="F42" s="31"/>
      <c r="G42" s="33">
        <f t="shared" si="3"/>
        <v>0</v>
      </c>
    </row>
    <row r="43" spans="2:7" s="38" customFormat="1" x14ac:dyDescent="0.25">
      <c r="B43" s="30">
        <v>5.7</v>
      </c>
      <c r="C43" s="14" t="s">
        <v>29</v>
      </c>
      <c r="D43" s="15" t="s">
        <v>28</v>
      </c>
      <c r="E43" s="39">
        <v>5.2000000000000006E-3</v>
      </c>
      <c r="F43" s="31"/>
      <c r="G43" s="33">
        <f t="shared" si="3"/>
        <v>0</v>
      </c>
    </row>
    <row r="44" spans="2:7" s="38" customFormat="1" x14ac:dyDescent="0.25">
      <c r="B44" s="30">
        <v>5.8</v>
      </c>
      <c r="C44" s="14" t="s">
        <v>30</v>
      </c>
      <c r="D44" s="15" t="s">
        <v>28</v>
      </c>
      <c r="E44" s="31">
        <v>0.78</v>
      </c>
      <c r="F44" s="31"/>
      <c r="G44" s="33">
        <f t="shared" si="3"/>
        <v>0</v>
      </c>
    </row>
    <row r="45" spans="2:7" s="38" customFormat="1" ht="12.6" thickBot="1" x14ac:dyDescent="0.3">
      <c r="B45" s="30">
        <v>5.9</v>
      </c>
      <c r="C45" s="20" t="s">
        <v>48</v>
      </c>
      <c r="D45" s="21" t="s">
        <v>32</v>
      </c>
      <c r="E45" s="44">
        <v>1.248</v>
      </c>
      <c r="F45" s="44"/>
      <c r="G45" s="36">
        <f t="shared" si="3"/>
        <v>0</v>
      </c>
    </row>
    <row r="46" spans="2:7" s="1" customFormat="1" ht="60" customHeight="1" x14ac:dyDescent="0.3">
      <c r="B46" s="25">
        <v>6</v>
      </c>
      <c r="C46" s="26" t="s">
        <v>73</v>
      </c>
      <c r="D46" s="41"/>
      <c r="E46" s="41"/>
      <c r="F46" s="41"/>
      <c r="G46" s="29">
        <f>SUM(G47:G50)</f>
        <v>0</v>
      </c>
    </row>
    <row r="47" spans="2:7" s="1" customFormat="1" ht="24" customHeight="1" x14ac:dyDescent="0.3">
      <c r="B47" s="13">
        <v>6.1</v>
      </c>
      <c r="C47" s="14" t="s">
        <v>9</v>
      </c>
      <c r="D47" s="15" t="s">
        <v>10</v>
      </c>
      <c r="E47" s="31">
        <v>810</v>
      </c>
      <c r="F47" s="31"/>
      <c r="G47" s="33">
        <f>F47*E47</f>
        <v>0</v>
      </c>
    </row>
    <row r="48" spans="2:7" s="1" customFormat="1" ht="12.6" customHeight="1" x14ac:dyDescent="0.3">
      <c r="B48" s="13">
        <v>6.2</v>
      </c>
      <c r="C48" s="42" t="s">
        <v>11</v>
      </c>
      <c r="D48" s="15" t="s">
        <v>10</v>
      </c>
      <c r="E48" s="31">
        <v>810</v>
      </c>
      <c r="F48" s="31"/>
      <c r="G48" s="33">
        <f>F48*E48</f>
        <v>0</v>
      </c>
    </row>
    <row r="49" spans="2:7" s="1" customFormat="1" ht="14.4" customHeight="1" x14ac:dyDescent="0.3">
      <c r="B49" s="13">
        <v>6.3</v>
      </c>
      <c r="C49" s="42" t="s">
        <v>12</v>
      </c>
      <c r="D49" s="15" t="s">
        <v>13</v>
      </c>
      <c r="E49" s="31">
        <v>200</v>
      </c>
      <c r="F49" s="31"/>
      <c r="G49" s="33">
        <f>F49*E49</f>
        <v>0</v>
      </c>
    </row>
    <row r="50" spans="2:7" s="1" customFormat="1" ht="15" customHeight="1" thickBot="1" x14ac:dyDescent="0.35">
      <c r="B50" s="13">
        <v>6.4</v>
      </c>
      <c r="C50" s="43" t="s">
        <v>14</v>
      </c>
      <c r="D50" s="21" t="s">
        <v>15</v>
      </c>
      <c r="E50" s="44">
        <v>2835</v>
      </c>
      <c r="F50" s="44"/>
      <c r="G50" s="36">
        <f>F50*E50</f>
        <v>0</v>
      </c>
    </row>
    <row r="51" spans="2:7" s="1" customFormat="1" ht="73.2" customHeight="1" x14ac:dyDescent="0.3">
      <c r="B51" s="25">
        <v>7</v>
      </c>
      <c r="C51" s="26" t="s">
        <v>74</v>
      </c>
      <c r="D51" s="41"/>
      <c r="E51" s="28"/>
      <c r="F51" s="28"/>
      <c r="G51" s="12">
        <f>G52+G56</f>
        <v>0</v>
      </c>
    </row>
    <row r="52" spans="2:7" s="1" customFormat="1" ht="26.4" customHeight="1" x14ac:dyDescent="0.3">
      <c r="B52" s="45">
        <v>7.1</v>
      </c>
      <c r="C52" s="46" t="s">
        <v>16</v>
      </c>
      <c r="D52" s="47"/>
      <c r="E52" s="48"/>
      <c r="F52" s="48"/>
      <c r="G52" s="49">
        <f>SUM(G53:G55)</f>
        <v>0</v>
      </c>
    </row>
    <row r="53" spans="2:7" s="1" customFormat="1" ht="28.2" customHeight="1" x14ac:dyDescent="0.3">
      <c r="B53" s="13" t="s">
        <v>58</v>
      </c>
      <c r="C53" s="14" t="s">
        <v>17</v>
      </c>
      <c r="D53" s="15" t="s">
        <v>81</v>
      </c>
      <c r="E53" s="34">
        <v>71</v>
      </c>
      <c r="F53" s="31"/>
      <c r="G53" s="33">
        <f>F53*E53</f>
        <v>0</v>
      </c>
    </row>
    <row r="54" spans="2:7" s="1" customFormat="1" ht="36" x14ac:dyDescent="0.3">
      <c r="B54" s="13" t="s">
        <v>59</v>
      </c>
      <c r="C54" s="14" t="s">
        <v>18</v>
      </c>
      <c r="D54" s="15" t="s">
        <v>81</v>
      </c>
      <c r="E54" s="34">
        <v>64</v>
      </c>
      <c r="F54" s="31"/>
      <c r="G54" s="33">
        <f>F54*E54</f>
        <v>0</v>
      </c>
    </row>
    <row r="55" spans="2:7" s="1" customFormat="1" ht="25.2" customHeight="1" x14ac:dyDescent="0.3">
      <c r="B55" s="13" t="s">
        <v>60</v>
      </c>
      <c r="C55" s="14" t="s">
        <v>19</v>
      </c>
      <c r="D55" s="15" t="s">
        <v>81</v>
      </c>
      <c r="E55" s="34">
        <v>17</v>
      </c>
      <c r="F55" s="31"/>
      <c r="G55" s="33">
        <f>F55*E55</f>
        <v>0</v>
      </c>
    </row>
    <row r="56" spans="2:7" s="1" customFormat="1" ht="13.2" customHeight="1" x14ac:dyDescent="0.3">
      <c r="B56" s="45">
        <v>7.2</v>
      </c>
      <c r="C56" s="46" t="s">
        <v>20</v>
      </c>
      <c r="D56" s="50"/>
      <c r="E56" s="51"/>
      <c r="F56" s="52"/>
      <c r="G56" s="49">
        <f>SUM(G57:G64)</f>
        <v>0</v>
      </c>
    </row>
    <row r="57" spans="2:7" s="1" customFormat="1" ht="28.8" customHeight="1" x14ac:dyDescent="0.3">
      <c r="B57" s="13" t="s">
        <v>61</v>
      </c>
      <c r="C57" s="14" t="s">
        <v>17</v>
      </c>
      <c r="D57" s="15" t="s">
        <v>81</v>
      </c>
      <c r="E57" s="31">
        <v>13</v>
      </c>
      <c r="F57" s="31"/>
      <c r="G57" s="33">
        <f>F57*E57</f>
        <v>0</v>
      </c>
    </row>
    <row r="58" spans="2:7" s="1" customFormat="1" ht="50.4" customHeight="1" x14ac:dyDescent="0.3">
      <c r="B58" s="13" t="s">
        <v>62</v>
      </c>
      <c r="C58" s="14" t="s">
        <v>24</v>
      </c>
      <c r="D58" s="15" t="s">
        <v>81</v>
      </c>
      <c r="E58" s="31">
        <v>13</v>
      </c>
      <c r="F58" s="31"/>
      <c r="G58" s="33">
        <f t="shared" ref="G58:G63" si="4">F58*E58</f>
        <v>0</v>
      </c>
    </row>
    <row r="59" spans="2:7" s="1" customFormat="1" ht="25.2" customHeight="1" x14ac:dyDescent="0.3">
      <c r="B59" s="13" t="s">
        <v>63</v>
      </c>
      <c r="C59" s="14" t="s">
        <v>25</v>
      </c>
      <c r="D59" s="15" t="s">
        <v>26</v>
      </c>
      <c r="E59" s="31">
        <v>6</v>
      </c>
      <c r="F59" s="31"/>
      <c r="G59" s="33">
        <f t="shared" si="4"/>
        <v>0</v>
      </c>
    </row>
    <row r="60" spans="2:7" s="1" customFormat="1" x14ac:dyDescent="0.3">
      <c r="B60" s="13" t="s">
        <v>64</v>
      </c>
      <c r="C60" s="14" t="s">
        <v>27</v>
      </c>
      <c r="D60" s="15" t="s">
        <v>28</v>
      </c>
      <c r="E60" s="31">
        <v>1.56</v>
      </c>
      <c r="F60" s="31"/>
      <c r="G60" s="33">
        <f t="shared" si="4"/>
        <v>0</v>
      </c>
    </row>
    <row r="61" spans="2:7" s="1" customFormat="1" x14ac:dyDescent="0.3">
      <c r="B61" s="13" t="s">
        <v>65</v>
      </c>
      <c r="C61" s="14" t="s">
        <v>29</v>
      </c>
      <c r="D61" s="15" t="s">
        <v>28</v>
      </c>
      <c r="E61" s="34">
        <v>1.5600000000000001E-2</v>
      </c>
      <c r="F61" s="31"/>
      <c r="G61" s="33">
        <f t="shared" si="4"/>
        <v>0</v>
      </c>
    </row>
    <row r="62" spans="2:7" s="1" customFormat="1" x14ac:dyDescent="0.3">
      <c r="B62" s="13" t="s">
        <v>66</v>
      </c>
      <c r="C62" s="14" t="s">
        <v>30</v>
      </c>
      <c r="D62" s="15" t="s">
        <v>28</v>
      </c>
      <c r="E62" s="31">
        <v>5</v>
      </c>
      <c r="F62" s="31"/>
      <c r="G62" s="33">
        <f t="shared" si="4"/>
        <v>0</v>
      </c>
    </row>
    <row r="63" spans="2:7" s="1" customFormat="1" x14ac:dyDescent="0.3">
      <c r="B63" s="13" t="s">
        <v>67</v>
      </c>
      <c r="C63" s="14" t="s">
        <v>31</v>
      </c>
      <c r="D63" s="15" t="s">
        <v>32</v>
      </c>
      <c r="E63" s="31">
        <v>4</v>
      </c>
      <c r="F63" s="31"/>
      <c r="G63" s="33">
        <f t="shared" si="4"/>
        <v>0</v>
      </c>
    </row>
    <row r="64" spans="2:7" s="1" customFormat="1" ht="24.6" thickBot="1" x14ac:dyDescent="0.35">
      <c r="B64" s="13" t="s">
        <v>68</v>
      </c>
      <c r="C64" s="20" t="s">
        <v>21</v>
      </c>
      <c r="D64" s="21" t="s">
        <v>80</v>
      </c>
      <c r="E64" s="35">
        <v>5</v>
      </c>
      <c r="F64" s="44"/>
      <c r="G64" s="36">
        <f>F64*E64</f>
        <v>0</v>
      </c>
    </row>
    <row r="65" spans="2:8" s="1" customFormat="1" ht="37.200000000000003" customHeight="1" x14ac:dyDescent="0.3">
      <c r="B65" s="25">
        <v>8</v>
      </c>
      <c r="C65" s="26" t="s">
        <v>75</v>
      </c>
      <c r="D65" s="27"/>
      <c r="E65" s="28"/>
      <c r="F65" s="28"/>
      <c r="G65" s="29">
        <f>SUM(G66:G74)</f>
        <v>0</v>
      </c>
      <c r="H65" s="2"/>
    </row>
    <row r="66" spans="2:8" s="1" customFormat="1" ht="16.2" customHeight="1" x14ac:dyDescent="0.3">
      <c r="B66" s="13">
        <v>8.1</v>
      </c>
      <c r="C66" s="14" t="s">
        <v>22</v>
      </c>
      <c r="D66" s="15" t="s">
        <v>23</v>
      </c>
      <c r="E66" s="31">
        <v>48</v>
      </c>
      <c r="F66" s="31"/>
      <c r="G66" s="33">
        <f t="shared" ref="G66:G74" si="5">F66*E66</f>
        <v>0</v>
      </c>
    </row>
    <row r="67" spans="2:8" s="1" customFormat="1" ht="53.4" customHeight="1" x14ac:dyDescent="0.3">
      <c r="B67" s="13">
        <v>8.1999999999999993</v>
      </c>
      <c r="C67" s="14" t="s">
        <v>24</v>
      </c>
      <c r="D67" s="15" t="s">
        <v>81</v>
      </c>
      <c r="E67" s="31">
        <v>40</v>
      </c>
      <c r="F67" s="31"/>
      <c r="G67" s="33">
        <f t="shared" si="5"/>
        <v>0</v>
      </c>
    </row>
    <row r="68" spans="2:8" s="1" customFormat="1" ht="24.6" customHeight="1" x14ac:dyDescent="0.3">
      <c r="B68" s="13">
        <v>8.3000000000000007</v>
      </c>
      <c r="C68" s="14" t="s">
        <v>25</v>
      </c>
      <c r="D68" s="15" t="s">
        <v>26</v>
      </c>
      <c r="E68" s="16">
        <v>16</v>
      </c>
      <c r="F68" s="31"/>
      <c r="G68" s="33">
        <f t="shared" si="5"/>
        <v>0</v>
      </c>
      <c r="H68" s="2"/>
    </row>
    <row r="69" spans="2:8" s="1" customFormat="1" x14ac:dyDescent="0.3">
      <c r="B69" s="13">
        <v>8.4</v>
      </c>
      <c r="C69" s="14" t="s">
        <v>27</v>
      </c>
      <c r="D69" s="15" t="s">
        <v>28</v>
      </c>
      <c r="E69" s="31">
        <v>21</v>
      </c>
      <c r="F69" s="31"/>
      <c r="G69" s="33">
        <f t="shared" si="5"/>
        <v>0</v>
      </c>
      <c r="H69" s="2"/>
    </row>
    <row r="70" spans="2:8" s="1" customFormat="1" x14ac:dyDescent="0.3">
      <c r="B70" s="13">
        <v>8.5</v>
      </c>
      <c r="C70" s="14" t="s">
        <v>29</v>
      </c>
      <c r="D70" s="15" t="s">
        <v>28</v>
      </c>
      <c r="E70" s="34">
        <v>0.21</v>
      </c>
      <c r="F70" s="31"/>
      <c r="G70" s="33">
        <f t="shared" si="5"/>
        <v>0</v>
      </c>
      <c r="H70" s="2"/>
    </row>
    <row r="71" spans="2:8" s="1" customFormat="1" x14ac:dyDescent="0.3">
      <c r="B71" s="13">
        <v>8.6</v>
      </c>
      <c r="C71" s="14" t="s">
        <v>30</v>
      </c>
      <c r="D71" s="15" t="s">
        <v>28</v>
      </c>
      <c r="E71" s="31">
        <v>65</v>
      </c>
      <c r="F71" s="31"/>
      <c r="G71" s="33">
        <f t="shared" si="5"/>
        <v>0</v>
      </c>
      <c r="H71" s="2"/>
    </row>
    <row r="72" spans="2:8" s="1" customFormat="1" x14ac:dyDescent="0.3">
      <c r="B72" s="13">
        <v>8.6999999999999993</v>
      </c>
      <c r="C72" s="14" t="s">
        <v>31</v>
      </c>
      <c r="D72" s="15" t="s">
        <v>32</v>
      </c>
      <c r="E72" s="31">
        <v>52</v>
      </c>
      <c r="F72" s="31"/>
      <c r="G72" s="33">
        <f t="shared" si="5"/>
        <v>0</v>
      </c>
      <c r="H72" s="2"/>
    </row>
    <row r="73" spans="2:8" s="38" customFormat="1" x14ac:dyDescent="0.25">
      <c r="B73" s="13">
        <v>8.8000000000000007</v>
      </c>
      <c r="C73" s="14" t="s">
        <v>56</v>
      </c>
      <c r="D73" s="15" t="s">
        <v>28</v>
      </c>
      <c r="E73" s="34">
        <v>0.4</v>
      </c>
      <c r="F73" s="31"/>
      <c r="G73" s="33">
        <f t="shared" si="5"/>
        <v>0</v>
      </c>
    </row>
    <row r="74" spans="2:8" s="1" customFormat="1" ht="29.4" customHeight="1" thickBot="1" x14ac:dyDescent="0.35">
      <c r="B74" s="13">
        <v>8.9</v>
      </c>
      <c r="C74" s="20" t="s">
        <v>33</v>
      </c>
      <c r="D74" s="21" t="s">
        <v>80</v>
      </c>
      <c r="E74" s="44">
        <v>2</v>
      </c>
      <c r="F74" s="44"/>
      <c r="G74" s="36">
        <f t="shared" si="5"/>
        <v>0</v>
      </c>
      <c r="H74" s="2"/>
    </row>
    <row r="75" spans="2:8" s="38" customFormat="1" ht="27.6" customHeight="1" x14ac:dyDescent="0.25">
      <c r="B75" s="25">
        <v>9</v>
      </c>
      <c r="C75" s="26" t="s">
        <v>76</v>
      </c>
      <c r="D75" s="27"/>
      <c r="E75" s="37"/>
      <c r="F75" s="37"/>
      <c r="G75" s="29">
        <f>SUM(G76:G81)</f>
        <v>0</v>
      </c>
    </row>
    <row r="76" spans="2:8" s="1" customFormat="1" x14ac:dyDescent="0.3">
      <c r="B76" s="13">
        <v>9.1</v>
      </c>
      <c r="C76" s="14" t="s">
        <v>42</v>
      </c>
      <c r="D76" s="15" t="s">
        <v>23</v>
      </c>
      <c r="E76" s="31">
        <v>51</v>
      </c>
      <c r="F76" s="31"/>
      <c r="G76" s="33">
        <f>F76*E76</f>
        <v>0</v>
      </c>
    </row>
    <row r="77" spans="2:8" s="1" customFormat="1" x14ac:dyDescent="0.3">
      <c r="B77" s="13">
        <v>9.1999999999999993</v>
      </c>
      <c r="C77" s="42" t="s">
        <v>43</v>
      </c>
      <c r="D77" s="15" t="s">
        <v>26</v>
      </c>
      <c r="E77" s="31">
        <v>12</v>
      </c>
      <c r="F77" s="31"/>
      <c r="G77" s="33">
        <f>F77*E77</f>
        <v>0</v>
      </c>
    </row>
    <row r="78" spans="2:8" s="1" customFormat="1" x14ac:dyDescent="0.3">
      <c r="B78" s="13">
        <v>9.3000000000000007</v>
      </c>
      <c r="C78" s="42" t="s">
        <v>44</v>
      </c>
      <c r="D78" s="15" t="s">
        <v>26</v>
      </c>
      <c r="E78" s="31">
        <v>15</v>
      </c>
      <c r="F78" s="31"/>
      <c r="G78" s="33">
        <f>F78*E78</f>
        <v>0</v>
      </c>
    </row>
    <row r="79" spans="2:8" s="1" customFormat="1" x14ac:dyDescent="0.3">
      <c r="B79" s="13">
        <v>9.4</v>
      </c>
      <c r="C79" s="42" t="s">
        <v>57</v>
      </c>
      <c r="D79" s="15" t="s">
        <v>26</v>
      </c>
      <c r="E79" s="31">
        <v>4</v>
      </c>
      <c r="F79" s="31"/>
      <c r="G79" s="33">
        <f>F79*E79</f>
        <v>0</v>
      </c>
    </row>
    <row r="80" spans="2:8" s="38" customFormat="1" ht="27.6" customHeight="1" x14ac:dyDescent="0.25">
      <c r="B80" s="13">
        <v>9.5</v>
      </c>
      <c r="C80" s="14" t="s">
        <v>45</v>
      </c>
      <c r="D80" s="15" t="s">
        <v>26</v>
      </c>
      <c r="E80" s="32">
        <v>1</v>
      </c>
      <c r="F80" s="32"/>
      <c r="G80" s="18">
        <f>E80*F80</f>
        <v>0</v>
      </c>
    </row>
    <row r="81" spans="2:8" s="38" customFormat="1" ht="15" customHeight="1" thickBot="1" x14ac:dyDescent="0.3">
      <c r="B81" s="13">
        <v>9.6</v>
      </c>
      <c r="C81" s="20" t="s">
        <v>46</v>
      </c>
      <c r="D81" s="21" t="s">
        <v>26</v>
      </c>
      <c r="E81" s="35">
        <v>1</v>
      </c>
      <c r="F81" s="35"/>
      <c r="G81" s="36">
        <f>F81*E81</f>
        <v>0</v>
      </c>
    </row>
    <row r="82" spans="2:8" s="1" customFormat="1" x14ac:dyDescent="0.3">
      <c r="B82" s="53">
        <v>10</v>
      </c>
      <c r="C82" s="54" t="s">
        <v>34</v>
      </c>
      <c r="D82" s="55"/>
      <c r="E82" s="56"/>
      <c r="F82" s="56"/>
      <c r="G82" s="57">
        <f>G10+G75+G65+G51+G46+G36+G18+G5+G31</f>
        <v>0</v>
      </c>
      <c r="H82" s="4"/>
    </row>
    <row r="83" spans="2:8" x14ac:dyDescent="0.25">
      <c r="B83" s="58">
        <v>11</v>
      </c>
      <c r="C83" s="59" t="s">
        <v>35</v>
      </c>
      <c r="D83" s="60"/>
      <c r="E83" s="61"/>
      <c r="F83" s="61"/>
      <c r="G83" s="62">
        <f>G82*18%</f>
        <v>0</v>
      </c>
    </row>
    <row r="84" spans="2:8" ht="12.6" thickBot="1" x14ac:dyDescent="0.3">
      <c r="B84" s="63">
        <v>12</v>
      </c>
      <c r="C84" s="64" t="s">
        <v>36</v>
      </c>
      <c r="D84" s="65"/>
      <c r="E84" s="66"/>
      <c r="F84" s="66"/>
      <c r="G84" s="67">
        <f>SUM(G82:G83)</f>
        <v>0</v>
      </c>
    </row>
  </sheetData>
  <autoFilter ref="B4:G84" xr:uid="{00000000-0009-0000-0000-000000000000}"/>
  <mergeCells count="1">
    <mergeCell ref="B2:G2"/>
  </mergeCells>
  <phoneticPr fontId="5" type="noConversion"/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Javakhishvili</dc:creator>
  <cp:lastModifiedBy>Gia Matcharadze</cp:lastModifiedBy>
  <dcterms:created xsi:type="dcterms:W3CDTF">2023-12-18T11:42:08Z</dcterms:created>
  <dcterms:modified xsi:type="dcterms:W3CDTF">2024-02-01T14:36:15Z</dcterms:modified>
</cp:coreProperties>
</file>