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nna_chkheidze_giz_de/Documents/Dokumente/2023/Procurement/2024/83463129 Progress CO Analyses/"/>
    </mc:Choice>
  </mc:AlternateContent>
  <xr:revisionPtr revIDLastSave="5" documentId="8_{F3F8AB11-9A38-45F4-A6F0-E3D4A538504E}" xr6:coauthVersionLast="47" xr6:coauthVersionMax="47" xr10:uidLastSave="{A2F4D82B-B8C4-4CCE-B234-44D020862EEC}"/>
  <bookViews>
    <workbookView xWindow="-108" yWindow="-108" windowWidth="23256" windowHeight="12576" xr2:uid="{00000000-000D-0000-FFFF-FFFF00000000}"/>
  </bookViews>
  <sheets>
    <sheet name="Company-Service Contract" sheetId="2" r:id="rId1"/>
    <sheet name="Contract for Work" sheetId="3" r:id="rId2"/>
    <sheet name="Appraiser" sheetId="5" r:id="rId3"/>
    <sheet name="Hotel" sheetId="6" r:id="rId4"/>
  </sheets>
  <externalReferences>
    <externalReference r:id="rId5"/>
    <externalReference r:id="rId6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  <c r="F13" i="5"/>
  <c r="C12" i="5" l="1"/>
  <c r="F12" i="5"/>
  <c r="C6" i="6"/>
  <c r="C5" i="6"/>
  <c r="C4" i="6"/>
  <c r="C3" i="6"/>
  <c r="C6" i="3"/>
  <c r="C6" i="5"/>
  <c r="C5" i="5"/>
  <c r="C4" i="5"/>
  <c r="C3" i="5"/>
  <c r="C5" i="3"/>
  <c r="C4" i="3"/>
  <c r="C3" i="3"/>
  <c r="C5" i="2"/>
  <c r="C6" i="2"/>
  <c r="C4" i="2"/>
  <c r="C3" i="2"/>
  <c r="F12" i="3"/>
  <c r="F11" i="3"/>
  <c r="F15" i="3"/>
  <c r="F20" i="3"/>
  <c r="F21" i="3" s="1"/>
  <c r="F14" i="3"/>
  <c r="F13" i="3"/>
  <c r="F22" i="3" l="1"/>
  <c r="F17" i="6" l="1"/>
  <c r="F16" i="6"/>
  <c r="F15" i="6"/>
  <c r="F14" i="6"/>
  <c r="F13" i="6"/>
  <c r="F12" i="6"/>
  <c r="F18" i="6" s="1"/>
  <c r="F23" i="6" s="1"/>
  <c r="F24" i="6" s="1"/>
  <c r="D28" i="6"/>
  <c r="D41" i="5"/>
  <c r="A40" i="5" s="1"/>
  <c r="D48" i="2"/>
  <c r="F25" i="6" l="1"/>
  <c r="D25" i="3"/>
  <c r="F28" i="2"/>
  <c r="F30" i="5"/>
  <c r="F31" i="5"/>
  <c r="F32" i="5"/>
  <c r="F33" i="5"/>
  <c r="F34" i="5"/>
  <c r="F19" i="5"/>
  <c r="F20" i="5"/>
  <c r="F21" i="5"/>
  <c r="F22" i="5"/>
  <c r="F23" i="5"/>
  <c r="F24" i="5"/>
  <c r="F11" i="5"/>
  <c r="F14" i="5" s="1"/>
  <c r="C11" i="5"/>
  <c r="F35" i="2"/>
  <c r="F36" i="2"/>
  <c r="F37" i="2"/>
  <c r="F38" i="2"/>
  <c r="F39" i="2"/>
  <c r="F24" i="2"/>
  <c r="F25" i="2"/>
  <c r="F26" i="2"/>
  <c r="F27" i="2"/>
  <c r="F29" i="2"/>
  <c r="C11" i="2"/>
  <c r="C13" i="2"/>
  <c r="F13" i="2"/>
  <c r="C12" i="2"/>
  <c r="C14" i="2"/>
  <c r="C15" i="2"/>
  <c r="C16" i="2"/>
  <c r="C17" i="2"/>
  <c r="C18" i="2"/>
  <c r="F14" i="2"/>
  <c r="F35" i="5" l="1"/>
  <c r="F30" i="2"/>
  <c r="F40" i="2"/>
  <c r="F25" i="5"/>
  <c r="F38" i="5" s="1"/>
  <c r="F16" i="2" l="1"/>
  <c r="F11" i="2" l="1"/>
  <c r="F12" i="2"/>
  <c r="F15" i="2"/>
  <c r="F17" i="2"/>
  <c r="F18" i="2"/>
  <c r="F19" i="2" l="1"/>
  <c r="F43" i="2" s="1"/>
  <c r="F44" i="2" l="1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<sst xmlns="http://schemas.openxmlformats.org/spreadsheetml/2006/main" count="178" uniqueCount="68">
  <si>
    <t>Estimation of the anticipated Contract Amount</t>
  </si>
  <si>
    <t>Tender number:</t>
  </si>
  <si>
    <t>Assignment:</t>
  </si>
  <si>
    <t>Project number (PN):</t>
  </si>
  <si>
    <t>Date: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</si>
  <si>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</si>
  <si>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</si>
  <si>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</si>
  <si>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</si>
  <si>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</si>
  <si>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</si>
  <si>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</si>
  <si>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</si>
  <si>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</si>
  <si>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</si>
  <si>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</si>
  <si>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</si>
  <si>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</si>
  <si>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</si>
  <si>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</si>
  <si>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</si>
  <si>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</si>
  <si>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</si>
  <si>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</si>
  <si>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</si>
  <si>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</si>
  <si>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</si>
  <si>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</si>
  <si>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</si>
  <si>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</si>
  <si>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</si>
  <si>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</si>
  <si>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</si>
  <si>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</si>
  <si>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</si>
  <si>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</si>
  <si>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</si>
  <si>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</si>
  <si>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1. Fixed Price</t>
  </si>
  <si>
    <t>Description</t>
  </si>
  <si>
    <t>Remuneration</t>
  </si>
  <si>
    <t>Milestone 1</t>
  </si>
  <si>
    <t xml:space="preserve">Milestone 2 </t>
  </si>
  <si>
    <t>Milestone 3</t>
  </si>
  <si>
    <t>Milestone 4</t>
  </si>
  <si>
    <t>2. Total costs</t>
  </si>
  <si>
    <t>Contract number:</t>
  </si>
  <si>
    <t>Remuneration
 GEL</t>
  </si>
  <si>
    <t>Total
GEL</t>
  </si>
  <si>
    <t>lump sum / amount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</si>
  <si>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</si>
  <si>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</si>
  <si>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1. Hotel Services</t>
  </si>
  <si>
    <t>Quantity</t>
  </si>
  <si>
    <t>Number of Days</t>
  </si>
  <si>
    <t>Unit Price
 GEL</t>
  </si>
  <si>
    <t>Overnight expenses</t>
  </si>
  <si>
    <t>Conference room</t>
  </si>
  <si>
    <t>Lunch</t>
  </si>
  <si>
    <t>Cofee Brakes</t>
  </si>
  <si>
    <t>Dinner</t>
  </si>
  <si>
    <t>Conducting value chain analysis of blueberry, strawberry, almond and tangerine in Georgia</t>
  </si>
  <si>
    <t>21.9025.4-003.00</t>
  </si>
  <si>
    <t>Team Leader</t>
  </si>
  <si>
    <t>Agriculture Specialist</t>
  </si>
  <si>
    <t>Agricultural value chain specialist</t>
  </si>
  <si>
    <t>against evidence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</si>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</sst>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2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</font>
    <font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65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3" fillId="5" borderId="47" xfId="0" applyFont="1" applyFill="1" applyBorder="1" applyAlignment="1" applyProtection="1">
      <alignment horizontal="left" wrapText="1"/>
      <protection locked="0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17" fillId="6" borderId="54" xfId="0" applyFont="1" applyFill="1" applyBorder="1" applyAlignment="1">
      <alignment horizontal="center" vertical="top"/>
    </xf>
    <xf numFmtId="0" fontId="17" fillId="6" borderId="54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top"/>
    </xf>
    <xf numFmtId="0" fontId="17" fillId="6" borderId="55" xfId="0" applyFont="1" applyFill="1" applyBorder="1" applyAlignment="1">
      <alignment horizontal="center" vertical="top" wrapText="1"/>
    </xf>
    <xf numFmtId="0" fontId="3" fillId="5" borderId="5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17" fillId="6" borderId="34" xfId="0" applyFont="1" applyFill="1" applyBorder="1" applyAlignment="1">
      <alignment horizontal="left" vertical="top" wrapText="1"/>
    </xf>
    <xf numFmtId="0" fontId="17" fillId="6" borderId="34" xfId="0" applyFont="1" applyFill="1" applyBorder="1" applyAlignment="1">
      <alignment horizontal="left" vertical="top"/>
    </xf>
    <xf numFmtId="0" fontId="17" fillId="6" borderId="35" xfId="0" applyFont="1" applyFill="1" applyBorder="1" applyAlignment="1">
      <alignment horizontal="left" vertical="top" wrapText="1"/>
    </xf>
    <xf numFmtId="0" fontId="17" fillId="6" borderId="35" xfId="0" applyFont="1" applyFill="1" applyBorder="1" applyAlignment="1">
      <alignment horizontal="left" vertical="top"/>
    </xf>
    <xf numFmtId="0" fontId="17" fillId="6" borderId="25" xfId="0" applyFont="1" applyFill="1" applyBorder="1" applyAlignment="1">
      <alignment horizontal="left" vertical="top"/>
    </xf>
    <xf numFmtId="0" fontId="17" fillId="6" borderId="38" xfId="0" applyFont="1" applyFill="1" applyBorder="1" applyAlignment="1">
      <alignment horizontal="left" vertical="top" wrapText="1"/>
    </xf>
    <xf numFmtId="0" fontId="17" fillId="6" borderId="25" xfId="0" applyFont="1" applyFill="1" applyBorder="1" applyAlignment="1">
      <alignment horizontal="left" vertical="top" wrapText="1"/>
    </xf>
    <xf numFmtId="0" fontId="2" fillId="6" borderId="55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2" fillId="6" borderId="55" xfId="0" applyFont="1" applyFill="1" applyBorder="1" applyAlignment="1">
      <alignment horizontal="left" vertical="top" wrapText="1"/>
    </xf>
    <xf numFmtId="0" fontId="17" fillId="6" borderId="46" xfId="0" applyFont="1" applyFill="1" applyBorder="1" applyAlignment="1">
      <alignment horizontal="left" vertical="top" wrapText="1"/>
    </xf>
    <xf numFmtId="0" fontId="3" fillId="0" borderId="25" xfId="0" applyFont="1" applyBorder="1"/>
    <xf numFmtId="0" fontId="3" fillId="0" borderId="60" xfId="0" applyFont="1" applyBorder="1"/>
    <xf numFmtId="0" fontId="6" fillId="0" borderId="25" xfId="1" applyFont="1" applyFill="1" applyBorder="1" applyAlignment="1">
      <alignment vertical="center"/>
    </xf>
    <xf numFmtId="0" fontId="7" fillId="5" borderId="0" xfId="0" applyFont="1" applyFill="1" applyAlignment="1" applyProtection="1">
      <alignment horizontal="left" wrapText="1"/>
      <protection locked="0"/>
    </xf>
    <xf numFmtId="0" fontId="0" fillId="0" borderId="45" xfId="0" applyBorder="1" applyAlignment="1">
      <alignment horizontal="center"/>
    </xf>
    <xf numFmtId="49" fontId="18" fillId="5" borderId="3" xfId="2" applyFont="1" applyFill="1" applyBorder="1">
      <alignment vertical="center" wrapText="1"/>
      <protection locked="0"/>
    </xf>
    <xf numFmtId="0" fontId="19" fillId="5" borderId="31" xfId="0" applyFont="1" applyFill="1" applyBorder="1" applyAlignment="1" applyProtection="1">
      <alignment horizontal="center" vertical="center" wrapText="1"/>
      <protection locked="0"/>
    </xf>
    <xf numFmtId="0" fontId="19" fillId="0" borderId="11" xfId="7" applyFont="1" applyBorder="1">
      <alignment vertical="center" wrapText="1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5" borderId="3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Alignment="1" applyProtection="1">
      <alignment horizontal="center" wrapText="1"/>
      <protection locked="0"/>
    </xf>
    <xf numFmtId="0" fontId="7" fillId="5" borderId="25" xfId="0" applyFont="1" applyFill="1" applyBorder="1" applyAlignment="1" applyProtection="1">
      <alignment horizontal="center" wrapText="1"/>
      <protection locked="0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2" fillId="6" borderId="56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5" borderId="58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3" fillId="0" borderId="29" xfId="0" applyFont="1" applyBorder="1" applyAlignment="1">
      <alignment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3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rgb="FFFFFFFF"/>
        </top>
        <bottom style="double">
          <color rgb="FF000000"/>
        </bottom>
      </border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D409E2-7103-4C21-9D4B-63FD29B060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864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8" totalsRowShown="0" headerRowDxfId="72" headerRowBorderDxfId="71" tableBorderDxfId="70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69" dataCellStyle="Eingabe Tabelle"/>
    <tableColumn id="2" xr3:uid="{00000000-0010-0000-0000-000002000000}" name="Name" dataDxfId="68" dataCellStyle="Beschriftung"/>
    <tableColumn id="3" xr3:uid="{00000000-0010-0000-0000-000003000000}" name="Type of reimbursement" dataDxfId="67" dataCellStyle="Beschriftung">
      <calculatedColumnFormula>"Lump sum /per day"</calculatedColumnFormula>
    </tableColumn>
    <tableColumn id="4" xr3:uid="{00000000-0010-0000-0000-000004000000}" name="Number" dataDxfId="66"/>
    <tableColumn id="5" xr3:uid="{00000000-0010-0000-0000-000005000000}" name="Remuneration_x000a_GEL" dataDxfId="65"/>
    <tableColumn id="6" xr3:uid="{00000000-0010-0000-0000-000006000000}" name="Total" dataDxfId="64">
      <calculatedColumnFormula>D11*E11</calculatedColumnFormula>
    </tableColumn>
    <tableColumn id="7" xr3:uid="{00000000-0010-0000-0000-000007000000}" name="Explanations" dataDxfId="6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3:G29" totalsRowShown="0" headerRowDxfId="62" headerRowBorderDxfId="61" tableBorderDxfId="60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9"/>
    <tableColumn id="4" xr3:uid="{00000000-0010-0000-0100-000004000000}" name="Number" dataDxfId="58"/>
    <tableColumn id="5" xr3:uid="{00000000-0010-0000-0100-000005000000}" name="Budget/ Price_x000a_GEL" dataDxfId="57"/>
    <tableColumn id="6" xr3:uid="{00000000-0010-0000-0100-000006000000}" name="Total _x000a_GEL" dataDxfId="56">
      <calculatedColumnFormula>D24*E24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4:G39" totalsRowShown="0" headerRowDxfId="55" headerRowBorderDxfId="54" tableBorderDxfId="53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2"/>
    <tableColumn id="2" xr3:uid="{00000000-0010-0000-0200-000002000000}" name=" " dataDxfId="51"/>
    <tableColumn id="3" xr3:uid="{00000000-0010-0000-0200-000003000000}" name="Type of reimbursement" dataDxfId="50"/>
    <tableColumn id="4" xr3:uid="{00000000-0010-0000-0200-000004000000}" name="Number" dataDxfId="49"/>
    <tableColumn id="5" xr3:uid="{00000000-0010-0000-0200-000005000000}" name="Budget/ Price_x000a_GEL"/>
    <tableColumn id="6" xr3:uid="{00000000-0010-0000-0200-000006000000}" name="Total _x000a_GEL" dataDxfId="48">
      <calculatedColumnFormula>E35*D35</calculatedColumnFormula>
    </tableColumn>
    <tableColumn id="7" xr3:uid="{00000000-0010-0000-0200-000007000000}" name="Explanations" dataDxfId="47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10:G13" totalsRowShown="0" headerRowDxfId="46" headerRowBorderDxfId="45" tableBorderDxfId="44">
  <autoFilter ref="A10:G1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43" dataCellStyle="Eingabe Tabelle"/>
    <tableColumn id="2" xr3:uid="{00000000-0010-0000-0400-000002000000}" name="Name" dataDxfId="42"/>
    <tableColumn id="3" xr3:uid="{00000000-0010-0000-0400-000003000000}" name="Type of reimbursement" dataDxfId="41" dataCellStyle="Beschriftung">
      <calculatedColumnFormula>"Lump sum /per day"</calculatedColumnFormula>
    </tableColumn>
    <tableColumn id="4" xr3:uid="{00000000-0010-0000-0400-000004000000}" name="Number" dataDxfId="40"/>
    <tableColumn id="5" xr3:uid="{00000000-0010-0000-0400-000005000000}" name="Remuneration_x000a_ GEL" dataDxfId="39"/>
    <tableColumn id="6" xr3:uid="{00000000-0010-0000-0400-000006000000}" name="Total_x000a_GEL" dataDxfId="38">
      <calculatedColumnFormula>Table7[[#This Row],[Number]]*Table7[[#This Row],[Remuneration
 GEL]]</calculatedColumnFormula>
    </tableColumn>
    <tableColumn id="7" xr3:uid="{00000000-0010-0000-0400-000007000000}" name="Explanations" dataDxfId="37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8:G24" totalsRowShown="0" headerRowDxfId="36" headerRowBorderDxfId="35" tableBorderDxfId="34">
  <autoFilter ref="A18:G24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33"/>
    <tableColumn id="2" xr3:uid="{00000000-0010-0000-0500-000002000000}" name="Subitem" dataDxfId="32"/>
    <tableColumn id="3" xr3:uid="{00000000-0010-0000-0500-000003000000}" name="Type of reimbursement" dataDxfId="31"/>
    <tableColumn id="4" xr3:uid="{00000000-0010-0000-0500-000004000000}" name="Number" dataDxfId="30"/>
    <tableColumn id="5" xr3:uid="{00000000-0010-0000-0500-000005000000}" name="Budget/ Price_x000a_GEL" dataDxfId="29"/>
    <tableColumn id="6" xr3:uid="{00000000-0010-0000-0500-000006000000}" name="Total _x000a_GEL" dataDxfId="28">
      <calculatedColumnFormula>D19*E19</calculatedColumnFormula>
    </tableColumn>
    <tableColumn id="7" xr3:uid="{00000000-0010-0000-0500-000007000000}" name="Explanations" dataDxfId="27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9:G34" totalsRowShown="0" headerRowDxfId="26" headerRowBorderDxfId="25" tableBorderDxfId="24">
  <autoFilter ref="A29:G34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23"/>
    <tableColumn id="2" xr3:uid="{00000000-0010-0000-0600-000002000000}" name=" " dataDxfId="22"/>
    <tableColumn id="3" xr3:uid="{00000000-0010-0000-0600-000003000000}" name="Type of reimbursement" dataDxfId="21"/>
    <tableColumn id="4" xr3:uid="{00000000-0010-0000-0600-000004000000}" name="Number" dataDxfId="20"/>
    <tableColumn id="5" xr3:uid="{00000000-0010-0000-0600-000005000000}" name="Budget/ Price_x000a_GEL"/>
    <tableColumn id="6" xr3:uid="{00000000-0010-0000-0600-000006000000}" name="Total _x000a_GEL" dataDxfId="19">
      <calculatedColumnFormula>E30*D30</calculatedColumnFormula>
    </tableColumn>
    <tableColumn id="7" xr3:uid="{00000000-0010-0000-0600-000007000000}" name="Explanations" dataDxfId="18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CAA068-DCF3-42F1-8ECC-A020AE373A22}" name="Table62" displayName="Table62" ref="A11:G17" totalsRowShown="0" headerRowDxfId="17" headerRowBorderDxfId="16" tableBorderDxfId="15">
  <autoFilter ref="A11:G17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C585028-D493-40B0-A1AE-EC5A94104D76}" name="Item" dataDxfId="14"/>
    <tableColumn id="2" xr3:uid="{FE6F841D-8A2B-476E-AACB-240AF6A356A5}" name="Description" dataDxfId="13"/>
    <tableColumn id="3" xr3:uid="{13E3D9D8-A183-4C1A-8211-BA0CEA900F1D}" name="Quantity" dataDxfId="12"/>
    <tableColumn id="4" xr3:uid="{6AF1E507-53F4-4C65-B0AF-5F39B2AB9140}" name="Number of Days" dataDxfId="11"/>
    <tableColumn id="5" xr3:uid="{24C23E5B-DF96-49B5-9681-4BE6A5EA3C94}" name="Unit Price_x000a_ GEL" dataDxfId="10"/>
    <tableColumn id="6" xr3:uid="{94AC71E5-FD1D-41AE-84B8-BA441DCA770A}" name="Total_x000a_GEL" dataDxfId="9">
      <calculatedColumnFormula>C12*D12*E12</calculatedColumnFormula>
    </tableColumn>
    <tableColumn id="7" xr3:uid="{4A9070DA-9479-4656-9116-105918934155}" name="Explanations" dataDxfId="8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workbookViewId="0">
      <selection activeCell="L51" sqref="L51"/>
    </sheetView>
  </sheetViews>
  <sheetFormatPr defaultColWidth="9.21875" defaultRowHeight="14.4" x14ac:dyDescent="0.3"/>
  <cols>
    <col min="1" max="1" width="19.21875" customWidth="1"/>
    <col min="2" max="2" width="18.21875" customWidth="1"/>
    <col min="3" max="3" width="19.21875" customWidth="1"/>
    <col min="4" max="4" width="8.44140625" customWidth="1"/>
    <col min="5" max="5" width="13.21875" customWidth="1"/>
    <col min="6" max="6" width="10.21875" customWidth="1"/>
    <col min="7" max="7" width="39.21875" customWidth="1"/>
  </cols>
  <sheetData>
    <row r="1" spans="1:7" ht="73.5" customHeight="1" x14ac:dyDescent="0.3">
      <c r="A1" s="137" t="s">
        <v>0</v>
      </c>
      <c r="B1" s="137"/>
      <c r="C1" s="137"/>
      <c r="D1" s="137"/>
      <c r="E1" s="137"/>
      <c r="F1" s="137"/>
      <c r="G1" s="69"/>
    </row>
    <row r="2" spans="1:7" ht="17.100000000000001" customHeight="1" thickBot="1" x14ac:dyDescent="0.35">
      <c r="A2" s="1" t="s">
        <v>1</v>
      </c>
      <c r="B2" s="68"/>
      <c r="C2" s="1" t="s">
        <v>2</v>
      </c>
      <c r="D2" s="133" t="s">
        <v>61</v>
      </c>
      <c r="E2" s="133"/>
      <c r="F2" s="133"/>
      <c r="G2" s="133"/>
    </row>
    <row r="3" spans="1:7" ht="17.100000000000001" customHeight="1" thickBot="1" x14ac:dyDescent="0.35">
      <c r="A3" s="1" t="s">
        <v>3</v>
      </c>
      <c r="B3" s="65" t="s">
        <v>62</v>
      </c>
      <c r="C3" s="1" t="str">
        <f>IF(A1="Price schedule","Contractor:","")</f>
        <v/>
      </c>
      <c r="D3" s="134"/>
      <c r="E3" s="134"/>
      <c r="F3" s="134"/>
      <c r="G3" s="134"/>
    </row>
    <row r="4" spans="1:7" ht="17.100000000000001" customHeight="1" thickBot="1" x14ac:dyDescent="0.35">
      <c r="A4" s="1" t="s">
        <v>4</v>
      </c>
      <c r="B4" s="30" t="s">
        <v>67</v>
      </c>
      <c r="C4" s="1" t="str">
        <f>IF(A1="Price Schedule","Tax ID","")</f>
        <v/>
      </c>
      <c r="D4" s="141"/>
      <c r="E4" s="141"/>
      <c r="F4" s="141"/>
      <c r="G4" s="141"/>
    </row>
    <row r="5" spans="1:7" ht="14.25" customHeight="1" thickBot="1" x14ac:dyDescent="0.35">
      <c r="A5" s="3"/>
      <c r="B5" s="3"/>
      <c r="C5" s="1" t="str">
        <f>IF(A1="Price schedule","Address:","")</f>
        <v/>
      </c>
      <c r="D5" s="141"/>
      <c r="E5" s="141"/>
      <c r="F5" s="141"/>
      <c r="G5" s="141"/>
    </row>
    <row r="6" spans="1:7" ht="14.25" customHeight="1" thickBot="1" x14ac:dyDescent="0.35">
      <c r="A6" s="3"/>
      <c r="B6" s="3"/>
      <c r="C6" s="1" t="str">
        <f>IF(A1="Price schedule","Telephone/Email:","")</f>
        <v/>
      </c>
      <c r="D6" s="141"/>
      <c r="E6" s="141"/>
      <c r="F6" s="141"/>
      <c r="G6" s="141"/>
    </row>
    <row r="7" spans="1:7" x14ac:dyDescent="0.3">
      <c r="A7" s="3"/>
      <c r="B7" s="3"/>
      <c r="C7" s="3"/>
      <c r="D7" s="3"/>
      <c r="E7" s="3"/>
      <c r="F7" s="3"/>
      <c r="G7" s="3"/>
    </row>
    <row r="8" spans="1:7" ht="13.5" customHeight="1" thickBot="1" x14ac:dyDescent="0.35">
      <c r="A8" s="138" t="s">
        <v>5</v>
      </c>
      <c r="B8" s="138"/>
      <c r="C8" s="138"/>
      <c r="D8" s="138"/>
      <c r="E8" s="138"/>
      <c r="F8" s="138"/>
      <c r="G8" s="138"/>
    </row>
    <row r="9" spans="1:7" ht="9.75" customHeight="1" x14ac:dyDescent="0.3">
      <c r="A9" s="8"/>
      <c r="B9" s="8"/>
      <c r="C9" s="8"/>
      <c r="D9" s="8"/>
      <c r="E9" s="8"/>
      <c r="F9" s="8"/>
      <c r="G9" s="8"/>
    </row>
    <row r="10" spans="1:7" ht="24.6" thickBot="1" x14ac:dyDescent="0.35">
      <c r="A10" s="111" t="s">
        <v>6</v>
      </c>
      <c r="B10" s="112" t="s">
        <v>7</v>
      </c>
      <c r="C10" s="113" t="s">
        <v>8</v>
      </c>
      <c r="D10" s="113" t="s">
        <v>9</v>
      </c>
      <c r="E10" s="113" t="s">
        <v>10</v>
      </c>
      <c r="F10" s="114" t="s">
        <v>11</v>
      </c>
      <c r="G10" s="115" t="s">
        <v>12</v>
      </c>
    </row>
    <row r="11" spans="1:7" x14ac:dyDescent="0.3">
      <c r="A11" s="25" t="s">
        <v>63</v>
      </c>
      <c r="B11" s="38" t="s">
        <v>63</v>
      </c>
      <c r="C11" s="6" t="str">
        <f>"Lump sum /per day"</f>
        <v>Lump sum /per day</v>
      </c>
      <c r="D11" s="42">
        <v>35</v>
      </c>
      <c r="E11" s="42"/>
      <c r="F11" s="54">
        <f>D11*E11</f>
        <v>0</v>
      </c>
      <c r="G11" s="31"/>
    </row>
    <row r="12" spans="1:7" x14ac:dyDescent="0.3">
      <c r="A12" s="25" t="s">
        <v>14</v>
      </c>
      <c r="B12" s="39" t="s">
        <v>64</v>
      </c>
      <c r="C12" s="6" t="str">
        <f t="shared" ref="C12:C18" si="0">"Lump sum /per day"</f>
        <v>Lump sum /per day</v>
      </c>
      <c r="D12" s="44">
        <v>45</v>
      </c>
      <c r="E12" s="44"/>
      <c r="F12" s="55">
        <f>D12*E12</f>
        <v>0</v>
      </c>
      <c r="G12" s="32"/>
    </row>
    <row r="13" spans="1:7" ht="22.8" x14ac:dyDescent="0.3">
      <c r="A13" s="25" t="s">
        <v>13</v>
      </c>
      <c r="B13" s="40" t="s">
        <v>65</v>
      </c>
      <c r="C13" s="6" t="str">
        <f t="shared" si="0"/>
        <v>Lump sum /per day</v>
      </c>
      <c r="D13" s="45">
        <v>45</v>
      </c>
      <c r="E13" s="45"/>
      <c r="F13" s="55">
        <f>D13*E13</f>
        <v>0</v>
      </c>
      <c r="G13" s="22"/>
    </row>
    <row r="14" spans="1:7" ht="15.75" customHeight="1" x14ac:dyDescent="0.3">
      <c r="A14" s="25" t="s">
        <v>13</v>
      </c>
      <c r="B14" s="41"/>
      <c r="C14" s="6" t="str">
        <f t="shared" si="0"/>
        <v>Lump sum /per day</v>
      </c>
      <c r="D14" s="42"/>
      <c r="E14" s="42"/>
      <c r="F14" s="55">
        <f>D14*E14</f>
        <v>0</v>
      </c>
      <c r="G14" s="21"/>
    </row>
    <row r="15" spans="1:7" x14ac:dyDescent="0.3">
      <c r="A15" s="25" t="s">
        <v>13</v>
      </c>
      <c r="B15" s="26"/>
      <c r="C15" s="6" t="str">
        <f t="shared" si="0"/>
        <v>Lump sum /per day</v>
      </c>
      <c r="D15" s="45"/>
      <c r="E15" s="45"/>
      <c r="F15" s="55">
        <f t="shared" ref="F15:F18" si="1">D15*E15</f>
        <v>0</v>
      </c>
      <c r="G15" s="22"/>
    </row>
    <row r="16" spans="1:7" x14ac:dyDescent="0.3">
      <c r="A16" s="25" t="s">
        <v>13</v>
      </c>
      <c r="B16" s="26"/>
      <c r="C16" s="6" t="str">
        <f t="shared" si="0"/>
        <v>Lump sum /per day</v>
      </c>
      <c r="D16" s="46"/>
      <c r="E16" s="46"/>
      <c r="F16" s="55">
        <f>D16*E16</f>
        <v>0</v>
      </c>
      <c r="G16" s="20"/>
    </row>
    <row r="17" spans="1:7" x14ac:dyDescent="0.3">
      <c r="A17" s="25" t="s">
        <v>13</v>
      </c>
      <c r="B17" s="26"/>
      <c r="C17" s="6" t="str">
        <f t="shared" si="0"/>
        <v>Lump sum /per day</v>
      </c>
      <c r="D17" s="45"/>
      <c r="E17" s="45"/>
      <c r="F17" s="55">
        <f t="shared" si="1"/>
        <v>0</v>
      </c>
      <c r="G17" s="22"/>
    </row>
    <row r="18" spans="1:7" ht="15" thickBot="1" x14ac:dyDescent="0.35">
      <c r="A18" s="25" t="s">
        <v>13</v>
      </c>
      <c r="B18" s="26"/>
      <c r="C18" s="6" t="str">
        <f t="shared" si="0"/>
        <v>Lump sum /per day</v>
      </c>
      <c r="D18" s="46"/>
      <c r="E18" s="46"/>
      <c r="F18" s="43">
        <f t="shared" si="1"/>
        <v>0</v>
      </c>
      <c r="G18" s="23"/>
    </row>
    <row r="19" spans="1:7" ht="15.6" thickTop="1" thickBot="1" x14ac:dyDescent="0.35">
      <c r="A19" s="139" t="s">
        <v>15</v>
      </c>
      <c r="B19" s="139"/>
      <c r="C19" s="139"/>
      <c r="D19" s="139"/>
      <c r="E19" s="139"/>
      <c r="F19" s="90">
        <f>SUM(F11:F18)</f>
        <v>0</v>
      </c>
      <c r="G19" s="82"/>
    </row>
    <row r="20" spans="1:7" ht="15" thickTop="1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140" t="s">
        <v>16</v>
      </c>
      <c r="B21" s="140"/>
      <c r="C21" s="140"/>
      <c r="D21" s="140"/>
      <c r="E21" s="140"/>
      <c r="F21" s="140"/>
      <c r="G21" s="140"/>
    </row>
    <row r="22" spans="1:7" ht="10.5" customHeight="1" thickBot="1" x14ac:dyDescent="0.35">
      <c r="A22" s="122"/>
      <c r="B22" s="122"/>
      <c r="C22" s="122"/>
      <c r="D22" s="122"/>
      <c r="E22" s="122"/>
      <c r="F22" s="122"/>
      <c r="G22" s="123"/>
    </row>
    <row r="23" spans="1:7" ht="24.75" customHeight="1" thickBot="1" x14ac:dyDescent="0.35">
      <c r="A23" s="111" t="s">
        <v>17</v>
      </c>
      <c r="B23" s="113" t="s">
        <v>18</v>
      </c>
      <c r="C23" s="113" t="s">
        <v>8</v>
      </c>
      <c r="D23" s="113" t="s">
        <v>9</v>
      </c>
      <c r="E23" s="113" t="s">
        <v>19</v>
      </c>
      <c r="F23" s="113" t="s">
        <v>20</v>
      </c>
      <c r="G23" s="116" t="s">
        <v>12</v>
      </c>
    </row>
    <row r="24" spans="1:7" ht="24" x14ac:dyDescent="0.3">
      <c r="A24" s="70" t="s">
        <v>21</v>
      </c>
      <c r="B24" s="24"/>
      <c r="C24" s="16" t="s">
        <v>22</v>
      </c>
      <c r="D24" s="53"/>
      <c r="E24" s="53"/>
      <c r="F24" s="54">
        <f t="shared" ref="F24:F29" si="2">D24*E24</f>
        <v>0</v>
      </c>
      <c r="G24" s="33"/>
    </row>
    <row r="25" spans="1:7" x14ac:dyDescent="0.3">
      <c r="A25" s="28" t="s">
        <v>23</v>
      </c>
      <c r="B25" s="22"/>
      <c r="C25" s="14" t="s">
        <v>22</v>
      </c>
      <c r="D25" s="39">
        <v>12</v>
      </c>
      <c r="E25" s="39"/>
      <c r="F25" s="55">
        <f t="shared" si="2"/>
        <v>0</v>
      </c>
      <c r="G25" s="34"/>
    </row>
    <row r="26" spans="1:7" x14ac:dyDescent="0.3">
      <c r="A26" s="17" t="s">
        <v>24</v>
      </c>
      <c r="B26" s="22"/>
      <c r="C26" s="14" t="s">
        <v>22</v>
      </c>
      <c r="D26" s="39">
        <v>12</v>
      </c>
      <c r="E26" s="39"/>
      <c r="F26" s="55">
        <f t="shared" si="2"/>
        <v>0</v>
      </c>
      <c r="G26" s="34"/>
    </row>
    <row r="27" spans="1:7" ht="26.25" customHeight="1" x14ac:dyDescent="0.3">
      <c r="A27" s="17" t="s">
        <v>25</v>
      </c>
      <c r="B27" s="22"/>
      <c r="C27" s="14" t="s">
        <v>22</v>
      </c>
      <c r="D27" s="47">
        <v>12</v>
      </c>
      <c r="E27" s="47"/>
      <c r="F27" s="55">
        <f t="shared" si="2"/>
        <v>0</v>
      </c>
      <c r="G27" s="34"/>
    </row>
    <row r="28" spans="1:7" x14ac:dyDescent="0.3">
      <c r="A28" s="29" t="s">
        <v>26</v>
      </c>
      <c r="B28" s="20"/>
      <c r="C28" s="14" t="s">
        <v>22</v>
      </c>
      <c r="D28" s="47"/>
      <c r="E28" s="47"/>
      <c r="F28" s="56">
        <f t="shared" si="2"/>
        <v>0</v>
      </c>
      <c r="G28" s="35"/>
    </row>
    <row r="29" spans="1:7" ht="15" thickBot="1" x14ac:dyDescent="0.35">
      <c r="A29" s="18" t="s">
        <v>27</v>
      </c>
      <c r="B29" s="23"/>
      <c r="C29" s="15" t="s">
        <v>22</v>
      </c>
      <c r="D29" s="52"/>
      <c r="E29" s="52"/>
      <c r="F29" s="57">
        <f t="shared" si="2"/>
        <v>0</v>
      </c>
      <c r="G29" s="36"/>
    </row>
    <row r="30" spans="1:7" ht="15.6" thickTop="1" thickBot="1" x14ac:dyDescent="0.35">
      <c r="A30" s="139" t="s">
        <v>15</v>
      </c>
      <c r="B30" s="139"/>
      <c r="C30" s="139"/>
      <c r="D30" s="139"/>
      <c r="E30" s="139"/>
      <c r="F30" s="90">
        <f>SUM(F24:F29)</f>
        <v>0</v>
      </c>
      <c r="G30" s="82"/>
    </row>
    <row r="31" spans="1:7" ht="15" hidden="1" thickTop="1" x14ac:dyDescent="0.3">
      <c r="A31" s="3"/>
      <c r="B31" s="3"/>
      <c r="C31" s="3"/>
      <c r="D31" s="3"/>
      <c r="E31" s="3"/>
      <c r="F31" s="3"/>
      <c r="G31" s="3"/>
    </row>
    <row r="32" spans="1:7" hidden="1" x14ac:dyDescent="0.3">
      <c r="A32" s="140" t="s">
        <v>28</v>
      </c>
      <c r="B32" s="140"/>
      <c r="C32" s="140"/>
      <c r="D32" s="140"/>
      <c r="E32" s="140"/>
      <c r="F32" s="140"/>
      <c r="G32" s="140"/>
    </row>
    <row r="33" spans="1:7" ht="11.25" hidden="1" customHeight="1" thickBot="1" x14ac:dyDescent="0.35">
      <c r="A33" s="124"/>
      <c r="B33" s="124"/>
      <c r="C33" s="124"/>
      <c r="D33" s="124"/>
      <c r="E33" s="124"/>
      <c r="F33" s="124"/>
      <c r="G33" s="124"/>
    </row>
    <row r="34" spans="1:7" ht="26.25" hidden="1" customHeight="1" thickBot="1" x14ac:dyDescent="0.35">
      <c r="A34" s="117" t="s">
        <v>17</v>
      </c>
      <c r="B34" s="111" t="s">
        <v>29</v>
      </c>
      <c r="C34" s="111" t="s">
        <v>8</v>
      </c>
      <c r="D34" s="111" t="s">
        <v>9</v>
      </c>
      <c r="E34" s="111" t="s">
        <v>19</v>
      </c>
      <c r="F34" s="111" t="s">
        <v>20</v>
      </c>
      <c r="G34" s="111" t="s">
        <v>12</v>
      </c>
    </row>
    <row r="35" spans="1:7" hidden="1" x14ac:dyDescent="0.3">
      <c r="A35" s="74" t="s">
        <v>30</v>
      </c>
      <c r="B35" s="75"/>
      <c r="C35" s="17" t="s">
        <v>22</v>
      </c>
      <c r="D35" s="58"/>
      <c r="E35" s="53"/>
      <c r="F35" s="59">
        <f t="shared" ref="F35:F39" si="3">E35*D35</f>
        <v>0</v>
      </c>
      <c r="G35" s="37"/>
    </row>
    <row r="36" spans="1:7" hidden="1" x14ac:dyDescent="0.3">
      <c r="A36" s="76" t="s">
        <v>31</v>
      </c>
      <c r="B36" s="28"/>
      <c r="C36" s="17" t="s">
        <v>22</v>
      </c>
      <c r="D36" s="39"/>
      <c r="E36" s="60"/>
      <c r="F36" s="55">
        <f t="shared" si="3"/>
        <v>0</v>
      </c>
      <c r="G36" s="34"/>
    </row>
    <row r="37" spans="1:7" hidden="1" x14ac:dyDescent="0.3">
      <c r="A37" s="76" t="s">
        <v>32</v>
      </c>
      <c r="B37" s="28"/>
      <c r="C37" s="17" t="s">
        <v>22</v>
      </c>
      <c r="D37" s="39"/>
      <c r="E37" s="60"/>
      <c r="F37" s="55">
        <f t="shared" si="3"/>
        <v>0</v>
      </c>
      <c r="G37" s="34"/>
    </row>
    <row r="38" spans="1:7" hidden="1" x14ac:dyDescent="0.3">
      <c r="A38" s="76" t="s">
        <v>33</v>
      </c>
      <c r="B38" s="28"/>
      <c r="C38" s="27" t="s">
        <v>22</v>
      </c>
      <c r="D38" s="47"/>
      <c r="E38" s="61"/>
      <c r="F38" s="56">
        <f t="shared" si="3"/>
        <v>0</v>
      </c>
      <c r="G38" s="35"/>
    </row>
    <row r="39" spans="1:7" ht="25.5" hidden="1" customHeight="1" thickBot="1" x14ac:dyDescent="0.35">
      <c r="A39" s="77" t="s">
        <v>34</v>
      </c>
      <c r="B39" s="78"/>
      <c r="C39" s="27" t="s">
        <v>22</v>
      </c>
      <c r="D39" s="62"/>
      <c r="E39" s="63"/>
      <c r="F39" s="64">
        <f t="shared" si="3"/>
        <v>0</v>
      </c>
      <c r="G39" s="36"/>
    </row>
    <row r="40" spans="1:7" ht="15.6" hidden="1" thickTop="1" thickBot="1" x14ac:dyDescent="0.35">
      <c r="A40" s="139" t="s">
        <v>15</v>
      </c>
      <c r="B40" s="139"/>
      <c r="C40" s="139"/>
      <c r="D40" s="139"/>
      <c r="E40" s="139"/>
      <c r="F40" s="91">
        <f>SUM(F35:F39)</f>
        <v>0</v>
      </c>
      <c r="G40" s="82"/>
    </row>
    <row r="41" spans="1:7" ht="15" thickTop="1" x14ac:dyDescent="0.3">
      <c r="A41" s="66"/>
      <c r="B41" s="66"/>
      <c r="C41" s="66"/>
      <c r="D41" s="66"/>
      <c r="E41" s="66"/>
      <c r="F41" s="66"/>
      <c r="G41" s="66"/>
    </row>
    <row r="42" spans="1:7" x14ac:dyDescent="0.3">
      <c r="A42" s="140" t="s">
        <v>35</v>
      </c>
      <c r="B42" s="140"/>
      <c r="C42" s="140"/>
      <c r="D42" s="140"/>
      <c r="E42" s="140"/>
      <c r="F42" s="140"/>
      <c r="G42" s="140"/>
    </row>
    <row r="43" spans="1:7" x14ac:dyDescent="0.3">
      <c r="A43" s="142" t="s">
        <v>36</v>
      </c>
      <c r="B43" s="142"/>
      <c r="C43" s="142"/>
      <c r="D43" s="142"/>
      <c r="E43" s="142"/>
      <c r="F43" s="92">
        <f>F19+F30+F40</f>
        <v>0</v>
      </c>
      <c r="G43" s="4"/>
    </row>
    <row r="44" spans="1:7" x14ac:dyDescent="0.3">
      <c r="A44" s="5" t="s">
        <v>37</v>
      </c>
      <c r="B44" s="9">
        <v>0</v>
      </c>
      <c r="C44" s="5"/>
      <c r="D44" s="5"/>
      <c r="E44" s="5"/>
      <c r="F44" s="93">
        <f>F43*B44</f>
        <v>0</v>
      </c>
      <c r="G44" s="5"/>
    </row>
    <row r="45" spans="1:7" x14ac:dyDescent="0.3">
      <c r="A45" s="10" t="s">
        <v>36</v>
      </c>
      <c r="B45" s="5"/>
      <c r="C45" s="5"/>
      <c r="D45" s="5"/>
      <c r="E45" s="5"/>
      <c r="F45" s="94">
        <f>SUM(F43:F44)</f>
        <v>0</v>
      </c>
      <c r="G45" s="5"/>
    </row>
    <row r="47" spans="1:7" ht="30.75" customHeight="1" x14ac:dyDescent="0.3">
      <c r="A47" s="73"/>
      <c r="D47" s="135"/>
      <c r="E47" s="135"/>
      <c r="F47" s="135"/>
      <c r="G47" s="135"/>
    </row>
    <row r="48" spans="1:7" ht="25.5" customHeight="1" x14ac:dyDescent="0.3">
      <c r="D48" s="136" t="str">
        <f>IF(A1="Price schedule","Full first and last name of authorized person","Full first and last name, function, OU")</f>
        <v>Full first and last name, function, OU</v>
      </c>
      <c r="E48" s="136"/>
      <c r="F48" s="136"/>
      <c r="G48" s="136"/>
    </row>
    <row r="50" spans="3:4" x14ac:dyDescent="0.3">
      <c r="C50" s="73"/>
    </row>
    <row r="51" spans="3:4" ht="15.75" customHeight="1" x14ac:dyDescent="0.3">
      <c r="C51" s="81"/>
      <c r="D51" s="73"/>
    </row>
  </sheetData>
  <sheetProtection formatRows="0" insertRows="0" deleteRows="0"/>
  <mergeCells count="15">
    <mergeCell ref="D2:G3"/>
    <mergeCell ref="D47:G47"/>
    <mergeCell ref="D48:G48"/>
    <mergeCell ref="A1:F1"/>
    <mergeCell ref="A8:G8"/>
    <mergeCell ref="A19:E19"/>
    <mergeCell ref="A21:G21"/>
    <mergeCell ref="A32:G32"/>
    <mergeCell ref="D5:G5"/>
    <mergeCell ref="D4:G4"/>
    <mergeCell ref="A30:E30"/>
    <mergeCell ref="A43:E43"/>
    <mergeCell ref="A40:E40"/>
    <mergeCell ref="A42:G42"/>
    <mergeCell ref="D6:G6"/>
  </mergeCells>
  <phoneticPr fontId="12" type="noConversion"/>
  <conditionalFormatting sqref="D47:G47">
    <cfRule type="expression" dxfId="7" priority="2">
      <formula>$A$1="Price schedule"</formula>
    </cfRule>
  </conditionalFormatting>
  <conditionalFormatting sqref="D47:G48">
    <cfRule type="expression" dxfId="6" priority="1">
      <formula>$A$1="Price schedule"</formula>
    </cfRule>
  </conditionalFormatting>
  <dataValidations count="5">
    <dataValidation type="list" allowBlank="1" showInputMessage="1" showErrorMessage="1" sqref="C24:C29 C35:C39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1:C18 F43:F45 F24:F30 F10:F19 F35:F40" xr:uid="{00000000-0002-0000-0000-000002000000}">
      <formula1>"'"</formula1>
    </dataValidation>
    <dataValidation type="list" allowBlank="1" showInputMessage="1" showErrorMessage="1" sqref="A11:A18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0:F18 C11:C18 F39 F24:F29 F35:F38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topLeftCell="A5" workbookViewId="0">
      <selection activeCell="B24" sqref="B24"/>
    </sheetView>
  </sheetViews>
  <sheetFormatPr defaultColWidth="9.21875" defaultRowHeight="14.4" x14ac:dyDescent="0.3"/>
  <cols>
    <col min="1" max="1" width="19.21875" customWidth="1"/>
    <col min="2" max="2" width="18.5546875" customWidth="1"/>
    <col min="3" max="3" width="16.77734375" customWidth="1"/>
    <col min="4" max="4" width="8.77734375" customWidth="1"/>
    <col min="5" max="5" width="13.21875" customWidth="1"/>
    <col min="7" max="7" width="39.21875" customWidth="1"/>
  </cols>
  <sheetData>
    <row r="1" spans="1:7" ht="73.5" customHeight="1" x14ac:dyDescent="0.3">
      <c r="A1" s="137" t="s">
        <v>0</v>
      </c>
      <c r="B1" s="137"/>
      <c r="C1" s="137"/>
      <c r="D1" s="137"/>
      <c r="E1" s="137"/>
      <c r="F1" s="137"/>
      <c r="G1" s="69"/>
    </row>
    <row r="2" spans="1:7" ht="17.100000000000001" customHeight="1" x14ac:dyDescent="0.3">
      <c r="A2" s="1" t="s">
        <v>1</v>
      </c>
      <c r="B2" s="68"/>
      <c r="C2" s="1" t="s">
        <v>2</v>
      </c>
      <c r="D2" s="154"/>
      <c r="E2" s="154"/>
      <c r="F2" s="154"/>
      <c r="G2" s="154"/>
    </row>
    <row r="3" spans="1:7" ht="17.100000000000001" customHeight="1" thickBot="1" x14ac:dyDescent="0.35">
      <c r="A3" s="1" t="s">
        <v>3</v>
      </c>
      <c r="B3" s="65"/>
      <c r="C3" s="1" t="str">
        <f>IF(A1="Price schedule","Contractor:","")</f>
        <v/>
      </c>
      <c r="D3" s="155"/>
      <c r="E3" s="155"/>
      <c r="F3" s="155"/>
      <c r="G3" s="155"/>
    </row>
    <row r="4" spans="1:7" ht="17.100000000000001" customHeight="1" thickBot="1" x14ac:dyDescent="0.35">
      <c r="A4" s="1" t="s">
        <v>4</v>
      </c>
      <c r="B4" s="30"/>
      <c r="C4" s="1" t="str">
        <f>IF(A1="Price Schedule","Tax ID","")</f>
        <v/>
      </c>
      <c r="D4" s="156"/>
      <c r="E4" s="156"/>
      <c r="F4" s="156"/>
      <c r="G4" s="156"/>
    </row>
    <row r="5" spans="1:7" ht="17.100000000000001" customHeight="1" thickBot="1" x14ac:dyDescent="0.35">
      <c r="A5" s="1"/>
      <c r="B5" s="71"/>
      <c r="C5" s="1" t="str">
        <f>IF(A1="Price schedule","Address:","")</f>
        <v/>
      </c>
      <c r="D5" s="156"/>
      <c r="E5" s="156"/>
      <c r="F5" s="156"/>
      <c r="G5" s="156"/>
    </row>
    <row r="6" spans="1:7" ht="17.100000000000001" customHeight="1" x14ac:dyDescent="0.3">
      <c r="A6" s="1"/>
      <c r="B6" s="71"/>
      <c r="C6" s="1" t="str">
        <f>IF(A1="Price schedule","Telephone/Email:","")</f>
        <v/>
      </c>
      <c r="D6" s="158"/>
      <c r="E6" s="158"/>
      <c r="F6" s="158"/>
      <c r="G6" s="158"/>
    </row>
    <row r="7" spans="1:7" ht="18.75" customHeight="1" thickBot="1" x14ac:dyDescent="0.35">
      <c r="A7" s="13"/>
      <c r="B7" s="13"/>
      <c r="C7" s="13"/>
      <c r="D7" s="13"/>
      <c r="E7" s="13"/>
      <c r="F7" s="13"/>
      <c r="G7" s="13"/>
    </row>
    <row r="8" spans="1:7" ht="15" thickBot="1" x14ac:dyDescent="0.35">
      <c r="A8" s="7" t="s">
        <v>38</v>
      </c>
      <c r="B8" s="11"/>
      <c r="C8" s="11"/>
      <c r="D8" s="11"/>
      <c r="E8" s="12"/>
      <c r="F8" s="12"/>
      <c r="G8" s="12"/>
    </row>
    <row r="9" spans="1:7" ht="9.75" customHeight="1" thickBot="1" x14ac:dyDescent="0.35">
      <c r="A9" s="157"/>
      <c r="B9" s="157"/>
      <c r="C9" s="157"/>
      <c r="D9" s="157"/>
      <c r="E9" s="1"/>
      <c r="F9" s="1"/>
      <c r="G9" s="1"/>
    </row>
    <row r="10" spans="1:7" ht="24.6" thickBot="1" x14ac:dyDescent="0.35">
      <c r="A10" s="118" t="s">
        <v>17</v>
      </c>
      <c r="B10" s="143" t="s">
        <v>39</v>
      </c>
      <c r="C10" s="144"/>
      <c r="D10" s="120" t="s">
        <v>9</v>
      </c>
      <c r="E10" s="120" t="s">
        <v>40</v>
      </c>
      <c r="F10" s="120" t="s">
        <v>20</v>
      </c>
      <c r="G10" s="119" t="s">
        <v>12</v>
      </c>
    </row>
    <row r="11" spans="1:7" ht="15.75" customHeight="1" x14ac:dyDescent="0.3">
      <c r="A11" s="19" t="s">
        <v>41</v>
      </c>
      <c r="B11" s="145"/>
      <c r="C11" s="146"/>
      <c r="D11" s="47"/>
      <c r="E11" s="47"/>
      <c r="F11" s="48">
        <f>D11*E11</f>
        <v>0</v>
      </c>
      <c r="G11" s="24"/>
    </row>
    <row r="12" spans="1:7" ht="15" customHeight="1" x14ac:dyDescent="0.3">
      <c r="A12" s="79" t="s">
        <v>42</v>
      </c>
      <c r="B12" s="147"/>
      <c r="C12" s="148"/>
      <c r="D12" s="49"/>
      <c r="E12" s="49"/>
      <c r="F12" s="50">
        <f>D12*E12</f>
        <v>0</v>
      </c>
      <c r="G12" s="21"/>
    </row>
    <row r="13" spans="1:7" x14ac:dyDescent="0.3">
      <c r="A13" s="22" t="s">
        <v>43</v>
      </c>
      <c r="B13" s="149"/>
      <c r="C13" s="150"/>
      <c r="D13" s="39"/>
      <c r="E13" s="39"/>
      <c r="F13" s="51">
        <f t="shared" ref="F13:F14" si="0">D13*E13</f>
        <v>0</v>
      </c>
      <c r="G13" s="22"/>
    </row>
    <row r="14" spans="1:7" ht="15" thickBot="1" x14ac:dyDescent="0.35">
      <c r="A14" s="108" t="s">
        <v>44</v>
      </c>
      <c r="B14" s="151"/>
      <c r="C14" s="152"/>
      <c r="D14" s="52"/>
      <c r="E14" s="52"/>
      <c r="F14" s="109">
        <f t="shared" si="0"/>
        <v>0</v>
      </c>
      <c r="G14" s="110"/>
    </row>
    <row r="15" spans="1:7" ht="15.6" thickTop="1" thickBot="1" x14ac:dyDescent="0.35">
      <c r="A15" s="153" t="s">
        <v>15</v>
      </c>
      <c r="B15" s="153"/>
      <c r="C15" s="153"/>
      <c r="D15" s="153"/>
      <c r="E15" s="153"/>
      <c r="F15" s="95">
        <f>SUM(F11:F14)</f>
        <v>0</v>
      </c>
      <c r="G15" s="2"/>
    </row>
    <row r="16" spans="1:7" ht="15.6" thickTop="1" thickBot="1" x14ac:dyDescent="0.35">
      <c r="A16" s="67"/>
      <c r="B16" s="67"/>
      <c r="C16" s="67"/>
      <c r="D16" s="67"/>
      <c r="E16" s="67"/>
      <c r="F16" s="67"/>
      <c r="G16" s="67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66"/>
      <c r="B18" s="66"/>
      <c r="C18" s="66"/>
      <c r="D18" s="66"/>
      <c r="E18" s="66"/>
      <c r="F18" s="66"/>
      <c r="G18" s="66"/>
    </row>
    <row r="19" spans="1:7" x14ac:dyDescent="0.3">
      <c r="A19" s="140" t="s">
        <v>45</v>
      </c>
      <c r="B19" s="140"/>
      <c r="C19" s="140"/>
      <c r="D19" s="140"/>
      <c r="E19" s="140"/>
      <c r="F19" s="140"/>
      <c r="G19" s="140"/>
    </row>
    <row r="20" spans="1:7" x14ac:dyDescent="0.3">
      <c r="A20" s="142" t="s">
        <v>36</v>
      </c>
      <c r="B20" s="142"/>
      <c r="C20" s="142"/>
      <c r="D20" s="142"/>
      <c r="E20" s="142"/>
      <c r="F20" s="92">
        <f>F15</f>
        <v>0</v>
      </c>
      <c r="G20" s="4"/>
    </row>
    <row r="21" spans="1:7" x14ac:dyDescent="0.3">
      <c r="A21" s="5" t="s">
        <v>37</v>
      </c>
      <c r="B21" s="9">
        <v>0</v>
      </c>
      <c r="C21" s="5"/>
      <c r="D21" s="5"/>
      <c r="E21" s="5"/>
      <c r="F21" s="93">
        <f>B21*F20</f>
        <v>0</v>
      </c>
      <c r="G21" s="5"/>
    </row>
    <row r="22" spans="1:7" x14ac:dyDescent="0.3">
      <c r="A22" s="10" t="s">
        <v>36</v>
      </c>
      <c r="B22" s="5"/>
      <c r="C22" s="5"/>
      <c r="D22" s="5"/>
      <c r="E22" s="5"/>
      <c r="F22" s="94">
        <f>SUM(F20:F21)</f>
        <v>0</v>
      </c>
      <c r="G22" s="5"/>
    </row>
    <row r="24" spans="1:7" ht="24" customHeight="1" x14ac:dyDescent="0.3">
      <c r="D24" s="135"/>
      <c r="E24" s="135"/>
      <c r="F24" s="135"/>
      <c r="G24" s="135"/>
    </row>
    <row r="25" spans="1:7" x14ac:dyDescent="0.3">
      <c r="D25" s="136" t="str">
        <f>IF(A1="Price schedule","Full first and last name of authorized person","Full first and last name, function, OU")</f>
        <v>Full first and last name, function, OU</v>
      </c>
      <c r="E25" s="136"/>
      <c r="F25" s="136"/>
      <c r="G25" s="136"/>
    </row>
  </sheetData>
  <sheetProtection formatRows="0" insertRows="0" deleteRows="0"/>
  <mergeCells count="17">
    <mergeCell ref="A1:F1"/>
    <mergeCell ref="D2:G2"/>
    <mergeCell ref="D3:G3"/>
    <mergeCell ref="D4:G4"/>
    <mergeCell ref="A9:D9"/>
    <mergeCell ref="D5:G5"/>
    <mergeCell ref="D6:G6"/>
    <mergeCell ref="A19:G19"/>
    <mergeCell ref="D24:G24"/>
    <mergeCell ref="D25:G25"/>
    <mergeCell ref="A20:E20"/>
    <mergeCell ref="A15:E15"/>
    <mergeCell ref="B10:C10"/>
    <mergeCell ref="B11:C11"/>
    <mergeCell ref="B12:C12"/>
    <mergeCell ref="B13:C13"/>
    <mergeCell ref="B14:C14"/>
  </mergeCells>
  <conditionalFormatting sqref="D24:G24">
    <cfRule type="expression" dxfId="5" priority="2">
      <formula>$A$1="Price schedule"</formula>
    </cfRule>
  </conditionalFormatting>
  <conditionalFormatting sqref="D24:G25">
    <cfRule type="expression" dxfId="4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1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8"/>
  <sheetViews>
    <sheetView showGridLines="0" topLeftCell="A38" workbookViewId="0">
      <selection activeCell="B13" sqref="B13"/>
    </sheetView>
  </sheetViews>
  <sheetFormatPr defaultColWidth="9.21875" defaultRowHeight="14.4" x14ac:dyDescent="0.3"/>
  <cols>
    <col min="1" max="1" width="19.21875" customWidth="1"/>
    <col min="2" max="2" width="18.5546875" customWidth="1"/>
    <col min="3" max="3" width="19.21875" customWidth="1"/>
    <col min="4" max="4" width="8.44140625" customWidth="1"/>
    <col min="5" max="5" width="13.21875" customWidth="1"/>
    <col min="7" max="7" width="26.77734375" customWidth="1"/>
  </cols>
  <sheetData>
    <row r="1" spans="1:7" ht="73.5" customHeight="1" x14ac:dyDescent="0.3">
      <c r="A1" s="137" t="s">
        <v>0</v>
      </c>
      <c r="B1" s="137"/>
      <c r="C1" s="137"/>
      <c r="D1" s="137"/>
      <c r="E1" s="137"/>
      <c r="F1" s="137"/>
      <c r="G1" s="69"/>
    </row>
    <row r="2" spans="1:7" ht="17.100000000000001" customHeight="1" thickBot="1" x14ac:dyDescent="0.35">
      <c r="A2" s="1" t="s">
        <v>46</v>
      </c>
      <c r="B2" s="68"/>
      <c r="C2" s="1" t="s">
        <v>2</v>
      </c>
      <c r="D2" s="133"/>
      <c r="E2" s="133"/>
      <c r="F2" s="133"/>
      <c r="G2" s="133"/>
    </row>
    <row r="3" spans="1:7" ht="17.100000000000001" customHeight="1" thickBot="1" x14ac:dyDescent="0.35">
      <c r="A3" s="1" t="s">
        <v>3</v>
      </c>
      <c r="B3" s="65"/>
      <c r="C3" s="1" t="str">
        <f>IF(A1="Price schedule","Contractor:","")</f>
        <v/>
      </c>
      <c r="D3" s="134"/>
      <c r="E3" s="134"/>
      <c r="F3" s="134"/>
      <c r="G3" s="134"/>
    </row>
    <row r="4" spans="1:7" ht="17.100000000000001" customHeight="1" thickBot="1" x14ac:dyDescent="0.35">
      <c r="A4" s="1" t="s">
        <v>4</v>
      </c>
      <c r="B4" s="30"/>
      <c r="C4" s="1" t="str">
        <f>IF(A1="Price Schedule","Tax ID","")</f>
        <v/>
      </c>
      <c r="D4" s="155"/>
      <c r="E4" s="155"/>
      <c r="F4" s="155"/>
      <c r="G4" s="155"/>
    </row>
    <row r="5" spans="1:7" ht="15.75" customHeight="1" thickBot="1" x14ac:dyDescent="0.35">
      <c r="A5" s="3"/>
      <c r="B5" s="3"/>
      <c r="C5" s="1" t="str">
        <f>IF(A1="Price schedule","Address:","")</f>
        <v/>
      </c>
      <c r="D5" s="155"/>
      <c r="E5" s="155"/>
      <c r="F5" s="155"/>
      <c r="G5" s="155"/>
    </row>
    <row r="6" spans="1:7" ht="15.75" customHeight="1" x14ac:dyDescent="0.3">
      <c r="A6" s="3"/>
      <c r="B6" s="3"/>
      <c r="C6" s="1" t="str">
        <f>IF(A1="Price schedule","Telephone/Email:","")</f>
        <v/>
      </c>
      <c r="D6" s="125"/>
      <c r="E6" s="125"/>
      <c r="F6" s="125"/>
      <c r="G6" s="125"/>
    </row>
    <row r="7" spans="1:7" x14ac:dyDescent="0.3">
      <c r="A7" s="3"/>
      <c r="B7" s="3"/>
      <c r="C7" s="3"/>
      <c r="D7" s="3"/>
      <c r="E7" s="3"/>
      <c r="F7" s="3"/>
      <c r="G7" s="3"/>
    </row>
    <row r="8" spans="1:7" ht="13.5" customHeight="1" thickBot="1" x14ac:dyDescent="0.35">
      <c r="A8" s="138" t="s">
        <v>5</v>
      </c>
      <c r="B8" s="138"/>
      <c r="C8" s="138"/>
      <c r="D8" s="138"/>
      <c r="E8" s="138"/>
      <c r="F8" s="138"/>
      <c r="G8" s="138"/>
    </row>
    <row r="9" spans="1:7" ht="9.75" customHeight="1" x14ac:dyDescent="0.3">
      <c r="A9" s="8"/>
      <c r="B9" s="8"/>
      <c r="C9" s="8"/>
      <c r="D9" s="8"/>
      <c r="E9" s="8"/>
      <c r="F9" s="8"/>
      <c r="G9" s="8"/>
    </row>
    <row r="10" spans="1:7" ht="24.6" thickBot="1" x14ac:dyDescent="0.35">
      <c r="A10" s="111" t="s">
        <v>6</v>
      </c>
      <c r="B10" s="112" t="s">
        <v>7</v>
      </c>
      <c r="C10" s="113" t="s">
        <v>8</v>
      </c>
      <c r="D10" s="113" t="s">
        <v>9</v>
      </c>
      <c r="E10" s="113" t="s">
        <v>47</v>
      </c>
      <c r="F10" s="113" t="s">
        <v>48</v>
      </c>
      <c r="G10" s="115" t="s">
        <v>12</v>
      </c>
    </row>
    <row r="11" spans="1:7" ht="15" thickBot="1" x14ac:dyDescent="0.35">
      <c r="A11" s="25" t="s">
        <v>63</v>
      </c>
      <c r="B11" s="38" t="s">
        <v>63</v>
      </c>
      <c r="C11" s="6" t="str">
        <f>"Lump sum /per day"</f>
        <v>Lump sum /per day</v>
      </c>
      <c r="D11" s="42"/>
      <c r="E11" s="42"/>
      <c r="F11" s="54">
        <f>Table7[[#This Row],[Number]]*Table7[[#This Row],[Remuneration
 GEL]]</f>
        <v>0</v>
      </c>
      <c r="G11" s="31"/>
    </row>
    <row r="12" spans="1:7" ht="15" thickBot="1" x14ac:dyDescent="0.35">
      <c r="A12" s="127" t="s">
        <v>13</v>
      </c>
      <c r="B12" s="128"/>
      <c r="C12" s="129" t="str">
        <f>"Lump sum /per day"</f>
        <v>Lump sum /per day</v>
      </c>
      <c r="D12" s="130"/>
      <c r="E12" s="130"/>
      <c r="F12" s="131">
        <f>Table7[[#This Row],[Number]]*Table7[[#This Row],[Remuneration
 GEL]]</f>
        <v>0</v>
      </c>
      <c r="G12" s="132"/>
    </row>
    <row r="13" spans="1:7" x14ac:dyDescent="0.3">
      <c r="A13" s="127" t="s">
        <v>13</v>
      </c>
      <c r="B13" s="128"/>
      <c r="C13" s="129" t="str">
        <f>"Lump sum /per day"</f>
        <v>Lump sum /per day</v>
      </c>
      <c r="D13" s="130"/>
      <c r="E13" s="130"/>
      <c r="F13" s="131">
        <f>Table7[[#This Row],[Number]]*Table7[[#This Row],[Remuneration
 GEL]]</f>
        <v>0</v>
      </c>
      <c r="G13" s="132"/>
    </row>
    <row r="14" spans="1:7" ht="15" thickBot="1" x14ac:dyDescent="0.35">
      <c r="A14" s="139" t="s">
        <v>15</v>
      </c>
      <c r="B14" s="139"/>
      <c r="C14" s="139"/>
      <c r="D14" s="139"/>
      <c r="E14" s="139"/>
      <c r="F14" s="126">
        <f>SUM(F11:F13)</f>
        <v>0</v>
      </c>
      <c r="G14" s="82"/>
    </row>
    <row r="15" spans="1:7" ht="10.5" customHeight="1" thickTop="1" x14ac:dyDescent="0.3">
      <c r="A15" s="3"/>
      <c r="B15" s="3"/>
      <c r="C15" s="3"/>
      <c r="D15" s="3"/>
      <c r="E15" s="3"/>
      <c r="F15" s="3"/>
      <c r="G15" s="3"/>
    </row>
    <row r="16" spans="1:7" ht="27" customHeight="1" x14ac:dyDescent="0.3">
      <c r="A16" s="140" t="s">
        <v>16</v>
      </c>
      <c r="B16" s="140"/>
      <c r="C16" s="140"/>
      <c r="D16" s="140"/>
      <c r="E16" s="140"/>
      <c r="F16" s="140"/>
      <c r="G16" s="140"/>
    </row>
    <row r="17" spans="1:7" ht="15" thickBot="1" x14ac:dyDescent="0.35">
      <c r="A17" s="122"/>
      <c r="B17" s="122"/>
      <c r="C17" s="122"/>
      <c r="D17" s="122"/>
      <c r="E17" s="122"/>
      <c r="F17" s="122"/>
      <c r="G17" s="123"/>
    </row>
    <row r="18" spans="1:7" ht="24.6" thickBot="1" x14ac:dyDescent="0.35">
      <c r="A18" s="111" t="s">
        <v>17</v>
      </c>
      <c r="B18" s="113" t="s">
        <v>18</v>
      </c>
      <c r="C18" s="113" t="s">
        <v>8</v>
      </c>
      <c r="D18" s="113" t="s">
        <v>9</v>
      </c>
      <c r="E18" s="113" t="s">
        <v>19</v>
      </c>
      <c r="F18" s="113" t="s">
        <v>20</v>
      </c>
      <c r="G18" s="121" t="s">
        <v>12</v>
      </c>
    </row>
    <row r="19" spans="1:7" ht="24" x14ac:dyDescent="0.3">
      <c r="A19" s="70" t="s">
        <v>21</v>
      </c>
      <c r="B19" s="24"/>
      <c r="C19" s="16" t="s">
        <v>22</v>
      </c>
      <c r="D19" s="53"/>
      <c r="E19" s="53"/>
      <c r="F19" s="54">
        <f t="shared" ref="F19:F24" si="0">D19*E19</f>
        <v>0</v>
      </c>
      <c r="G19" s="84"/>
    </row>
    <row r="20" spans="1:7" ht="26.25" customHeight="1" x14ac:dyDescent="0.3">
      <c r="A20" s="28" t="s">
        <v>23</v>
      </c>
      <c r="B20" s="22"/>
      <c r="C20" s="14" t="s">
        <v>66</v>
      </c>
      <c r="D20" s="39"/>
      <c r="E20" s="39"/>
      <c r="F20" s="55">
        <f t="shared" si="0"/>
        <v>0</v>
      </c>
      <c r="G20" s="85"/>
    </row>
    <row r="21" spans="1:7" x14ac:dyDescent="0.3">
      <c r="A21" s="17" t="s">
        <v>24</v>
      </c>
      <c r="B21" s="22"/>
      <c r="C21" s="14" t="s">
        <v>49</v>
      </c>
      <c r="D21" s="39"/>
      <c r="E21" s="39"/>
      <c r="F21" s="55">
        <f t="shared" si="0"/>
        <v>0</v>
      </c>
      <c r="G21" s="85"/>
    </row>
    <row r="22" spans="1:7" ht="35.4" x14ac:dyDescent="0.3">
      <c r="A22" s="17" t="s">
        <v>25</v>
      </c>
      <c r="B22" s="22"/>
      <c r="C22" s="14" t="s">
        <v>66</v>
      </c>
      <c r="D22" s="47"/>
      <c r="E22" s="47"/>
      <c r="F22" s="55">
        <f t="shared" si="0"/>
        <v>0</v>
      </c>
      <c r="G22" s="85"/>
    </row>
    <row r="23" spans="1:7" x14ac:dyDescent="0.3">
      <c r="A23" s="29" t="s">
        <v>26</v>
      </c>
      <c r="B23" s="20"/>
      <c r="C23" s="14" t="s">
        <v>22</v>
      </c>
      <c r="D23" s="47"/>
      <c r="E23" s="47"/>
      <c r="F23" s="56">
        <f t="shared" si="0"/>
        <v>0</v>
      </c>
      <c r="G23" s="86"/>
    </row>
    <row r="24" spans="1:7" ht="15" thickBot="1" x14ac:dyDescent="0.35">
      <c r="A24" s="18" t="s">
        <v>27</v>
      </c>
      <c r="B24" s="23"/>
      <c r="C24" s="15" t="s">
        <v>22</v>
      </c>
      <c r="D24" s="52"/>
      <c r="E24" s="52"/>
      <c r="F24" s="57">
        <f t="shared" si="0"/>
        <v>0</v>
      </c>
      <c r="G24" s="87"/>
    </row>
    <row r="25" spans="1:7" ht="15.6" thickTop="1" thickBot="1" x14ac:dyDescent="0.35">
      <c r="A25" s="139" t="s">
        <v>15</v>
      </c>
      <c r="B25" s="139"/>
      <c r="C25" s="139"/>
      <c r="D25" s="139"/>
      <c r="E25" s="139"/>
      <c r="F25" s="99">
        <f>SUM(F19:F24)</f>
        <v>0</v>
      </c>
      <c r="G25" s="82"/>
    </row>
    <row r="26" spans="1:7" ht="11.25" customHeight="1" thickTop="1" x14ac:dyDescent="0.3">
      <c r="A26" s="3"/>
      <c r="B26" s="3"/>
      <c r="C26" s="3"/>
      <c r="D26" s="3"/>
      <c r="E26" s="3"/>
      <c r="F26" s="3"/>
      <c r="G26" s="3"/>
    </row>
    <row r="27" spans="1:7" ht="26.25" customHeight="1" x14ac:dyDescent="0.3">
      <c r="A27" s="140" t="s">
        <v>28</v>
      </c>
      <c r="B27" s="140"/>
      <c r="C27" s="140"/>
      <c r="D27" s="140"/>
      <c r="E27" s="140"/>
      <c r="F27" s="140"/>
      <c r="G27" s="140"/>
    </row>
    <row r="28" spans="1:7" ht="15" thickBot="1" x14ac:dyDescent="0.35">
      <c r="A28" s="124"/>
      <c r="B28" s="124"/>
      <c r="C28" s="124"/>
      <c r="D28" s="124"/>
      <c r="E28" s="124"/>
      <c r="F28" s="124"/>
      <c r="G28" s="124"/>
    </row>
    <row r="29" spans="1:7" ht="24.6" thickBot="1" x14ac:dyDescent="0.35">
      <c r="A29" s="117" t="s">
        <v>17</v>
      </c>
      <c r="B29" s="111" t="s">
        <v>29</v>
      </c>
      <c r="C29" s="111" t="s">
        <v>8</v>
      </c>
      <c r="D29" s="111" t="s">
        <v>9</v>
      </c>
      <c r="E29" s="111" t="s">
        <v>19</v>
      </c>
      <c r="F29" s="111" t="s">
        <v>20</v>
      </c>
      <c r="G29" s="111" t="s">
        <v>12</v>
      </c>
    </row>
    <row r="30" spans="1:7" x14ac:dyDescent="0.3">
      <c r="A30" s="74" t="s">
        <v>30</v>
      </c>
      <c r="B30" s="75"/>
      <c r="C30" s="17" t="s">
        <v>22</v>
      </c>
      <c r="D30" s="58"/>
      <c r="E30" s="53"/>
      <c r="F30" s="59">
        <f>E30*D30</f>
        <v>0</v>
      </c>
      <c r="G30" s="37"/>
    </row>
    <row r="31" spans="1:7" x14ac:dyDescent="0.3">
      <c r="A31" s="76" t="s">
        <v>31</v>
      </c>
      <c r="B31" s="28"/>
      <c r="C31" s="17" t="s">
        <v>22</v>
      </c>
      <c r="D31" s="39"/>
      <c r="E31" s="60"/>
      <c r="F31" s="55">
        <f t="shared" ref="F31:F34" si="1">E31*D31</f>
        <v>0</v>
      </c>
      <c r="G31" s="34"/>
    </row>
    <row r="32" spans="1:7" ht="25.5" customHeight="1" x14ac:dyDescent="0.3">
      <c r="A32" s="76" t="s">
        <v>32</v>
      </c>
      <c r="B32" s="28"/>
      <c r="C32" s="17" t="s">
        <v>22</v>
      </c>
      <c r="D32" s="39"/>
      <c r="E32" s="60"/>
      <c r="F32" s="55">
        <f t="shared" si="1"/>
        <v>0</v>
      </c>
      <c r="G32" s="34"/>
    </row>
    <row r="33" spans="1:7" x14ac:dyDescent="0.3">
      <c r="A33" s="76" t="s">
        <v>33</v>
      </c>
      <c r="B33" s="28"/>
      <c r="C33" s="27" t="s">
        <v>22</v>
      </c>
      <c r="D33" s="47"/>
      <c r="E33" s="61"/>
      <c r="F33" s="56">
        <f t="shared" si="1"/>
        <v>0</v>
      </c>
      <c r="G33" s="35"/>
    </row>
    <row r="34" spans="1:7" ht="24.6" thickBot="1" x14ac:dyDescent="0.35">
      <c r="A34" s="77" t="s">
        <v>34</v>
      </c>
      <c r="B34" s="78"/>
      <c r="C34" s="27" t="s">
        <v>22</v>
      </c>
      <c r="D34" s="62"/>
      <c r="E34" s="63"/>
      <c r="F34" s="64">
        <f t="shared" si="1"/>
        <v>0</v>
      </c>
      <c r="G34" s="36"/>
    </row>
    <row r="35" spans="1:7" ht="15.6" thickTop="1" thickBot="1" x14ac:dyDescent="0.35">
      <c r="A35" s="139" t="s">
        <v>15</v>
      </c>
      <c r="B35" s="139"/>
      <c r="C35" s="139"/>
      <c r="D35" s="139"/>
      <c r="E35" s="139"/>
      <c r="F35" s="91">
        <f>SUM(F30:F34)</f>
        <v>0</v>
      </c>
      <c r="G35" s="82"/>
    </row>
    <row r="36" spans="1:7" ht="24.75" customHeight="1" thickTop="1" x14ac:dyDescent="0.3">
      <c r="A36" s="66"/>
      <c r="B36" s="66"/>
      <c r="C36" s="66"/>
      <c r="D36" s="66"/>
      <c r="E36" s="66"/>
      <c r="F36" s="66"/>
      <c r="G36" s="66"/>
    </row>
    <row r="37" spans="1:7" x14ac:dyDescent="0.3">
      <c r="A37" s="140" t="s">
        <v>35</v>
      </c>
      <c r="B37" s="140"/>
      <c r="C37" s="140"/>
      <c r="D37" s="140"/>
      <c r="E37" s="140"/>
      <c r="F37" s="140"/>
      <c r="G37" s="140"/>
    </row>
    <row r="38" spans="1:7" ht="23.25" customHeight="1" x14ac:dyDescent="0.3">
      <c r="A38" s="164" t="s">
        <v>50</v>
      </c>
      <c r="B38" s="164"/>
      <c r="C38" s="164"/>
      <c r="D38" s="164"/>
      <c r="E38" s="164"/>
      <c r="F38" s="98">
        <f>F14+F25+F35</f>
        <v>0</v>
      </c>
      <c r="G38" s="4"/>
    </row>
    <row r="39" spans="1:7" ht="15.75" customHeight="1" x14ac:dyDescent="0.3">
      <c r="D39" s="88"/>
      <c r="E39" s="88"/>
      <c r="F39" s="88"/>
      <c r="G39" s="88"/>
    </row>
    <row r="40" spans="1:7" x14ac:dyDescent="0.3">
      <c r="A40" s="96" t="str">
        <f>IF(D41="Full first and last name","Involved in funded pension system of Georgia","")</f>
        <v/>
      </c>
      <c r="B40" s="97"/>
      <c r="D40" s="135"/>
      <c r="E40" s="135"/>
      <c r="F40" s="135"/>
      <c r="G40" s="135"/>
    </row>
    <row r="41" spans="1:7" x14ac:dyDescent="0.3">
      <c r="A41" s="162" t="s">
        <v>51</v>
      </c>
      <c r="B41" s="163"/>
      <c r="D41" s="136" t="str">
        <f>IF(A1="Price schedule","Full first and last name","Full first and last name, function, OU")</f>
        <v>Full first and last name, function, OU</v>
      </c>
      <c r="E41" s="136"/>
      <c r="F41" s="136"/>
      <c r="G41" s="136"/>
    </row>
    <row r="42" spans="1:7" ht="15.75" customHeight="1" x14ac:dyDescent="0.3"/>
    <row r="43" spans="1:7" x14ac:dyDescent="0.3">
      <c r="A43" s="160"/>
      <c r="B43" s="161"/>
      <c r="D43" s="1"/>
      <c r="E43" s="1"/>
      <c r="F43" s="1"/>
      <c r="G43" s="1"/>
    </row>
    <row r="44" spans="1:7" x14ac:dyDescent="0.3">
      <c r="A44" s="159"/>
      <c r="B44" s="159"/>
      <c r="E44" s="89"/>
      <c r="F44" s="89"/>
      <c r="G44" s="89"/>
    </row>
    <row r="48" spans="1:7" x14ac:dyDescent="0.3">
      <c r="D48" s="73"/>
    </row>
  </sheetData>
  <sheetProtection formatRows="0" insertRows="0" deleteRows="0"/>
  <mergeCells count="17">
    <mergeCell ref="D5:G5"/>
    <mergeCell ref="A1:F1"/>
    <mergeCell ref="D4:G4"/>
    <mergeCell ref="D2:G3"/>
    <mergeCell ref="A8:G8"/>
    <mergeCell ref="A44:B44"/>
    <mergeCell ref="D40:G40"/>
    <mergeCell ref="D41:G41"/>
    <mergeCell ref="A14:E14"/>
    <mergeCell ref="A43:B43"/>
    <mergeCell ref="A41:B41"/>
    <mergeCell ref="A38:E38"/>
    <mergeCell ref="A16:G16"/>
    <mergeCell ref="A25:E25"/>
    <mergeCell ref="A27:G27"/>
    <mergeCell ref="A35:E35"/>
    <mergeCell ref="A37:G37"/>
  </mergeCells>
  <conditionalFormatting sqref="D40:G40">
    <cfRule type="expression" dxfId="3" priority="3">
      <formula>$A$1="Price schedule"</formula>
    </cfRule>
  </conditionalFormatting>
  <conditionalFormatting sqref="D40:G41">
    <cfRule type="expression" dxfId="2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9:C24 C30:C34" xr:uid="{00000000-0002-0000-0200-000001000000}">
      <formula1>"please choose, lump sum / amount, against evidence, not applicable"</formula1>
    </dataValidation>
    <dataValidation type="list" allowBlank="1" showInputMessage="1" showErrorMessage="1" sqref="A11:A13" xr:uid="{00000000-0002-0000-0200-000002000000}">
      <formula1>"Team Leader, Expert"</formula1>
    </dataValidation>
    <dataValidation type="custom" allowBlank="1" showInputMessage="1" showErrorMessage="1" sqref="F19:F25 F35 F38 C11:C13 F11:F14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showInputMessage="1" showErrorMessage="1" sqref="A41:B41" xr:uid="{E7F9858C-336A-49C8-B918-22C16751F8EA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1 C11 F19:F24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E5F0-0084-41D0-BB52-39DD129EAEC5}">
  <dimension ref="A1:G28"/>
  <sheetViews>
    <sheetView showGridLines="0" workbookViewId="0">
      <selection sqref="A1:F1"/>
    </sheetView>
  </sheetViews>
  <sheetFormatPr defaultColWidth="9.21875" defaultRowHeight="14.4" x14ac:dyDescent="0.3"/>
  <cols>
    <col min="1" max="1" width="19.21875" customWidth="1"/>
    <col min="2" max="2" width="18.5546875" customWidth="1"/>
    <col min="3" max="3" width="16.77734375" customWidth="1"/>
    <col min="4" max="4" width="8.77734375" customWidth="1"/>
    <col min="5" max="5" width="13.21875" customWidth="1"/>
    <col min="7" max="7" width="39.21875" customWidth="1"/>
  </cols>
  <sheetData>
    <row r="1" spans="1:7" ht="73.5" customHeight="1" x14ac:dyDescent="0.3">
      <c r="A1" s="137" t="s">
        <v>0</v>
      </c>
      <c r="B1" s="137"/>
      <c r="C1" s="137"/>
      <c r="D1" s="137"/>
      <c r="E1" s="137"/>
      <c r="F1" s="137"/>
      <c r="G1" s="69"/>
    </row>
    <row r="2" spans="1:7" ht="17.100000000000001" customHeight="1" thickBot="1" x14ac:dyDescent="0.35">
      <c r="A2" s="1" t="s">
        <v>1</v>
      </c>
      <c r="B2" s="68"/>
      <c r="C2" s="3" t="s">
        <v>2</v>
      </c>
      <c r="D2" s="154"/>
      <c r="E2" s="154"/>
      <c r="F2" s="154"/>
      <c r="G2" s="154"/>
    </row>
    <row r="3" spans="1:7" ht="17.100000000000001" customHeight="1" thickBot="1" x14ac:dyDescent="0.35">
      <c r="A3" s="1" t="s">
        <v>3</v>
      </c>
      <c r="B3" s="65"/>
      <c r="C3" s="1" t="str">
        <f>IF(A1="Price schedule","Contractor:","")</f>
        <v/>
      </c>
      <c r="D3" s="155"/>
      <c r="E3" s="155"/>
      <c r="F3" s="155"/>
      <c r="G3" s="155"/>
    </row>
    <row r="4" spans="1:7" ht="17.100000000000001" customHeight="1" thickBot="1" x14ac:dyDescent="0.35">
      <c r="A4" s="1" t="s">
        <v>4</v>
      </c>
      <c r="B4" s="30"/>
      <c r="C4" s="1" t="str">
        <f>IF(A1="Price Schedule","Tax ID","")</f>
        <v/>
      </c>
      <c r="D4" s="156"/>
      <c r="E4" s="156"/>
      <c r="F4" s="156"/>
      <c r="G4" s="156"/>
    </row>
    <row r="5" spans="1:7" ht="17.100000000000001" customHeight="1" thickBot="1" x14ac:dyDescent="0.35">
      <c r="A5" s="1"/>
      <c r="B5" s="71"/>
      <c r="C5" s="1" t="str">
        <f>IF(A1="Price schedule","Address:","")</f>
        <v/>
      </c>
      <c r="D5" s="156"/>
      <c r="E5" s="156"/>
      <c r="F5" s="156"/>
      <c r="G5" s="156"/>
    </row>
    <row r="6" spans="1:7" ht="17.100000000000001" customHeight="1" x14ac:dyDescent="0.3">
      <c r="A6" s="1"/>
      <c r="B6" s="71"/>
      <c r="C6" s="1" t="str">
        <f>IF(A1="Price schedule","Telephone/Email:","")</f>
        <v/>
      </c>
      <c r="D6" s="158"/>
      <c r="E6" s="158"/>
      <c r="F6" s="158"/>
      <c r="G6" s="158"/>
    </row>
    <row r="7" spans="1:7" ht="17.100000000000001" customHeight="1" thickBot="1" x14ac:dyDescent="0.35">
      <c r="A7" s="1"/>
      <c r="B7" s="71"/>
      <c r="C7" s="1"/>
      <c r="D7" s="72"/>
      <c r="E7" s="72"/>
      <c r="F7" s="72"/>
      <c r="G7" s="72"/>
    </row>
    <row r="8" spans="1:7" ht="18.75" customHeight="1" thickBot="1" x14ac:dyDescent="0.35">
      <c r="A8" s="13"/>
      <c r="B8" s="13"/>
      <c r="C8" s="13"/>
      <c r="D8" s="13"/>
      <c r="E8" s="13"/>
      <c r="F8" s="13"/>
      <c r="G8" s="13"/>
    </row>
    <row r="9" spans="1:7" ht="15" thickBot="1" x14ac:dyDescent="0.35">
      <c r="A9" s="7" t="s">
        <v>52</v>
      </c>
      <c r="B9" s="11"/>
      <c r="C9" s="11"/>
      <c r="D9" s="11"/>
      <c r="E9" s="12"/>
      <c r="F9" s="12"/>
      <c r="G9" s="12"/>
    </row>
    <row r="10" spans="1:7" ht="9.75" customHeight="1" thickBot="1" x14ac:dyDescent="0.35">
      <c r="A10" s="157"/>
      <c r="B10" s="157"/>
      <c r="C10" s="157"/>
      <c r="D10" s="157"/>
      <c r="E10" s="1"/>
      <c r="F10" s="1"/>
      <c r="G10" s="1"/>
    </row>
    <row r="11" spans="1:7" ht="24.6" thickBot="1" x14ac:dyDescent="0.35">
      <c r="A11" s="106" t="s">
        <v>17</v>
      </c>
      <c r="B11" s="106" t="s">
        <v>39</v>
      </c>
      <c r="C11" s="104" t="s">
        <v>53</v>
      </c>
      <c r="D11" s="107" t="s">
        <v>54</v>
      </c>
      <c r="E11" s="107" t="s">
        <v>55</v>
      </c>
      <c r="F11" s="107" t="s">
        <v>48</v>
      </c>
      <c r="G11" s="105" t="s">
        <v>12</v>
      </c>
    </row>
    <row r="12" spans="1:7" ht="15.75" customHeight="1" x14ac:dyDescent="0.3">
      <c r="A12" s="19" t="s">
        <v>56</v>
      </c>
      <c r="B12" s="24"/>
      <c r="C12" s="101"/>
      <c r="D12" s="47"/>
      <c r="E12" s="47"/>
      <c r="F12" s="48">
        <f t="shared" ref="F12:F17" si="0">C12*D12*E12</f>
        <v>0</v>
      </c>
      <c r="G12" s="24"/>
    </row>
    <row r="13" spans="1:7" ht="15" customHeight="1" x14ac:dyDescent="0.3">
      <c r="A13" s="80" t="s">
        <v>57</v>
      </c>
      <c r="B13" s="22"/>
      <c r="C13" s="102"/>
      <c r="D13" s="39"/>
      <c r="E13" s="39"/>
      <c r="F13" s="48">
        <f t="shared" si="0"/>
        <v>0</v>
      </c>
      <c r="G13" s="22"/>
    </row>
    <row r="14" spans="1:7" x14ac:dyDescent="0.3">
      <c r="A14" s="100" t="s">
        <v>58</v>
      </c>
      <c r="B14" s="21"/>
      <c r="C14" s="103"/>
      <c r="D14" s="49"/>
      <c r="E14" s="49"/>
      <c r="F14" s="48">
        <f t="shared" si="0"/>
        <v>0</v>
      </c>
      <c r="G14" s="21"/>
    </row>
    <row r="15" spans="1:7" x14ac:dyDescent="0.3">
      <c r="A15" s="22" t="s">
        <v>59</v>
      </c>
      <c r="B15" s="22"/>
      <c r="C15" s="102"/>
      <c r="D15" s="39"/>
      <c r="E15" s="39"/>
      <c r="F15" s="48">
        <f t="shared" si="0"/>
        <v>0</v>
      </c>
      <c r="G15" s="22"/>
    </row>
    <row r="16" spans="1:7" x14ac:dyDescent="0.3">
      <c r="A16" s="22" t="s">
        <v>60</v>
      </c>
      <c r="B16" s="22"/>
      <c r="C16" s="102"/>
      <c r="D16" s="39"/>
      <c r="E16" s="39"/>
      <c r="F16" s="48">
        <f t="shared" si="0"/>
        <v>0</v>
      </c>
      <c r="G16" s="22"/>
    </row>
    <row r="17" spans="1:7" ht="15" thickBot="1" x14ac:dyDescent="0.35">
      <c r="A17" s="83" t="s">
        <v>33</v>
      </c>
      <c r="B17" s="23"/>
      <c r="C17" s="103"/>
      <c r="D17" s="49"/>
      <c r="E17" s="49"/>
      <c r="F17" s="48">
        <f t="shared" si="0"/>
        <v>0</v>
      </c>
      <c r="G17" s="21"/>
    </row>
    <row r="18" spans="1:7" ht="15.6" thickTop="1" thickBot="1" x14ac:dyDescent="0.35">
      <c r="A18" s="153" t="s">
        <v>15</v>
      </c>
      <c r="B18" s="153"/>
      <c r="C18" s="153"/>
      <c r="D18" s="153"/>
      <c r="E18" s="153"/>
      <c r="F18" s="95">
        <f>SUM(F12:F17)</f>
        <v>0</v>
      </c>
      <c r="G18" s="2"/>
    </row>
    <row r="19" spans="1:7" ht="15.6" thickTop="1" thickBot="1" x14ac:dyDescent="0.35">
      <c r="A19" s="67"/>
      <c r="B19" s="67"/>
      <c r="C19" s="67"/>
      <c r="D19" s="67"/>
      <c r="E19" s="67"/>
      <c r="F19" s="67"/>
      <c r="G19" s="67"/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66"/>
      <c r="B21" s="66"/>
      <c r="C21" s="66"/>
      <c r="D21" s="66"/>
      <c r="E21" s="66"/>
      <c r="F21" s="66"/>
      <c r="G21" s="66"/>
    </row>
    <row r="22" spans="1:7" x14ac:dyDescent="0.3">
      <c r="A22" s="140" t="s">
        <v>45</v>
      </c>
      <c r="B22" s="140"/>
      <c r="C22" s="140"/>
      <c r="D22" s="140"/>
      <c r="E22" s="140"/>
      <c r="F22" s="140"/>
      <c r="G22" s="140"/>
    </row>
    <row r="23" spans="1:7" x14ac:dyDescent="0.3">
      <c r="A23" s="142" t="s">
        <v>36</v>
      </c>
      <c r="B23" s="142"/>
      <c r="C23" s="142"/>
      <c r="D23" s="142"/>
      <c r="E23" s="142"/>
      <c r="F23" s="92">
        <f>F18</f>
        <v>0</v>
      </c>
      <c r="G23" s="4"/>
    </row>
    <row r="24" spans="1:7" x14ac:dyDescent="0.3">
      <c r="A24" s="5" t="s">
        <v>37</v>
      </c>
      <c r="B24" s="9">
        <v>0</v>
      </c>
      <c r="C24" s="5"/>
      <c r="D24" s="5"/>
      <c r="E24" s="5"/>
      <c r="F24" s="93">
        <f>B24*F23</f>
        <v>0</v>
      </c>
      <c r="G24" s="5"/>
    </row>
    <row r="25" spans="1:7" x14ac:dyDescent="0.3">
      <c r="A25" s="10" t="s">
        <v>36</v>
      </c>
      <c r="B25" s="5"/>
      <c r="C25" s="5"/>
      <c r="D25" s="5"/>
      <c r="E25" s="5"/>
      <c r="F25" s="94">
        <f>SUM(F23:F24)</f>
        <v>0</v>
      </c>
      <c r="G25" s="5"/>
    </row>
    <row r="27" spans="1:7" ht="24" customHeight="1" x14ac:dyDescent="0.3">
      <c r="D27" s="135"/>
      <c r="E27" s="135"/>
      <c r="F27" s="135"/>
      <c r="G27" s="135"/>
    </row>
    <row r="28" spans="1:7" x14ac:dyDescent="0.3">
      <c r="D28" s="136" t="str">
        <f>IF(A1="Price schedule","Full first and last name of authorized person","Full first and last name, function, OU")</f>
        <v>Full first and last name, function, OU</v>
      </c>
      <c r="E28" s="136"/>
      <c r="F28" s="136"/>
      <c r="G28" s="136"/>
    </row>
  </sheetData>
  <sheetProtection formatRows="0" insertRows="0" deleteRows="0"/>
  <mergeCells count="12">
    <mergeCell ref="A18:E18"/>
    <mergeCell ref="A22:G22"/>
    <mergeCell ref="A23:E23"/>
    <mergeCell ref="D27:G27"/>
    <mergeCell ref="D28:G28"/>
    <mergeCell ref="A10:D10"/>
    <mergeCell ref="A1:F1"/>
    <mergeCell ref="D2:G2"/>
    <mergeCell ref="D3:G3"/>
    <mergeCell ref="D4:G4"/>
    <mergeCell ref="D6:G6"/>
    <mergeCell ref="D5:G5"/>
  </mergeCells>
  <conditionalFormatting sqref="D27:G27">
    <cfRule type="expression" dxfId="1" priority="2">
      <formula>$A$1="Price schedule"</formula>
    </cfRule>
  </conditionalFormatting>
  <conditionalFormatting sqref="D27:G28">
    <cfRule type="expression" dxfId="0" priority="1">
      <formula>$A$1="Price schedule"</formula>
    </cfRule>
  </conditionalFormatting>
  <dataValidations count="3">
    <dataValidation type="list" allowBlank="1" showInputMessage="1" showErrorMessage="1" sqref="A2" xr:uid="{EBAC8024-7E5B-49F3-9D9C-1D951963C7C3}">
      <formula1>"Tender number:, Contract number:"</formula1>
    </dataValidation>
    <dataValidation type="custom" allowBlank="1" showInputMessage="1" showErrorMessage="1" sqref="F23:F25" xr:uid="{F6315340-18C4-4FB8-8586-51C050C25A0C}">
      <formula1>"'"</formula1>
    </dataValidation>
    <dataValidation type="list" allowBlank="1" showInputMessage="1" showErrorMessage="1" sqref="A1" xr:uid="{44C7407A-1F85-4936-9322-6A09FBBDD398}">
      <formula1>"Price schedule, Estimation of the anticipated Contract Amount"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6C0ACDB728C2EF46BDBF36705F35438200BB0467E1E15DC946B88D4CD8BF94FC1B" ma:contentTypeVersion="18" ma:contentTypeDescription="Document with IDA metadata" ma:contentTypeScope="" ma:versionID="35742a2b614aafce509347153bd448a1">
  <xsd:schema xmlns:xsd="http://www.w3.org/2001/XMLSchema" xmlns:xs="http://www.w3.org/2001/XMLSchema" xmlns:p="http://schemas.microsoft.com/office/2006/metadata/properties" xmlns:ns2="4fc64875-cbcd-42ed-9c51-ba010c13c105" xmlns:ns3="e2c45029-6eb1-43af-8e9a-ddd19d6e0c24" xmlns:ns4="484c8c59-755d-4516-b8d2-1621b38262b4" xmlns:ns5="2d7aea67-fd5b-4b6f-9787-c3a6a229ee41" xmlns:ns6="2aa51a9b-a475-4006-a344-d3f0f480aa5d" targetNamespace="http://schemas.microsoft.com/office/2006/metadata/properties" ma:root="true" ma:fieldsID="d2d9d15adb50499bfa584c1365760078" ns2:_="" ns3:_="" ns4:_="" ns5:_="" ns6:_="">
    <xsd:import namespace="4fc64875-cbcd-42ed-9c51-ba010c13c105"/>
    <xsd:import namespace="e2c45029-6eb1-43af-8e9a-ddd19d6e0c24"/>
    <xsd:import namespace="484c8c59-755d-4516-b8d2-1621b38262b4"/>
    <xsd:import namespace="2d7aea67-fd5b-4b6f-9787-c3a6a229ee41"/>
    <xsd:import namespace="2aa51a9b-a475-4006-a344-d3f0f480aa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5:o53a3853a0304e47be5f246e3687f6db" minOccurs="0"/>
                <xsd:element ref="ns3:m7206992d5d245c29b1b9bf055481b7d" minOccurs="0"/>
                <xsd:element ref="ns5:nd147ccf88e4455990e8620a67dcb4ac" minOccurs="0"/>
                <xsd:element ref="ns6:MediaServiceMetadata" minOccurs="0"/>
                <xsd:element ref="ns6:MediaServiceFastMetadata" minOccurs="0"/>
                <xsd:element ref="ns2:SharedWithUsers" minOccurs="0"/>
                <xsd:element ref="ns2:SharedWithDetail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64875-cbcd-42ed-9c51-ba010c13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11" nillable="true" ma:taxonomy="true" ma:internalName="f8424ca25d8645479a7e8bf160fb009e" ma:taxonomyFieldName="RelatedAdditionalKeywords" ma:displayName="RelatedAdditionalKeywords" ma:readOnly="false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9" nillable="true" ma:taxonomy="true" ma:internalName="m7206992d5d245c29b1b9bf055481b7d" ma:taxonomyFieldName="RelatedRegions" ma:displayName="RelatedRegions" ma:readOnly="false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e933fb1-51a8-43a3-8057-9d63a2755ae4}" ma:internalName="TaxCatchAll" ma:readOnly="false" ma:showField="CatchAllData" ma:web="4fc64875-cbcd-42ed-9c51-ba010c13c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e933fb1-51a8-43a3-8057-9d63a2755ae4}" ma:internalName="TaxCatchAllLabel" ma:readOnly="true" ma:showField="CatchAllDataLabel" ma:web="4fc64875-cbcd-42ed-9c51-ba010c13c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5" nillable="true" ma:taxonomy="true" ma:internalName="ge9523c06b1442f3bdc9511e856f55d6" ma:taxonomyFieldName="RelatedOrganisations" ma:displayName="RelatedOrganisations" ma:readOnly="false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7" nillable="true" ma:taxonomy="true" ma:internalName="o53a3853a0304e47be5f246e3687f6db" ma:taxonomyFieldName="RelatedSectorNetworks" ma:displayName="RelatedSectorNetworks" ma:readOnly="false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21" nillable="true" ma:taxonomy="true" ma:internalName="nd147ccf88e4455990e8620a67dcb4ac" ma:taxonomyFieldName="RelatedTopics" ma:displayName="RelatedTopics" ma:readOnly="false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51a9b-a475-4006-a344-d3f0f480a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a3853a0304e47be5f246e3687f6db xmlns="2d7aea67-fd5b-4b6f-9787-c3a6a229ee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SENECA SEDE - Sector Network Eastern Europe, Caucasus, Central Asia and Afghanistan / Sustainable Economic Development</TermName>
          <TermId xmlns="http://schemas.microsoft.com/office/infopath/2007/PartnerControls">78574cff-3c07-4544-a38b-ca11d99990da</TermId>
        </TermInfo>
        <TermInfo xmlns="http://schemas.microsoft.com/office/infopath/2007/PartnerControls">
          <TermName xmlns="http://schemas.microsoft.com/office/infopath/2007/PartnerControls">SENECA Green - Sector Network Eastern Europe, Caucasus, Central Asia and Afghanistan / Energy, Climate, Biodiversity</TermName>
          <TermId xmlns="http://schemas.microsoft.com/office/infopath/2007/PartnerControls">6991b224-07f8-4deb-b631-df57fbf4ff84</TermId>
        </TermInfo>
        <TermInfo xmlns="http://schemas.microsoft.com/office/infopath/2007/PartnerControls">
          <TermName xmlns="http://schemas.microsoft.com/office/infopath/2007/PartnerControls">SENECA.gov - Sector Network Eastern Europe, Caucasus, Central Asia and Afghanistan / Governance and Conflict</TermName>
          <TermId xmlns="http://schemas.microsoft.com/office/infopath/2007/PartnerControls">7a94e5ea-4896-458d-827d-ff15dc02d294</TermId>
        </TermInfo>
      </Terms>
    </o53a3853a0304e47be5f246e3687f6db>
    <ge9523c06b1442f3bdc9511e856f55d6 xmlns="2d7aea67-fd5b-4b6f-9787-c3a6a229ee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3800 - Südosteuropa, Südkaukasus</TermName>
          <TermId xmlns="http://schemas.microsoft.com/office/infopath/2007/PartnerControls">01aad4d3-6745-4043-8bd0-8159595db70d</TermId>
        </TermInfo>
      </Terms>
    </ge9523c06b1442f3bdc9511e856f55d6>
    <m7206992d5d245c29b1b9bf055481b7d xmlns="e2c45029-6eb1-43af-8e9a-ddd19d6e0c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Georgien</TermName>
          <TermId xmlns="http://schemas.microsoft.com/office/infopath/2007/PartnerControls">fe97db39-f7b9-4278-8779-716c49b9df64</TermId>
        </TermInfo>
        <TermInfo xmlns="http://schemas.microsoft.com/office/infopath/2007/PartnerControls">
          <TermName xmlns="http://schemas.microsoft.com/office/infopath/2007/PartnerControls">Aserbaidschan</TermName>
          <TermId xmlns="http://schemas.microsoft.com/office/infopath/2007/PartnerControls">a79bca7d-6c3d-4e57-8f6b-d07ba87d092c</TermId>
        </TermInfo>
        <TermInfo xmlns="http://schemas.microsoft.com/office/infopath/2007/PartnerControls">
          <TermName xmlns="http://schemas.microsoft.com/office/infopath/2007/PartnerControls">Armenien</TermName>
          <TermId xmlns="http://schemas.microsoft.com/office/infopath/2007/PartnerControls">ca7d9e99-f6c5-4704-9961-e149146ee505</TermId>
        </TermInfo>
      </Terms>
    </m7206992d5d245c29b1b9bf055481b7d>
    <_dlc_DocIdPersistId xmlns="4fc64875-cbcd-42ed-9c51-ba010c13c105" xsi:nil="true"/>
    <TaxCatchAll xmlns="484c8c59-755d-4516-b8d2-1621b38262b4">
      <Value>33</Value>
      <Value>32</Value>
      <Value>31</Value>
      <Value>30</Value>
      <Value>27</Value>
      <Value>18</Value>
      <Value>16</Value>
      <Value>14</Value>
      <Value>13</Value>
      <Value>9</Value>
      <Value>7</Value>
      <Value>5</Value>
      <Value>1</Value>
    </TaxCatchAll>
    <f8424ca25d8645479a7e8bf160fb009e xmlns="e2c45029-6eb1-43af-8e9a-ddd19d6e0c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Georgia</TermName>
          <TermId xmlns="http://schemas.microsoft.com/office/infopath/2007/PartnerControls">4fac07b5-7789-486d-84ac-8ab2c975a9b0</TermId>
        </TermInfo>
        <TermInfo xmlns="http://schemas.microsoft.com/office/infopath/2007/PartnerControls">
          <TermName xmlns="http://schemas.microsoft.com/office/infopath/2007/PartnerControls">GIZArmenia</TermName>
          <TermId xmlns="http://schemas.microsoft.com/office/infopath/2007/PartnerControls">66992600-e67f-4acc-a23b-e353a6839844</TermId>
        </TermInfo>
        <TermInfo xmlns="http://schemas.microsoft.com/office/infopath/2007/PartnerControls">
          <TermName xmlns="http://schemas.microsoft.com/office/infopath/2007/PartnerControls">Georgien</TermName>
          <TermId xmlns="http://schemas.microsoft.com/office/infopath/2007/PartnerControls">883434d3-d002-48c4-ac2b-f9150d97b693</TermId>
        </TermInfo>
      </Terms>
    </f8424ca25d8645479a7e8bf160fb009e>
    <nd147ccf88e4455990e8620a67dcb4ac xmlns="2d7aea67-fd5b-4b6f-9787-c3a6a229ee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Agenda 2030</TermName>
          <TermId xmlns="http://schemas.microsoft.com/office/infopath/2007/PartnerControls">f3951d75-9e71-4d55-b27d-9696a143b43c</TermId>
        </TermInfo>
        <TermInfo xmlns="http://schemas.microsoft.com/office/infopath/2007/PartnerControls">
          <TermName xmlns="http://schemas.microsoft.com/office/infopath/2007/PartnerControls">Wald</TermName>
          <TermId xmlns="http://schemas.microsoft.com/office/infopath/2007/PartnerControls">ba12741e-4e1f-4e52-b6c1-9a98eec52c94</TermId>
        </TermInfo>
        <TermInfo xmlns="http://schemas.microsoft.com/office/infopath/2007/PartnerControls">
          <TermName xmlns="http://schemas.microsoft.com/office/infopath/2007/PartnerControls">Öffentliche Finanzen</TermName>
          <TermId xmlns="http://schemas.microsoft.com/office/infopath/2007/PartnerControls">d311fdff-e03d-4f0d-a2a5-a2dfc412d1b8</TermId>
        </TermInfo>
      </Terms>
    </nd147ccf88e4455990e8620a67dcb4ac>
    <_dlc_DocId xmlns="4fc64875-cbcd-42ed-9c51-ba010c13c105">SRS77PDXHJUR-2049389585-40</_dlc_DocId>
    <_dlc_DocIdUrl xmlns="4fc64875-cbcd-42ed-9c51-ba010c13c105">
      <Url>https://gizonline.sharepoint.com/sites/group_1189/_layouts/15/DocIdRedir.aspx?ID=SRS77PDXHJUR-2049389585-40</Url>
      <Description>SRS77PDXHJUR-2049389585-40</Description>
    </_dlc_DocIdUrl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E3BBFE2-3AF7-4268-8063-F1C395788C4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697831-9C0D-4C84-8812-700DF37E0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64875-cbcd-42ed-9c51-ba010c13c105"/>
    <ds:schemaRef ds:uri="e2c45029-6eb1-43af-8e9a-ddd19d6e0c24"/>
    <ds:schemaRef ds:uri="484c8c59-755d-4516-b8d2-1621b38262b4"/>
    <ds:schemaRef ds:uri="2d7aea67-fd5b-4b6f-9787-c3a6a229ee41"/>
    <ds:schemaRef ds:uri="2aa51a9b-a475-4006-a344-d3f0f480a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00B44-8BC2-4115-BADC-13ABABD9FFE8}">
  <ds:schemaRefs>
    <ds:schemaRef ds:uri="http://schemas.microsoft.com/office/2006/metadata/properties"/>
    <ds:schemaRef ds:uri="http://schemas.microsoft.com/office/infopath/2007/PartnerControls"/>
    <ds:schemaRef ds:uri="2d7aea67-fd5b-4b6f-9787-c3a6a229ee41"/>
    <ds:schemaRef ds:uri="e2c45029-6eb1-43af-8e9a-ddd19d6e0c24"/>
    <ds:schemaRef ds:uri="4fc64875-cbcd-42ed-9c51-ba010c13c105"/>
    <ds:schemaRef ds:uri="484c8c59-755d-4516-b8d2-1621b38262b4"/>
  </ds:schemaRefs>
</ds:datastoreItem>
</file>

<file path=customXml/itemProps4.xml><?xml version="1.0" encoding="utf-8"?>
<ds:datastoreItem xmlns:ds="http://schemas.openxmlformats.org/officeDocument/2006/customXml" ds:itemID="{5ADA76BE-88ED-4EBA-ABE0-17588E8998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Company-Service Contract</vt:lpstr>
      <vt:lpstr>Contract for Work</vt:lpstr>
      <vt:lpstr>Appraiser</vt:lpstr>
      <vt:lpstr>Hotel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Chkheidze, Anna GIZ GE</cp:lastModifiedBy>
  <cp:revision/>
  <dcterms:created xsi:type="dcterms:W3CDTF">2015-06-05T18:17:20Z</dcterms:created>
  <dcterms:modified xsi:type="dcterms:W3CDTF">2024-04-11T06:21:14Z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0x0101006C0ACDB728C2EF46BDBF36705F35438200BB0467E1E15DC946B88D4CD8BF94FC1B</vt:lpwstr>
  </property>
  <property fmtid="{D5CDD505-2E9C-101B-9397-08002B2CF9AE}" pid="3" name="_dlc_DocIdItemGuid">
    <vt:lpwstr>06665caa-535c-48f9-9fdc-792f47154c6e</vt:lpwstr>
  </property>
  <property fmtid="{D5CDD505-2E9C-101B-9397-08002B2CF9AE}" pid="4" name="RelatedOrganisations">
    <vt:lpwstr>1;#3800 - Südosteuropa, Südkaukasus|01aad4d3-6745-4043-8bd0-8159595db70d</vt:lpwstr>
  </property>
  <property fmtid="{D5CDD505-2E9C-101B-9397-08002B2CF9AE}" pid="5" name="RelatedRegions">
    <vt:lpwstr>13;#Georgien|fe97db39-f7b9-4278-8779-716c49b9df64;#30;#Aserbaidschan|a79bca7d-6c3d-4e57-8f6b-d07ba87d092c;#31;#Armenien|ca7d9e99-f6c5-4704-9961-e149146ee505</vt:lpwstr>
  </property>
  <property fmtid="{D5CDD505-2E9C-101B-9397-08002B2CF9AE}" pid="6" name="RelatedSectorNetworks">
    <vt:lpwstr>7;#SENECA SEDE - Sector Network Eastern Europe, Caucasus, Central Asia and Afghanistan / Sustainable Economic Development|78574cff-3c07-4544-a38b-ca11d99990da;#5;#SENECA Green - Sector Network Eastern Europe, Caucasus, Central Asia and Afghanistan / Energy, Climate, Biodiversity|6991b224-07f8-4deb-b631-df57fbf4ff84;#9;#SENECA.gov - Sector Network Eastern Europe, Caucasus, Central Asia and Afghanistan / Governance and Conflict|7a94e5ea-4896-458d-827d-ff15dc02d294</vt:lpwstr>
  </property>
  <property fmtid="{D5CDD505-2E9C-101B-9397-08002B2CF9AE}" pid="7" name="RelatedTopics">
    <vt:lpwstr>18;#Agenda 2030|f3951d75-9e71-4d55-b27d-9696a143b43c;#14;#Wald|ba12741e-4e1f-4e52-b6c1-9a98eec52c94;#16;#Öffentliche Finanzen|d311fdff-e03d-4f0d-a2a5-a2dfc412d1b8</vt:lpwstr>
  </property>
  <property fmtid="{D5CDD505-2E9C-101B-9397-08002B2CF9AE}" pid="8" name="RelatedAdditionalKeywords">
    <vt:lpwstr>27;#Georgia|4fac07b5-7789-486d-84ac-8ab2c975a9b0;#32;#GIZArmenia|66992600-e67f-4acc-a23b-e353a6839844;#33;#Georgien|883434d3-d002-48c4-ac2b-f9150d97b693</vt:lpwstr>
  </property>
</Properties>
</file>