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bookViews>
  <sheets>
    <sheet name="დანართი #1" sheetId="2" r:id="rId1"/>
    <sheet name="დანართი #2" sheetId="1" r:id="rId2"/>
    <sheet name="დანართი #3" sheetId="4" r:id="rId3"/>
  </sheets>
  <calcPr calcId="162913"/>
</workbook>
</file>

<file path=xl/calcChain.xml><?xml version="1.0" encoding="utf-8"?>
<calcChain xmlns="http://schemas.openxmlformats.org/spreadsheetml/2006/main">
  <c r="F44" i="1" l="1"/>
  <c r="D29" i="1" l="1"/>
  <c r="F106" i="1" l="1"/>
  <c r="D40" i="1" l="1"/>
  <c r="D20" i="1" l="1"/>
  <c r="D41" i="1"/>
  <c r="D24" i="1"/>
  <c r="D4" i="1" l="1"/>
  <c r="D27" i="1" l="1"/>
  <c r="D17" i="1"/>
  <c r="D14" i="1"/>
  <c r="D13" i="1"/>
  <c r="D8" i="1"/>
</calcChain>
</file>

<file path=xl/sharedStrings.xml><?xml version="1.0" encoding="utf-8"?>
<sst xmlns="http://schemas.openxmlformats.org/spreadsheetml/2006/main" count="301" uniqueCount="156">
  <si>
    <t>ქალაქი</t>
  </si>
  <si>
    <t>მისამართი</t>
  </si>
  <si>
    <t>ფართი (კვ.მ)</t>
  </si>
  <si>
    <t>თბილისი</t>
  </si>
  <si>
    <t>წერეთლის გამზ. 112</t>
  </si>
  <si>
    <t xml:space="preserve">ლესელიძის ქ.44 </t>
  </si>
  <si>
    <t>ხიზანიშვილის N 38</t>
  </si>
  <si>
    <t>მოსკოვის გამზირი N25</t>
  </si>
  <si>
    <t>დადიანის ქ. 109</t>
  </si>
  <si>
    <t>თელავი</t>
  </si>
  <si>
    <t>ერეკლე II ქ. N1</t>
  </si>
  <si>
    <t>რუსთავი</t>
  </si>
  <si>
    <t>გამზ. მეგობრობა  N 5</t>
  </si>
  <si>
    <t>გორი</t>
  </si>
  <si>
    <t>სტალინის ქ.29</t>
  </si>
  <si>
    <t>ქუთაისი</t>
  </si>
  <si>
    <t>ჭავჭავაძის 63</t>
  </si>
  <si>
    <t>ზუგდიდი</t>
  </si>
  <si>
    <t>თეატრის ქუჩა 1</t>
  </si>
  <si>
    <t>ბათუმი</t>
  </si>
  <si>
    <t>ხიმშიაშვილის 22, კომ. ფართი ანტრესოლით N5/სარდაფი</t>
  </si>
  <si>
    <t xml:space="preserve">კოსტავას N76 </t>
  </si>
  <si>
    <t xml:space="preserve">პასტერის 2/ აღმაშენებლის  N144   </t>
  </si>
  <si>
    <t>კოსტავას N20-22</t>
  </si>
  <si>
    <t>ი.ჭავჭავაძის N19</t>
  </si>
  <si>
    <t>ვაჟა-ფშაველას  N58</t>
  </si>
  <si>
    <t>გარე ბანკომატები</t>
  </si>
  <si>
    <t>პუშკინის 6</t>
  </si>
  <si>
    <t>ქ.წამებულის 53ა</t>
  </si>
  <si>
    <t>ი.აბაშიძის #5</t>
  </si>
  <si>
    <t>წყნეთი, რუსთაველის #3</t>
  </si>
  <si>
    <t>ვაჟა-ფშაველას 20</t>
  </si>
  <si>
    <t>აეროპორტი, დავითაშვილის N7</t>
  </si>
  <si>
    <t>ც. დადიანის ქ. # 34</t>
  </si>
  <si>
    <t>პეკინის 14ა</t>
  </si>
  <si>
    <t>ქ. ბათუმი, გორგილაძის ქ. N157/59ბ</t>
  </si>
  <si>
    <t xml:space="preserve">აღმაშენებლის ხეივანი 16კმ, </t>
  </si>
  <si>
    <t>ხიზანიშვილის 15</t>
  </si>
  <si>
    <t>აგლაძის 26</t>
  </si>
  <si>
    <t>დიღმის მასივი, კვარტალი 2, კორპუსი 5ბ</t>
  </si>
  <si>
    <t xml:space="preserve">გორგასლის ქ. #37 </t>
  </si>
  <si>
    <t>აღმაშენებლის 30ა (ხოფის ბაზრობის მიმდ.)</t>
  </si>
  <si>
    <t>ლუბლიანას 5 (ჩაჩავას ქ. 1 (ცენტრალურ საავადმყოფო))</t>
  </si>
  <si>
    <t>ინგოროყვას 7 (კანცელარია)</t>
  </si>
  <si>
    <t>ზურაბ ანჯაფარიძის 1 შეს. N 6 (სანდრო ეულის 7, კლინიკა ინოვა)</t>
  </si>
  <si>
    <t>გურამიშვილი, N 48, სართ. 1</t>
  </si>
  <si>
    <t>ცოტნე დადიანის 39</t>
  </si>
  <si>
    <t>გორგასლის ქ. 95</t>
  </si>
  <si>
    <t xml:space="preserve">გმირკურსანტთა ქ. 4 (შსს აკადემია) </t>
  </si>
  <si>
    <t>პოლიციის ქ. 10 (აფრიკის სამხედრო ნაწილი)</t>
  </si>
  <si>
    <t xml:space="preserve">ჭავჭავაძის გამზ. 32 </t>
  </si>
  <si>
    <t xml:space="preserve">რუსთაველის გამზ. 8 (საქართველოს პარლამენტი) </t>
  </si>
  <si>
    <t>ბათუმი, რუსთაველის 35 (ბათუმის უნივერსიტეტი)</t>
  </si>
  <si>
    <t xml:space="preserve">ქუთაისი, ავტომშენებლის ქ. 88 </t>
  </si>
  <si>
    <t>გამსახურდიას ქ. N19</t>
  </si>
  <si>
    <t>#</t>
  </si>
  <si>
    <t>სერვის ცენტრები</t>
  </si>
  <si>
    <t xml:space="preserve">სათავო ოფისსა და ფილიალებში (სამზარეულოებში) თანამშრომლების მიერ გამოყენებული ჭურჭლის (ჭიქები, თეფშები) რეცხვა – ყოველდღე    </t>
  </si>
  <si>
    <t>სველი წერტილების  ყოველდღიური და დღის  განმავლობაში გრაფიკის შესაბამისად  ან საჭიროების შესაბამისად დასუფთავება  გამოწმენდა და დამუშავება სპეციალური ხსნარით</t>
  </si>
  <si>
    <t>ვიტრაჟების წმენდა: შიგნიდან – თვეში ერთხელ, გარედან – თვეში ორჯერ</t>
  </si>
  <si>
    <t>სათავო ოფისის ფასადის მხარეს სარდაფის სართულის შუშის ფილების წმენდა - თვეში ორჯერ</t>
  </si>
  <si>
    <t>მესტია</t>
  </si>
  <si>
    <t>ბეთლემის #2</t>
  </si>
  <si>
    <t>ვარკეთილი 3 4მკ/რ-ის მიმდებარედ, ნაკვეთი 14/430</t>
  </si>
  <si>
    <t xml:space="preserve">სველი წერტილების და სამზარეულოების ქაღალდით, ხელის საშრობი  ქაღალდით, ჰაერგამწმენდით და თხევადი   ქაფით უზრუნველყოფა – ყოველდღე (პროდუქციის მოწოდებას ახდენს შემსრულებელი დამკვეთთან წინასწარი შეთანმხებით) </t>
  </si>
  <si>
    <t>გარე ფასადებზე არსებული მანათობელი წარწერების და სარეკლამო აბრების წმენდა - თვეში ერთხელ  (სათავო ოფისის, სერვისცენტრები)</t>
  </si>
  <si>
    <t>დაქირავებულ  თანამშრომლებს,  სამუშაოს შესრულებისას  უნდა  ეცვათ შესაბამისი სამუშაო  ფორმა,  რომელზეც  იქნება  მითითებული მომსახურე  კომპანიის  დასახელება (ფორმის დიზიანი თანხმდება დამკვეთთან);</t>
  </si>
  <si>
    <t>სამუშაოები:</t>
  </si>
  <si>
    <t>ობიექტზე მიმაგრებული იქნება პერსონალური მენეჯერი, რომელიც  კვირაში  მინიმუმ  ერთჯერ  მოახდენს  ობიექტის  მოულოდნელ  ინსპექტირებას, მომსახურე  კომპანიის თანამშრომლების  მიერ შესრულებული სამუშაოს  ხარისხის კონტროლის  მიზნით.</t>
  </si>
  <si>
    <t>დასუფთავებისთვის  საჭირო  მასალებით/ინვენტარით, რაც  გულისხმობს თუმცა  არ შემოიფარგლება (სარეცხი, სახეხი, მოსაპრიალებელი, სველ წერტილებში  დეზადორები ავტომატური გამშვები მოწყობილობით და სადეზინფექციო მასალებით, ალუმინის იატაკის ჯოხებით, ტილოებით, ობების ქსელების კოხებით  და  ა.შ.) საჭირო  რაოდენობით  მომარაგებას  უზრუნველყოფს შემსრულებელი (შეთანხმდება დამკვეთთან და ექნება შესაბამისოსბის სერტიფიკატი)</t>
  </si>
  <si>
    <t xml:space="preserve">დანართი #1 </t>
  </si>
  <si>
    <t>დამატებითი დეტალები:</t>
  </si>
  <si>
    <t xml:space="preserve">შენიშვნა - </t>
  </si>
  <si>
    <t>წმენდა თვეში 3-ჯერ</t>
  </si>
  <si>
    <t>დანართი #3</t>
  </si>
  <si>
    <t>ი. ჭავჭავაძის გამზ. 2</t>
  </si>
  <si>
    <t>ვაჟა-ფშაველას გამზ. 21</t>
  </si>
  <si>
    <t>პეკინის ქ. 24ა</t>
  </si>
  <si>
    <t>წერეთლის გამზ. 67</t>
  </si>
  <si>
    <t>დიღმის მას.  I კვ. კორპ. 2ბ</t>
  </si>
  <si>
    <t>მ/ს"ვარკეთილის" ვესტიბიულში ჩასასვლელი</t>
  </si>
  <si>
    <t>ომარ ხიზანიშვილი , N 1</t>
  </si>
  <si>
    <t>რუსთაველის ქ. 74</t>
  </si>
  <si>
    <t>სამეფოს ქ. 49</t>
  </si>
  <si>
    <t>რუსთაველის გამზ. 5</t>
  </si>
  <si>
    <t>26 მაისის ქუჩა N2 / რუსთაველის რკალი 20</t>
  </si>
  <si>
    <t>ფარნავაზ მეფის 55</t>
  </si>
  <si>
    <t>ერისთავის ქ. 8</t>
  </si>
  <si>
    <t>ნონეშვილის 20</t>
  </si>
  <si>
    <t>ზ. გამსახურდიას ქ. #31</t>
  </si>
  <si>
    <t>მარნეული</t>
  </si>
  <si>
    <t>ფოთი</t>
  </si>
  <si>
    <t>ოზურგეთი</t>
  </si>
  <si>
    <t>გურჯაანი</t>
  </si>
  <si>
    <t>საპირფარეშოს ქაღალდი 2 ფენიანი, 100 მეტრიანი, 100%-იანი ცელულოზა</t>
  </si>
  <si>
    <t>ხელის საწმენდი ZZ ქაღალდი 2 ფენიანი, 200 ცალიანი, 100%-იანი ცელულოზა</t>
  </si>
  <si>
    <t>ხელის საწმენდი "ლაზერი"-ს ქაღალდი 2 ფენიანი, 100 მ-რი, 100%-იანი ცელულოზა</t>
  </si>
  <si>
    <t>თხევადი საპონი - 5 ლიტრიანი ბალონი</t>
  </si>
  <si>
    <t>სამუშაო დღეების განმავლობაში ბანკის სათავო ოფისში და სერვისცენტრებში სისუფთავის დაცვა (საოპერაციო დარბაზი, სალარო, სამუშაო ოთახები, საოფისე ავეჯი, ტექნიკა, ფარდები და ჟალუზები, სერვისცენტრის/სათავო ოფისის შესასვლელი კარების წმენდა ნათითურებისგან, დერეფნები, ვესტიბიულები, აივნები, შიდა ნაგვის ურნები,  სამზარეულოები, საპირფარეშოები, სერვიცენტრის მიმდბარე ეზოს და ეზოს საფერფლეები (ესეთის არსებობის შემთხვეავში), ბანკომატები), იგულისხმება სპეციალური ხსნარებით (სველი წესით) და მტვერსასრუტით დასუფთავება– ყოველდღე</t>
  </si>
  <si>
    <t xml:space="preserve"> </t>
  </si>
  <si>
    <t xml:space="preserve">კოკაიას ხეივანი 1 </t>
  </si>
  <si>
    <t>9 აპრილის ხეივანი 30</t>
  </si>
  <si>
    <t>ცხინვალის გზატკეცილი 10</t>
  </si>
  <si>
    <t>ჰიგიენური პროდუქცია</t>
  </si>
  <si>
    <t>ჰიგიენური საშუალებების , ერთეულ ფასები დღგ-ს ჩათვლით (₾):</t>
  </si>
  <si>
    <t>წნორი</t>
  </si>
  <si>
    <t>აღმაშნებელის 9</t>
  </si>
  <si>
    <t>ბორჯომი</t>
  </si>
  <si>
    <t>რუსთაველის 113ა</t>
  </si>
  <si>
    <t>ბერი გაბრიელ სალოსის 191 (თბილავიამშნენი)</t>
  </si>
  <si>
    <t>მარკ ბრონშტეინის ქ. 1 (საქრუსენერგო)</t>
  </si>
  <si>
    <t>ქავთარაძე 11</t>
  </si>
  <si>
    <t>ვანის 3</t>
  </si>
  <si>
    <t>ვანის 4</t>
  </si>
  <si>
    <t>თამარ მეფის 15</t>
  </si>
  <si>
    <t>hualing plaza (ქვედა შესასვლელი)</t>
  </si>
  <si>
    <t>ვარკეთილი 3 4მკ/რ-ის მიმდებარედ - Hotels and preferens hualing tbilisi</t>
  </si>
  <si>
    <t xml:space="preserve"> კახეთის გზატკეცილი, კოსმონავტების ძეგლის დასაწყისში(სმარტი)</t>
  </si>
  <si>
    <t>კახეთის გზატკეცილი 21 (ნავთობის კორპორაცია)</t>
  </si>
  <si>
    <t xml:space="preserve"> კოსტავას ქ N77ა- (საქართველოს უნივერსიტეტი)</t>
  </si>
  <si>
    <t>ლუბლიანას ქუჩა  N2/6 (შპს დავით ტვილდიანის სამედიცინო უნივერსიტეტი)</t>
  </si>
  <si>
    <t>ლეონიძის ქ.</t>
  </si>
  <si>
    <t>ცხინვალის გზატკეცილი 6ა</t>
  </si>
  <si>
    <t>პეტრიწის 5</t>
  </si>
  <si>
    <t>ოუზრგეთი</t>
  </si>
  <si>
    <t>კოსტავას ქ. 1</t>
  </si>
  <si>
    <t>ავტომშენებლის ქ. 3 (დეილი)</t>
  </si>
  <si>
    <t>ჭავჭავაძის 37</t>
  </si>
  <si>
    <t>ბაღდათი</t>
  </si>
  <si>
    <t>კურორტი საირმე</t>
  </si>
  <si>
    <t>პუშკინის ქ. 118/120</t>
  </si>
  <si>
    <t>კონცელიძის 50</t>
  </si>
  <si>
    <t>კვარიათი (ხელვაჩაური, სარფი-შპს ლიცი)</t>
  </si>
  <si>
    <t>გამსახურდიას 24</t>
  </si>
  <si>
    <t>დაბა მესტია, ცენტრი</t>
  </si>
  <si>
    <t>დამატებითი ინფორმაცია</t>
  </si>
  <si>
    <t>კვირაში 3-ჯერ</t>
  </si>
  <si>
    <t>რბილი ავეჯის და რბილი იატაკების წმენდა ზედაპირული - ყოველდღე (რბილი იატაკის შემთხვეავში (სათავო ოფისი) 2-3 თვეში ერთხელ ქიმიური წმენდა)</t>
  </si>
  <si>
    <t xml:space="preserve">გრანიტის იატაკების სიპრიალის აღდგენა - 2-3 თვეში ერთხელ </t>
  </si>
  <si>
    <t>სათავო ოფისის  შიდა  ეზოს (473 კვ.მ)  დასუფთავება, ეზოში  განთავსებული  ნაგვის  ურნებიდან  ნაგვის  ყოველდღიური  გატანა და ავტოფარეხების (150 კვ.მ) გამოხვეტვა-კვირაში ერთჯერ</t>
  </si>
  <si>
    <t>სერვისნცეტრის და სერვისცენტრისგან განცალკევებით (სხვა ლოკაციაზე) მდგომი ბანკომატების წმენდა – თვეში სამჯერ</t>
  </si>
  <si>
    <t>სათავო ოფისის და ფილიალების გენერალური დასუფთავება ორ-სამ თვეში ერთჯერ, გენერალური დასუფთავების დროს სათავოში და ფილიალში უნდა მოხდეს ჭაღების,  კონდიცირების და სავენტილაციო ფანკოილების  პანელების გაწმენდა (ჩასატარებელია სამუშაოების გრაფიკი/თარიღი შეთანხებული უნდა იქნეს ადმინისტრაციასთან)</t>
  </si>
  <si>
    <t>მომსახურეობის  გაწევა  უნდა  მოხდეს ყოველდღიურად სერვიცენტრებში 09:30-დან 14:00-მდე (დასუფთავების თანმშრომლების რაოდენობას განსაზღვრავს შემსრულებელი საჭიროების მიხედვით), წვიმის/თოვლის დროს თანამშრომლეი ობიექტზე უნდა დარჩეს 18:00-მდე (ფილილის მენეჯრის მოთოხვნით), (შაბათი: 09:30-14:00);
სათავო ოფისის შემთხვებაში - 08:30-დან 14:00-მდე, 14:00-18:00-მდე მორიგე თანამშრომლები  (მორიგე დასუფთავების თანამშრომლის რაოდენობა არ უნდა იყოს 3 ადამიანზე ნაკლები), (შაბათი: 09:30-14:00)</t>
  </si>
  <si>
    <t xml:space="preserve"> ფილიალებში სარემონტო-სამშენებლო სამუშაოების დასრულების შემდეგ გენერალური დასუფთავების ჩატარება (არ იგულისხმება სამშენებლო ნაგვის გატანა) – საჭიროებიდან გამომდინარე (კვ.მ-ის მიხედვით)</t>
  </si>
  <si>
    <t>დანართი #2</t>
  </si>
  <si>
    <t>ი. ჭავჭავაძის N41 (ფილიალი, ბექ ოფისი)</t>
  </si>
  <si>
    <t>წამებულის გამზ. N1 (სათავო ოფისი, 4 სართული)</t>
  </si>
  <si>
    <t>მეტეხის 22 (ბექ ოფისი, 1 სართული)</t>
  </si>
  <si>
    <t>ამირეჯიბის 6 (ბექ ოფისი, 2 სართული)</t>
  </si>
  <si>
    <t>ლესელიძის 44 (სალარო)</t>
  </si>
  <si>
    <t>მომსახურების თანხა (₾)</t>
  </si>
  <si>
    <t>მომსახურების თანხა საჭირო ჰიგიენური პროდუქციით (თვე, ₾)</t>
  </si>
  <si>
    <t>დამლაგებლების (საორიენტაციო) რაოდენობა ობიექტზე</t>
  </si>
  <si>
    <t>საპირფარეშოს ერთჯერადი ჰიგიენური ქაღალდი (დასაფენი)</t>
  </si>
  <si>
    <t>სამზარეულოს ხელსახოცი 33X33,  100 ცალიანი 1 ფენიანი</t>
  </si>
  <si>
    <t>დანართი #3-ით განსაზღვრული პროდუქციის მიწოდება თვის ჭრილში მოხმარების მიხედვით დანრთ #2-ში მოცემულ ლოკაციებზე (ანაზრაურება-მომხარების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</si>
</sst>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_₾"/>
    <numFmt numFmtId="165" formatCode="_-* #,##0.00\ [$₾-437]_-;\-* #,##0.00\ [$₾-437]_-;_-* &quot;-&quot;??\ [$₾-437]_-;_-@_-"/>
  </numFmts>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Sylfaen"/>
      <family val="1"/>
    </font>
    <font>
      <sz val="9"/>
      <name val="Calibri"/>
      <family val="2"/>
      <scheme val="minor"/>
    </font>
    <font>
      <sz val="9"/>
      <color rgb="FF000000"/>
      <name val="Sylfaen"/>
      <family val="1"/>
    </font>
    <font>
      <sz val="9"/>
      <color rgb="FFFF0000"/>
      <name val="Calibri"/>
      <family val="2"/>
      <scheme val="minor"/>
    </font>
    <font>
      <b/>
      <sz val="9"/>
      <name val="Calibri"/>
      <family val="2"/>
      <scheme val="minor"/>
    </font>
    <font>
      <b/>
      <sz val="10"/>
      <color theme="1"/>
      <name val="Calibri"/>
      <family val="2"/>
      <charset val="204"/>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93">
    <xf numFmtId="0" fontId="0" fillId="0" borderId="0" xfId="0"/>
    <xf numFmtId="0" fontId="1" fillId="3" borderId="1" xfId="0" applyFont="1" applyFill="1" applyBorder="1" applyAlignment="1">
      <alignment horizontal="center" vertical="center" wrapText="1"/>
    </xf>
    <xf numFmtId="0" fontId="1" fillId="0" borderId="1" xfId="0" applyFont="1" applyBorder="1" applyAlignment="1">
      <alignment horizontal="center"/>
    </xf>
    <xf numFmtId="0" fontId="2" fillId="0" borderId="1" xfId="0" applyFont="1" applyBorder="1" applyAlignment="1">
      <alignment horizontal="center"/>
    </xf>
    <xf numFmtId="0" fontId="1" fillId="2" borderId="1" xfId="0" applyFont="1" applyFill="1" applyBorder="1" applyAlignment="1">
      <alignment horizontal="center"/>
    </xf>
    <xf numFmtId="0" fontId="2" fillId="0" borderId="0" xfId="0" applyFont="1"/>
    <xf numFmtId="0" fontId="2" fillId="0" borderId="1" xfId="0" applyFont="1" applyBorder="1"/>
    <xf numFmtId="0" fontId="5" fillId="0" borderId="1" xfId="0" applyFont="1" applyBorder="1" applyAlignment="1">
      <alignment vertical="center" wrapText="1"/>
    </xf>
    <xf numFmtId="0" fontId="3" fillId="0" borderId="1" xfId="0" applyFont="1" applyFill="1" applyBorder="1"/>
    <xf numFmtId="0" fontId="6"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1" xfId="0" applyFont="1" applyBorder="1" applyAlignment="1">
      <alignment wrapText="1"/>
    </xf>
    <xf numFmtId="0" fontId="4" fillId="0" borderId="1" xfId="0" applyFont="1" applyBorder="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right"/>
    </xf>
    <xf numFmtId="0" fontId="4" fillId="0" borderId="1" xfId="0" applyFont="1" applyBorder="1"/>
    <xf numFmtId="0" fontId="3" fillId="0" borderId="1" xfId="0" applyFont="1" applyBorder="1" applyAlignment="1">
      <alignment vertical="center" wrapText="1"/>
    </xf>
    <xf numFmtId="0" fontId="4" fillId="0" borderId="1" xfId="0" applyFont="1" applyBorder="1" applyAlignment="1">
      <alignment horizontal="left" vertical="top"/>
    </xf>
    <xf numFmtId="0" fontId="1" fillId="3" borderId="1" xfId="0" applyFont="1" applyFill="1" applyBorder="1" applyAlignment="1">
      <alignment horizontal="right" vertical="center" wrapText="1"/>
    </xf>
    <xf numFmtId="0" fontId="6" fillId="0" borderId="0" xfId="0" applyFont="1" applyAlignment="1">
      <alignment horizontal="right"/>
    </xf>
    <xf numFmtId="164" fontId="1" fillId="0" borderId="1" xfId="0" applyNumberFormat="1" applyFont="1" applyBorder="1" applyAlignment="1">
      <alignment horizontal="right" wrapText="1"/>
    </xf>
    <xf numFmtId="164" fontId="7" fillId="0" borderId="1" xfId="0" applyNumberFormat="1" applyFont="1" applyBorder="1" applyAlignment="1">
      <alignment horizontal="right" wrapText="1"/>
    </xf>
    <xf numFmtId="0" fontId="1" fillId="3" borderId="1" xfId="0" applyFont="1" applyFill="1" applyBorder="1" applyAlignment="1">
      <alignment vertical="center" wrapText="1"/>
    </xf>
    <xf numFmtId="0" fontId="6" fillId="0" borderId="0" xfId="0" applyFont="1" applyAlignment="1"/>
    <xf numFmtId="0" fontId="2" fillId="0" borderId="0" xfId="0" applyFont="1" applyAlignment="1"/>
    <xf numFmtId="0" fontId="4" fillId="0" borderId="10" xfId="0" applyFont="1" applyBorder="1" applyAlignment="1">
      <alignment vertical="center"/>
    </xf>
    <xf numFmtId="1" fontId="4" fillId="0" borderId="10" xfId="0" applyNumberFormat="1" applyFont="1" applyBorder="1" applyAlignment="1">
      <alignment vertical="center"/>
    </xf>
    <xf numFmtId="0" fontId="4" fillId="2" borderId="8" xfId="0" applyFont="1" applyFill="1" applyBorder="1" applyAlignment="1">
      <alignment horizontal="left" vertical="center"/>
    </xf>
    <xf numFmtId="0" fontId="4" fillId="2" borderId="8" xfId="0" applyFont="1" applyFill="1" applyBorder="1" applyAlignment="1">
      <alignment horizontal="left" vertical="center" wrapText="1"/>
    </xf>
    <xf numFmtId="0" fontId="4" fillId="0" borderId="1" xfId="0" applyFont="1" applyBorder="1" applyAlignment="1">
      <alignment vertical="center"/>
    </xf>
    <xf numFmtId="0" fontId="4" fillId="2" borderId="9" xfId="0" applyFont="1" applyFill="1" applyBorder="1" applyAlignment="1">
      <alignment horizontal="left" vertical="center" wrapText="1"/>
    </xf>
    <xf numFmtId="0" fontId="4" fillId="0" borderId="0" xfId="0" applyFont="1" applyAlignment="1"/>
    <xf numFmtId="0" fontId="0" fillId="0" borderId="0" xfId="0" applyAlignment="1">
      <alignment horizontal="left"/>
    </xf>
    <xf numFmtId="0" fontId="2" fillId="0" borderId="0" xfId="0" applyFont="1" applyAlignment="1">
      <alignment horizontal="right"/>
    </xf>
    <xf numFmtId="0" fontId="0" fillId="0" borderId="0" xfId="0" applyAlignment="1"/>
    <xf numFmtId="0" fontId="2" fillId="0" borderId="0" xfId="0" applyFont="1" applyFill="1" applyBorder="1" applyAlignment="1">
      <alignment horizontal="left"/>
    </xf>
    <xf numFmtId="0" fontId="0" fillId="0" borderId="0" xfId="0" applyBorder="1" applyAlignment="1">
      <alignment horizontal="left"/>
    </xf>
    <xf numFmtId="165" fontId="8" fillId="0" borderId="4" xfId="0" applyNumberFormat="1" applyFont="1" applyBorder="1"/>
    <xf numFmtId="0" fontId="2" fillId="0" borderId="1" xfId="0" applyFont="1" applyBorder="1" applyAlignment="1">
      <alignment horizontal="center"/>
    </xf>
    <xf numFmtId="0" fontId="6" fillId="2" borderId="7" xfId="0" applyFont="1" applyFill="1" applyBorder="1" applyAlignment="1">
      <alignment horizontal="left" vertical="center"/>
    </xf>
    <xf numFmtId="0" fontId="6" fillId="2" borderId="7"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horizontal="center"/>
    </xf>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4" xfId="0" applyFont="1" applyFill="1" applyBorder="1" applyAlignment="1">
      <alignment vertical="center"/>
    </xf>
    <xf numFmtId="0" fontId="10" fillId="2" borderId="14" xfId="0" applyFont="1" applyFill="1" applyBorder="1" applyAlignment="1">
      <alignment vertical="center" wrapText="1"/>
    </xf>
    <xf numFmtId="0" fontId="10" fillId="2" borderId="1" xfId="0" applyFont="1" applyFill="1" applyBorder="1" applyAlignment="1">
      <alignment horizontal="left" vertical="top"/>
    </xf>
    <xf numFmtId="0" fontId="3" fillId="2" borderId="1" xfId="0" applyFont="1" applyFill="1" applyBorder="1" applyAlignment="1">
      <alignment horizontal="left" vertical="center" wrapText="1"/>
    </xf>
    <xf numFmtId="165" fontId="4" fillId="0" borderId="10" xfId="0" applyNumberFormat="1" applyFont="1" applyBorder="1" applyAlignment="1">
      <alignment vertical="center"/>
    </xf>
    <xf numFmtId="165" fontId="4" fillId="0" borderId="1" xfId="0" applyNumberFormat="1" applyFont="1" applyBorder="1" applyAlignment="1">
      <alignment vertical="center"/>
    </xf>
    <xf numFmtId="165" fontId="4" fillId="4" borderId="10" xfId="0" applyNumberFormat="1" applyFont="1" applyFill="1" applyBorder="1" applyAlignment="1">
      <alignment horizontal="right"/>
    </xf>
    <xf numFmtId="1" fontId="4" fillId="0" borderId="1" xfId="0" applyNumberFormat="1" applyFont="1" applyBorder="1" applyAlignment="1">
      <alignment vertical="center"/>
    </xf>
    <xf numFmtId="165" fontId="8" fillId="2" borderId="4" xfId="0" applyNumberFormat="1" applyFont="1" applyFill="1" applyBorder="1"/>
    <xf numFmtId="0" fontId="2"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0" xfId="0" applyFont="1" applyAlignment="1">
      <alignment horizontal="right"/>
    </xf>
    <xf numFmtId="165" fontId="2" fillId="4" borderId="1" xfId="0" applyNumberFormat="1" applyFont="1" applyFill="1" applyBorder="1" applyAlignment="1">
      <alignment horizontal="right"/>
    </xf>
    <xf numFmtId="0" fontId="2" fillId="2" borderId="1"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6" xfId="0" applyFont="1" applyBorder="1" applyAlignment="1">
      <alignment horizontal="center"/>
    </xf>
    <xf numFmtId="0" fontId="1" fillId="2" borderId="1" xfId="0" applyFont="1" applyFill="1" applyBorder="1" applyAlignment="1">
      <alignment horizontal="center"/>
    </xf>
    <xf numFmtId="165" fontId="2" fillId="0" borderId="11" xfId="0" applyNumberFormat="1" applyFont="1" applyBorder="1" applyAlignment="1">
      <alignment horizontal="right" vertical="center"/>
    </xf>
    <xf numFmtId="165" fontId="2" fillId="0" borderId="13" xfId="0" applyNumberFormat="1" applyFont="1" applyBorder="1" applyAlignment="1">
      <alignment horizontal="right" vertical="center"/>
    </xf>
    <xf numFmtId="165" fontId="2" fillId="0" borderId="15" xfId="0" applyNumberFormat="1" applyFont="1" applyBorder="1" applyAlignment="1">
      <alignment horizontal="right" vertical="center"/>
    </xf>
    <xf numFmtId="165" fontId="2" fillId="0" borderId="16" xfId="0" applyNumberFormat="1" applyFont="1" applyBorder="1" applyAlignment="1">
      <alignment horizontal="right" vertical="center"/>
    </xf>
    <xf numFmtId="165" fontId="2" fillId="0" borderId="6" xfId="0" applyNumberFormat="1" applyFont="1" applyBorder="1" applyAlignment="1">
      <alignment horizontal="right" vertical="center"/>
    </xf>
    <xf numFmtId="165" fontId="2" fillId="0" borderId="17" xfId="0" applyNumberFormat="1" applyFont="1" applyBorder="1" applyAlignment="1">
      <alignment horizontal="right" vertical="center"/>
    </xf>
    <xf numFmtId="0" fontId="9" fillId="0" borderId="5" xfId="0" applyFont="1"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9" fillId="0" borderId="1"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0" fontId="2" fillId="0" borderId="1" xfId="0" applyFont="1" applyFill="1" applyBorder="1" applyAlignment="1">
      <alignment horizontal="left"/>
    </xf>
    <xf numFmtId="0" fontId="2" fillId="0" borderId="3" xfId="0" applyFont="1" applyBorder="1"/>
    <xf numFmtId="0" fontId="2" fillId="0" borderId="4" xfId="0" applyFont="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8"/>
  <sheetViews>
    <sheetView tabSelected="1" zoomScaleNormal="100" workbookViewId="0">
      <selection activeCell="B16" sqref="B16"/>
    </sheetView>
  </sheetViews>
  <sheetFormatPr defaultRowHeight="15" x14ac:dyDescent="0.25"/>
  <cols>
    <col min="1" max="1" width="3" bestFit="1" customWidth="1"/>
    <col min="2" max="2" width="121.28515625" style="15" customWidth="1"/>
  </cols>
  <sheetData>
    <row r="1" spans="1:2" x14ac:dyDescent="0.25">
      <c r="A1" s="59" t="s">
        <v>70</v>
      </c>
      <c r="B1" s="59"/>
    </row>
    <row r="2" spans="1:2" x14ac:dyDescent="0.25">
      <c r="A2" s="62" t="s">
        <v>67</v>
      </c>
      <c r="B2" s="62"/>
    </row>
    <row r="3" spans="1:2" ht="48.75" x14ac:dyDescent="0.25">
      <c r="A3" s="11">
        <v>1</v>
      </c>
      <c r="B3" s="12" t="s">
        <v>98</v>
      </c>
    </row>
    <row r="4" spans="1:2" x14ac:dyDescent="0.25">
      <c r="A4" s="11">
        <v>2</v>
      </c>
      <c r="B4" s="12" t="s">
        <v>57</v>
      </c>
    </row>
    <row r="5" spans="1:2" ht="24.75" x14ac:dyDescent="0.25">
      <c r="A5" s="11">
        <v>3</v>
      </c>
      <c r="B5" s="12" t="s">
        <v>137</v>
      </c>
    </row>
    <row r="6" spans="1:2" ht="24.75" x14ac:dyDescent="0.25">
      <c r="A6" s="11">
        <v>4</v>
      </c>
      <c r="B6" s="12" t="s">
        <v>58</v>
      </c>
    </row>
    <row r="7" spans="1:2" ht="24.75" x14ac:dyDescent="0.25">
      <c r="A7" s="11">
        <v>5</v>
      </c>
      <c r="B7" s="12" t="s">
        <v>64</v>
      </c>
    </row>
    <row r="8" spans="1:2" x14ac:dyDescent="0.25">
      <c r="A8" s="11">
        <v>6</v>
      </c>
      <c r="B8" s="12" t="s">
        <v>138</v>
      </c>
    </row>
    <row r="9" spans="1:2" ht="24.75" x14ac:dyDescent="0.25">
      <c r="A9" s="11">
        <v>7</v>
      </c>
      <c r="B9" s="12" t="s">
        <v>139</v>
      </c>
    </row>
    <row r="10" spans="1:2" x14ac:dyDescent="0.25">
      <c r="A10" s="11">
        <v>8</v>
      </c>
      <c r="B10" s="13" t="s">
        <v>59</v>
      </c>
    </row>
    <row r="11" spans="1:2" x14ac:dyDescent="0.25">
      <c r="A11" s="11">
        <v>9</v>
      </c>
      <c r="B11" s="13" t="s">
        <v>65</v>
      </c>
    </row>
    <row r="12" spans="1:2" x14ac:dyDescent="0.25">
      <c r="A12" s="11">
        <v>10</v>
      </c>
      <c r="B12" s="13" t="s">
        <v>60</v>
      </c>
    </row>
    <row r="13" spans="1:2" x14ac:dyDescent="0.25">
      <c r="A13" s="11">
        <v>11</v>
      </c>
      <c r="B13" s="13" t="s">
        <v>140</v>
      </c>
    </row>
    <row r="14" spans="1:2" ht="36.75" x14ac:dyDescent="0.25">
      <c r="A14" s="11">
        <v>12</v>
      </c>
      <c r="B14" s="13" t="s">
        <v>141</v>
      </c>
    </row>
    <row r="15" spans="1:2" ht="24.75" x14ac:dyDescent="0.25">
      <c r="A15" s="6">
        <v>13</v>
      </c>
      <c r="B15" s="12" t="s">
        <v>143</v>
      </c>
    </row>
    <row r="16" spans="1:2" ht="24.75" x14ac:dyDescent="0.25">
      <c r="A16" s="91">
        <v>14</v>
      </c>
      <c r="B16" s="92" t="s">
        <v>155</v>
      </c>
    </row>
    <row r="17" spans="1:2" ht="14.45" customHeight="1" x14ac:dyDescent="0.25">
      <c r="A17" s="60" t="s">
        <v>71</v>
      </c>
      <c r="B17" s="61"/>
    </row>
    <row r="18" spans="1:2" ht="61.5" customHeight="1" x14ac:dyDescent="0.25">
      <c r="A18" s="11">
        <v>1</v>
      </c>
      <c r="B18" s="12" t="s">
        <v>142</v>
      </c>
    </row>
    <row r="19" spans="1:2" ht="24.75" x14ac:dyDescent="0.25">
      <c r="A19" s="11">
        <v>2</v>
      </c>
      <c r="B19" s="12" t="s">
        <v>66</v>
      </c>
    </row>
    <row r="20" spans="1:2" ht="48.75" x14ac:dyDescent="0.25">
      <c r="A20" s="11">
        <v>3</v>
      </c>
      <c r="B20" s="12" t="s">
        <v>69</v>
      </c>
    </row>
    <row r="21" spans="1:2" ht="24.75" x14ac:dyDescent="0.25">
      <c r="A21" s="11">
        <v>4</v>
      </c>
      <c r="B21" s="12" t="s">
        <v>68</v>
      </c>
    </row>
    <row r="22" spans="1:2" x14ac:dyDescent="0.25">
      <c r="A22" s="5"/>
      <c r="B22" s="14"/>
    </row>
    <row r="23" spans="1:2" x14ac:dyDescent="0.25">
      <c r="A23" s="5"/>
    </row>
    <row r="24" spans="1:2" x14ac:dyDescent="0.25">
      <c r="A24" s="5"/>
    </row>
    <row r="25" spans="1:2" x14ac:dyDescent="0.25">
      <c r="A25" s="5"/>
    </row>
    <row r="26" spans="1:2" x14ac:dyDescent="0.25">
      <c r="A26" s="5"/>
    </row>
    <row r="27" spans="1:2" x14ac:dyDescent="0.25">
      <c r="A27" s="5"/>
    </row>
    <row r="28" spans="1:2" x14ac:dyDescent="0.25">
      <c r="A28" s="5"/>
    </row>
    <row r="29" spans="1:2" x14ac:dyDescent="0.25">
      <c r="A29" s="5"/>
    </row>
    <row r="30" spans="1:2" x14ac:dyDescent="0.25">
      <c r="A30" s="5"/>
    </row>
    <row r="31" spans="1:2" x14ac:dyDescent="0.25">
      <c r="A31" s="5"/>
    </row>
    <row r="32" spans="1:2" ht="28.9" customHeight="1" x14ac:dyDescent="0.25">
      <c r="A32" s="5"/>
    </row>
    <row r="33" spans="1:2" x14ac:dyDescent="0.25">
      <c r="A33" s="5"/>
      <c r="B33" s="14"/>
    </row>
    <row r="34" spans="1:2" x14ac:dyDescent="0.25">
      <c r="A34" s="5"/>
      <c r="B34" s="14"/>
    </row>
    <row r="35" spans="1:2" x14ac:dyDescent="0.25">
      <c r="A35" s="5"/>
      <c r="B35" s="14"/>
    </row>
    <row r="36" spans="1:2" x14ac:dyDescent="0.25">
      <c r="A36" s="5"/>
      <c r="B36" s="14"/>
    </row>
    <row r="37" spans="1:2" x14ac:dyDescent="0.25">
      <c r="A37" s="5"/>
      <c r="B37" s="14"/>
    </row>
    <row r="38" spans="1:2" x14ac:dyDescent="0.25">
      <c r="A38" s="5"/>
      <c r="B38" s="14"/>
    </row>
  </sheetData>
  <mergeCells count="3">
    <mergeCell ref="A1:B1"/>
    <mergeCell ref="A17:B17"/>
    <mergeCell ref="A2:B2"/>
  </mergeCells>
  <pageMargins left="0.65" right="0.15748031496062992" top="0.17" bottom="0.17" header="0.17" footer="0.17"/>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workbookViewId="0">
      <selection activeCell="D14" sqref="D14"/>
    </sheetView>
  </sheetViews>
  <sheetFormatPr defaultColWidth="8.85546875" defaultRowHeight="12" x14ac:dyDescent="0.2"/>
  <cols>
    <col min="1" max="1" width="3" style="10" bestFit="1" customWidth="1"/>
    <col min="2" max="2" width="8.28515625" style="5" bestFit="1" customWidth="1"/>
    <col min="3" max="3" width="57" style="5" customWidth="1"/>
    <col min="4" max="4" width="10.7109375" style="26" bestFit="1" customWidth="1"/>
    <col min="5" max="5" width="15.140625" style="16" customWidth="1"/>
    <col min="6" max="6" width="18.42578125" style="5" customWidth="1"/>
    <col min="7" max="7" width="26.5703125" style="5" customWidth="1"/>
    <col min="8" max="8" width="2.28515625" style="5" customWidth="1"/>
    <col min="9" max="10" width="13.7109375" style="5" customWidth="1"/>
    <col min="11" max="11" width="14.42578125" style="5" customWidth="1"/>
    <col min="12" max="12" width="10.140625" style="5" bestFit="1" customWidth="1"/>
    <col min="13" max="16384" width="8.85546875" style="5"/>
  </cols>
  <sheetData>
    <row r="1" spans="1:12" x14ac:dyDescent="0.2">
      <c r="A1" s="74" t="s">
        <v>144</v>
      </c>
      <c r="B1" s="74"/>
      <c r="C1" s="74"/>
      <c r="D1" s="74"/>
      <c r="E1" s="74"/>
      <c r="F1" s="74"/>
      <c r="G1" s="74"/>
    </row>
    <row r="2" spans="1:12" ht="19.5" customHeight="1" x14ac:dyDescent="0.2">
      <c r="A2" s="75" t="s">
        <v>56</v>
      </c>
      <c r="B2" s="75"/>
      <c r="C2" s="75"/>
      <c r="D2" s="75"/>
      <c r="E2" s="75"/>
      <c r="F2" s="75"/>
      <c r="G2" s="75"/>
    </row>
    <row r="3" spans="1:12" ht="48" x14ac:dyDescent="0.2">
      <c r="A3" s="1" t="s">
        <v>55</v>
      </c>
      <c r="B3" s="1" t="s">
        <v>0</v>
      </c>
      <c r="C3" s="1" t="s">
        <v>1</v>
      </c>
      <c r="D3" s="24" t="s">
        <v>2</v>
      </c>
      <c r="E3" s="20" t="s">
        <v>152</v>
      </c>
      <c r="F3" s="1" t="s">
        <v>151</v>
      </c>
      <c r="G3" s="1" t="s">
        <v>135</v>
      </c>
    </row>
    <row r="4" spans="1:12" ht="12.75" x14ac:dyDescent="0.2">
      <c r="A4" s="3">
        <v>1</v>
      </c>
      <c r="B4" s="6" t="s">
        <v>3</v>
      </c>
      <c r="C4" s="7" t="s">
        <v>146</v>
      </c>
      <c r="D4" s="27">
        <f>485+150+492.21+345+2193.81+166+7.68+7.69</f>
        <v>3847.39</v>
      </c>
      <c r="E4" s="22">
        <v>10</v>
      </c>
      <c r="F4" s="53"/>
      <c r="G4" s="28"/>
    </row>
    <row r="5" spans="1:12" ht="12.75" x14ac:dyDescent="0.2">
      <c r="A5" s="45">
        <v>2</v>
      </c>
      <c r="B5" s="6" t="s">
        <v>3</v>
      </c>
      <c r="C5" s="7" t="s">
        <v>147</v>
      </c>
      <c r="D5" s="27">
        <v>468</v>
      </c>
      <c r="E5" s="22">
        <v>1</v>
      </c>
      <c r="F5" s="53"/>
      <c r="G5" s="28"/>
    </row>
    <row r="6" spans="1:12" x14ac:dyDescent="0.2">
      <c r="A6" s="58">
        <v>3</v>
      </c>
      <c r="B6" s="29" t="s">
        <v>3</v>
      </c>
      <c r="C6" s="30" t="s">
        <v>148</v>
      </c>
      <c r="D6" s="31">
        <v>900</v>
      </c>
      <c r="E6" s="23">
        <v>2</v>
      </c>
      <c r="F6" s="53"/>
      <c r="G6" s="28"/>
    </row>
    <row r="7" spans="1:12" ht="12.75" x14ac:dyDescent="0.25">
      <c r="A7" s="45">
        <v>4</v>
      </c>
      <c r="B7" s="6" t="s">
        <v>3</v>
      </c>
      <c r="C7" s="8" t="s">
        <v>4</v>
      </c>
      <c r="D7" s="27">
        <v>187</v>
      </c>
      <c r="E7" s="22">
        <v>1</v>
      </c>
      <c r="F7" s="53"/>
      <c r="G7" s="28"/>
    </row>
    <row r="8" spans="1:12" ht="12.75" x14ac:dyDescent="0.25">
      <c r="A8" s="58">
        <v>4.7</v>
      </c>
      <c r="B8" s="17" t="s">
        <v>3</v>
      </c>
      <c r="C8" s="8" t="s">
        <v>6</v>
      </c>
      <c r="D8" s="27">
        <f>86.81+78.95</f>
        <v>165.76</v>
      </c>
      <c r="E8" s="23">
        <v>1</v>
      </c>
      <c r="F8" s="53"/>
      <c r="G8" s="28"/>
    </row>
    <row r="9" spans="1:12" s="9" customFormat="1" ht="12.75" x14ac:dyDescent="0.25">
      <c r="A9" s="58">
        <v>6</v>
      </c>
      <c r="B9" s="17" t="s">
        <v>3</v>
      </c>
      <c r="C9" s="8" t="s">
        <v>63</v>
      </c>
      <c r="D9" s="27">
        <v>175.2</v>
      </c>
      <c r="E9" s="23">
        <v>1</v>
      </c>
      <c r="F9" s="53"/>
      <c r="G9" s="28"/>
      <c r="I9" s="5"/>
      <c r="J9" s="5"/>
      <c r="K9" s="5"/>
      <c r="L9" s="5"/>
    </row>
    <row r="10" spans="1:12" ht="12.75" x14ac:dyDescent="0.25">
      <c r="A10" s="58">
        <v>7</v>
      </c>
      <c r="B10" s="17" t="s">
        <v>3</v>
      </c>
      <c r="C10" s="8" t="s">
        <v>7</v>
      </c>
      <c r="D10" s="27">
        <v>100</v>
      </c>
      <c r="E10" s="23">
        <v>1</v>
      </c>
      <c r="F10" s="53"/>
      <c r="G10" s="28"/>
    </row>
    <row r="11" spans="1:12" ht="12.75" x14ac:dyDescent="0.25">
      <c r="A11" s="58">
        <v>8</v>
      </c>
      <c r="B11" s="17" t="s">
        <v>3</v>
      </c>
      <c r="C11" s="8" t="s">
        <v>8</v>
      </c>
      <c r="D11" s="27">
        <v>121</v>
      </c>
      <c r="E11" s="23">
        <v>1</v>
      </c>
      <c r="F11" s="53"/>
      <c r="G11" s="28"/>
    </row>
    <row r="12" spans="1:12" ht="12.75" x14ac:dyDescent="0.2">
      <c r="A12" s="58">
        <v>9</v>
      </c>
      <c r="B12" s="17" t="s">
        <v>3</v>
      </c>
      <c r="C12" s="18" t="s">
        <v>21</v>
      </c>
      <c r="D12" s="27">
        <v>93.81</v>
      </c>
      <c r="E12" s="23">
        <v>1</v>
      </c>
      <c r="F12" s="53"/>
      <c r="G12" s="28"/>
    </row>
    <row r="13" spans="1:12" ht="12.75" x14ac:dyDescent="0.2">
      <c r="A13" s="58">
        <v>10</v>
      </c>
      <c r="B13" s="19" t="s">
        <v>3</v>
      </c>
      <c r="C13" s="18" t="s">
        <v>145</v>
      </c>
      <c r="D13" s="27">
        <f>593+35</f>
        <v>628</v>
      </c>
      <c r="E13" s="23">
        <v>2</v>
      </c>
      <c r="F13" s="53"/>
      <c r="G13" s="28"/>
    </row>
    <row r="14" spans="1:12" ht="12.75" x14ac:dyDescent="0.2">
      <c r="A14" s="58">
        <v>11</v>
      </c>
      <c r="B14" s="19" t="s">
        <v>3</v>
      </c>
      <c r="C14" s="18" t="s">
        <v>22</v>
      </c>
      <c r="D14" s="27">
        <f>37.1+6.3+49.3</f>
        <v>92.699999999999989</v>
      </c>
      <c r="E14" s="23">
        <v>1</v>
      </c>
      <c r="F14" s="53"/>
      <c r="G14" s="28"/>
    </row>
    <row r="15" spans="1:12" ht="12.75" x14ac:dyDescent="0.2">
      <c r="A15" s="58">
        <v>12</v>
      </c>
      <c r="B15" s="17" t="s">
        <v>3</v>
      </c>
      <c r="C15" s="18" t="s">
        <v>23</v>
      </c>
      <c r="D15" s="27">
        <v>110.6</v>
      </c>
      <c r="E15" s="23">
        <v>1</v>
      </c>
      <c r="F15" s="53"/>
      <c r="G15" s="28"/>
    </row>
    <row r="16" spans="1:12" ht="12.75" x14ac:dyDescent="0.2">
      <c r="A16" s="58">
        <v>13</v>
      </c>
      <c r="B16" s="17" t="s">
        <v>3</v>
      </c>
      <c r="C16" s="18" t="s">
        <v>24</v>
      </c>
      <c r="D16" s="27">
        <v>85.65</v>
      </c>
      <c r="E16" s="23">
        <v>1</v>
      </c>
      <c r="F16" s="53"/>
      <c r="G16" s="28"/>
    </row>
    <row r="17" spans="1:7" ht="12.75" x14ac:dyDescent="0.2">
      <c r="A17" s="58">
        <v>14</v>
      </c>
      <c r="B17" s="17" t="s">
        <v>3</v>
      </c>
      <c r="C17" s="18" t="s">
        <v>25</v>
      </c>
      <c r="D17" s="27">
        <f>3.67+2.27+3.08+2.71+18.11+6.68+7.19+4.13+4.39+1.87+1.93+2.48+9.24+4.04+59.49</f>
        <v>131.28</v>
      </c>
      <c r="E17" s="23">
        <v>1</v>
      </c>
      <c r="F17" s="53"/>
      <c r="G17" s="28"/>
    </row>
    <row r="18" spans="1:7" ht="12.75" x14ac:dyDescent="0.25">
      <c r="A18" s="58">
        <v>15</v>
      </c>
      <c r="B18" s="17" t="s">
        <v>9</v>
      </c>
      <c r="C18" s="8" t="s">
        <v>10</v>
      </c>
      <c r="D18" s="27">
        <v>210</v>
      </c>
      <c r="E18" s="23">
        <v>1</v>
      </c>
      <c r="F18" s="53"/>
      <c r="G18" s="28"/>
    </row>
    <row r="19" spans="1:7" x14ac:dyDescent="0.2">
      <c r="A19" s="58">
        <v>16</v>
      </c>
      <c r="B19" s="29" t="s">
        <v>3</v>
      </c>
      <c r="C19" s="30" t="s">
        <v>75</v>
      </c>
      <c r="D19" s="31">
        <v>490.73</v>
      </c>
      <c r="E19" s="23">
        <v>1</v>
      </c>
      <c r="F19" s="53"/>
      <c r="G19" s="28"/>
    </row>
    <row r="20" spans="1:7" x14ac:dyDescent="0.2">
      <c r="A20" s="58">
        <v>17</v>
      </c>
      <c r="B20" s="29" t="s">
        <v>3</v>
      </c>
      <c r="C20" s="32" t="s">
        <v>76</v>
      </c>
      <c r="D20" s="33">
        <f>14.56+26.26+145+17.08+12+34</f>
        <v>248.89999999999998</v>
      </c>
      <c r="E20" s="23">
        <v>1</v>
      </c>
      <c r="F20" s="53"/>
      <c r="G20" s="28"/>
    </row>
    <row r="21" spans="1:7" x14ac:dyDescent="0.2">
      <c r="A21" s="58">
        <v>18</v>
      </c>
      <c r="B21" s="29" t="s">
        <v>3</v>
      </c>
      <c r="C21" s="30" t="s">
        <v>77</v>
      </c>
      <c r="D21" s="31">
        <v>120</v>
      </c>
      <c r="E21" s="23">
        <v>1</v>
      </c>
      <c r="F21" s="53"/>
      <c r="G21" s="28"/>
    </row>
    <row r="22" spans="1:7" x14ac:dyDescent="0.2">
      <c r="A22" s="58">
        <v>19</v>
      </c>
      <c r="B22" s="29" t="s">
        <v>3</v>
      </c>
      <c r="C22" s="30" t="s">
        <v>78</v>
      </c>
      <c r="D22" s="31">
        <v>204</v>
      </c>
      <c r="E22" s="23">
        <v>1</v>
      </c>
      <c r="F22" s="53"/>
      <c r="G22" s="28"/>
    </row>
    <row r="23" spans="1:7" x14ac:dyDescent="0.2">
      <c r="A23" s="58">
        <v>20</v>
      </c>
      <c r="B23" s="29" t="s">
        <v>3</v>
      </c>
      <c r="C23" s="30" t="s">
        <v>79</v>
      </c>
      <c r="D23" s="31">
        <v>111.68</v>
      </c>
      <c r="E23" s="23">
        <v>1</v>
      </c>
      <c r="F23" s="53"/>
      <c r="G23" s="28"/>
    </row>
    <row r="24" spans="1:7" x14ac:dyDescent="0.2">
      <c r="A24" s="58">
        <v>21</v>
      </c>
      <c r="B24" s="29" t="s">
        <v>3</v>
      </c>
      <c r="C24" s="30" t="s">
        <v>80</v>
      </c>
      <c r="D24" s="31">
        <f>85.9+232.8</f>
        <v>318.70000000000005</v>
      </c>
      <c r="E24" s="23">
        <v>1</v>
      </c>
      <c r="F24" s="53"/>
      <c r="G24" s="28"/>
    </row>
    <row r="25" spans="1:7" x14ac:dyDescent="0.2">
      <c r="A25" s="58">
        <v>22</v>
      </c>
      <c r="B25" s="29" t="s">
        <v>3</v>
      </c>
      <c r="C25" s="30" t="s">
        <v>81</v>
      </c>
      <c r="D25" s="31">
        <v>297</v>
      </c>
      <c r="E25" s="23">
        <v>1</v>
      </c>
      <c r="F25" s="53"/>
      <c r="G25" s="28"/>
    </row>
    <row r="26" spans="1:7" x14ac:dyDescent="0.2">
      <c r="A26" s="58">
        <v>23</v>
      </c>
      <c r="B26" s="43" t="s">
        <v>3</v>
      </c>
      <c r="C26" s="44" t="s">
        <v>149</v>
      </c>
      <c r="D26" s="31">
        <v>2</v>
      </c>
      <c r="E26" s="23">
        <v>1</v>
      </c>
      <c r="F26" s="54"/>
      <c r="G26" s="56" t="s">
        <v>136</v>
      </c>
    </row>
    <row r="27" spans="1:7" ht="12.75" x14ac:dyDescent="0.25">
      <c r="A27" s="58">
        <v>24</v>
      </c>
      <c r="B27" s="17" t="s">
        <v>11</v>
      </c>
      <c r="C27" s="8" t="s">
        <v>12</v>
      </c>
      <c r="D27" s="27">
        <f>82.6+124.13</f>
        <v>206.73</v>
      </c>
      <c r="E27" s="23">
        <v>1</v>
      </c>
      <c r="F27" s="53"/>
      <c r="G27" s="28"/>
    </row>
    <row r="28" spans="1:7" x14ac:dyDescent="0.2">
      <c r="A28" s="58">
        <v>25</v>
      </c>
      <c r="B28" s="17" t="s">
        <v>17</v>
      </c>
      <c r="C28" s="17" t="s">
        <v>18</v>
      </c>
      <c r="D28" s="27">
        <v>300</v>
      </c>
      <c r="E28" s="23">
        <v>1</v>
      </c>
      <c r="F28" s="53"/>
      <c r="G28" s="28"/>
    </row>
    <row r="29" spans="1:7" x14ac:dyDescent="0.2">
      <c r="A29" s="58">
        <v>26</v>
      </c>
      <c r="B29" s="29" t="s">
        <v>17</v>
      </c>
      <c r="C29" s="30" t="s">
        <v>89</v>
      </c>
      <c r="D29" s="31">
        <f>226+17.8</f>
        <v>243.8</v>
      </c>
      <c r="E29" s="23">
        <v>1</v>
      </c>
      <c r="F29" s="53"/>
      <c r="G29" s="28"/>
    </row>
    <row r="30" spans="1:7" x14ac:dyDescent="0.2">
      <c r="A30" s="58">
        <v>27</v>
      </c>
      <c r="B30" s="17" t="s">
        <v>19</v>
      </c>
      <c r="C30" s="17" t="s">
        <v>54</v>
      </c>
      <c r="D30" s="27">
        <v>65</v>
      </c>
      <c r="E30" s="23">
        <v>1</v>
      </c>
      <c r="F30" s="53"/>
      <c r="G30" s="28"/>
    </row>
    <row r="31" spans="1:7" x14ac:dyDescent="0.2">
      <c r="A31" s="58">
        <v>28</v>
      </c>
      <c r="B31" s="17" t="s">
        <v>19</v>
      </c>
      <c r="C31" s="17" t="s">
        <v>20</v>
      </c>
      <c r="D31" s="27">
        <v>308.89999999999998</v>
      </c>
      <c r="E31" s="23">
        <v>1</v>
      </c>
      <c r="F31" s="53"/>
      <c r="G31" s="28"/>
    </row>
    <row r="32" spans="1:7" x14ac:dyDescent="0.2">
      <c r="A32" s="58">
        <v>29</v>
      </c>
      <c r="B32" s="29" t="s">
        <v>19</v>
      </c>
      <c r="C32" s="30" t="s">
        <v>86</v>
      </c>
      <c r="D32" s="31">
        <v>527</v>
      </c>
      <c r="E32" s="23">
        <v>2</v>
      </c>
      <c r="F32" s="53"/>
      <c r="G32" s="28"/>
    </row>
    <row r="33" spans="1:12" s="9" customFormat="1" x14ac:dyDescent="0.2">
      <c r="A33" s="58">
        <v>30</v>
      </c>
      <c r="B33" s="17" t="s">
        <v>61</v>
      </c>
      <c r="C33" s="17" t="s">
        <v>62</v>
      </c>
      <c r="D33" s="27">
        <v>51.59</v>
      </c>
      <c r="E33" s="23">
        <v>1</v>
      </c>
      <c r="F33" s="53"/>
      <c r="G33" s="28"/>
      <c r="I33" s="5"/>
      <c r="J33" s="5"/>
      <c r="K33" s="5"/>
      <c r="L33" s="5"/>
    </row>
    <row r="34" spans="1:12" x14ac:dyDescent="0.2">
      <c r="A34" s="58">
        <v>31</v>
      </c>
      <c r="B34" s="29" t="s">
        <v>90</v>
      </c>
      <c r="C34" s="30" t="s">
        <v>82</v>
      </c>
      <c r="D34" s="31">
        <v>447</v>
      </c>
      <c r="E34" s="23">
        <v>1</v>
      </c>
      <c r="F34" s="53"/>
      <c r="G34" s="28"/>
      <c r="H34" s="9"/>
    </row>
    <row r="35" spans="1:12" x14ac:dyDescent="0.2">
      <c r="A35" s="58">
        <v>32</v>
      </c>
      <c r="B35" s="29" t="s">
        <v>13</v>
      </c>
      <c r="C35" s="30" t="s">
        <v>83</v>
      </c>
      <c r="D35" s="31">
        <v>450</v>
      </c>
      <c r="E35" s="23">
        <v>1</v>
      </c>
      <c r="F35" s="53"/>
      <c r="G35" s="28"/>
      <c r="H35" s="9"/>
    </row>
    <row r="36" spans="1:12" ht="12.75" x14ac:dyDescent="0.25">
      <c r="A36" s="58">
        <v>33</v>
      </c>
      <c r="B36" s="17" t="s">
        <v>13</v>
      </c>
      <c r="C36" s="8" t="s">
        <v>14</v>
      </c>
      <c r="D36" s="27">
        <v>104.4</v>
      </c>
      <c r="E36" s="23">
        <v>1</v>
      </c>
      <c r="F36" s="53"/>
      <c r="G36" s="28"/>
      <c r="H36" s="9"/>
    </row>
    <row r="37" spans="1:12" x14ac:dyDescent="0.2">
      <c r="A37" s="58">
        <v>34</v>
      </c>
      <c r="B37" s="29" t="s">
        <v>107</v>
      </c>
      <c r="C37" s="30" t="s">
        <v>108</v>
      </c>
      <c r="D37" s="31">
        <v>189</v>
      </c>
      <c r="E37" s="23">
        <v>1</v>
      </c>
      <c r="F37" s="53"/>
      <c r="G37" s="28"/>
      <c r="H37" s="9"/>
    </row>
    <row r="38" spans="1:12" x14ac:dyDescent="0.2">
      <c r="A38" s="58">
        <v>35</v>
      </c>
      <c r="B38" s="29" t="s">
        <v>15</v>
      </c>
      <c r="C38" s="30" t="s">
        <v>84</v>
      </c>
      <c r="D38" s="31">
        <v>400</v>
      </c>
      <c r="E38" s="23">
        <v>2</v>
      </c>
      <c r="F38" s="53"/>
      <c r="G38" s="28"/>
      <c r="H38" s="9"/>
    </row>
    <row r="39" spans="1:12" x14ac:dyDescent="0.2">
      <c r="A39" s="58">
        <v>36</v>
      </c>
      <c r="B39" s="17" t="s">
        <v>15</v>
      </c>
      <c r="C39" s="17" t="s">
        <v>16</v>
      </c>
      <c r="D39" s="27">
        <v>219</v>
      </c>
      <c r="E39" s="23">
        <v>1</v>
      </c>
      <c r="F39" s="53"/>
      <c r="G39" s="28"/>
      <c r="H39" s="9"/>
    </row>
    <row r="40" spans="1:12" x14ac:dyDescent="0.2">
      <c r="A40" s="58">
        <v>37</v>
      </c>
      <c r="B40" s="29" t="s">
        <v>91</v>
      </c>
      <c r="C40" s="30" t="s">
        <v>85</v>
      </c>
      <c r="D40" s="31">
        <f>184.68+42.36</f>
        <v>227.04000000000002</v>
      </c>
      <c r="E40" s="23">
        <v>1</v>
      </c>
      <c r="F40" s="53"/>
      <c r="G40" s="28"/>
      <c r="H40" s="9"/>
    </row>
    <row r="41" spans="1:12" x14ac:dyDescent="0.2">
      <c r="A41" s="58">
        <v>38</v>
      </c>
      <c r="B41" s="29" t="s">
        <v>92</v>
      </c>
      <c r="C41" s="30" t="s">
        <v>87</v>
      </c>
      <c r="D41" s="31">
        <f>133+210</f>
        <v>343</v>
      </c>
      <c r="E41" s="23">
        <v>1</v>
      </c>
      <c r="F41" s="53"/>
      <c r="G41" s="28"/>
      <c r="H41" s="9"/>
    </row>
    <row r="42" spans="1:12" x14ac:dyDescent="0.2">
      <c r="A42" s="58">
        <v>39</v>
      </c>
      <c r="B42" s="29" t="s">
        <v>93</v>
      </c>
      <c r="C42" s="30" t="s">
        <v>88</v>
      </c>
      <c r="D42" s="31">
        <v>171.36</v>
      </c>
      <c r="E42" s="23">
        <v>1</v>
      </c>
      <c r="F42" s="53"/>
      <c r="G42" s="28"/>
      <c r="H42" s="9"/>
    </row>
    <row r="43" spans="1:12" x14ac:dyDescent="0.2">
      <c r="A43" s="5">
        <v>40</v>
      </c>
      <c r="B43" s="43" t="s">
        <v>105</v>
      </c>
      <c r="C43" s="44" t="s">
        <v>106</v>
      </c>
      <c r="D43" s="31">
        <v>90</v>
      </c>
      <c r="E43" s="23">
        <v>1</v>
      </c>
      <c r="F43" s="54"/>
      <c r="G43" s="28"/>
      <c r="H43" s="9"/>
    </row>
    <row r="44" spans="1:12" x14ac:dyDescent="0.2">
      <c r="B44" s="41"/>
      <c r="C44" s="42"/>
      <c r="D44" s="25"/>
      <c r="E44" s="21"/>
      <c r="F44" s="55">
        <f>SUM(F4:F43)</f>
        <v>0</v>
      </c>
      <c r="G44" s="9"/>
      <c r="H44" s="9"/>
    </row>
    <row r="45" spans="1:12" x14ac:dyDescent="0.2">
      <c r="J45" s="9"/>
    </row>
    <row r="46" spans="1:12" x14ac:dyDescent="0.2">
      <c r="A46" s="76" t="s">
        <v>26</v>
      </c>
      <c r="B46" s="59"/>
      <c r="C46" s="59"/>
      <c r="D46" s="59"/>
      <c r="E46" s="59"/>
      <c r="F46" s="59"/>
      <c r="G46" s="59"/>
      <c r="J46" s="9"/>
    </row>
    <row r="47" spans="1:12" x14ac:dyDescent="0.2">
      <c r="A47" s="3" t="s">
        <v>55</v>
      </c>
      <c r="B47" s="2" t="s">
        <v>0</v>
      </c>
      <c r="C47" s="4" t="s">
        <v>1</v>
      </c>
      <c r="D47" s="77" t="s">
        <v>72</v>
      </c>
      <c r="E47" s="77"/>
      <c r="F47" s="72" t="s">
        <v>150</v>
      </c>
      <c r="G47" s="73"/>
    </row>
    <row r="48" spans="1:12" x14ac:dyDescent="0.2">
      <c r="A48" s="3">
        <v>1</v>
      </c>
      <c r="B48" s="47" t="s">
        <v>3</v>
      </c>
      <c r="C48" s="48" t="s">
        <v>27</v>
      </c>
      <c r="D48" s="63" t="s">
        <v>73</v>
      </c>
      <c r="E48" s="64"/>
      <c r="F48" s="78"/>
      <c r="G48" s="79"/>
    </row>
    <row r="49" spans="1:7" x14ac:dyDescent="0.2">
      <c r="A49" s="3">
        <v>2</v>
      </c>
      <c r="B49" s="47" t="s">
        <v>3</v>
      </c>
      <c r="C49" s="48" t="s">
        <v>28</v>
      </c>
      <c r="D49" s="63" t="s">
        <v>73</v>
      </c>
      <c r="E49" s="64"/>
      <c r="F49" s="80"/>
      <c r="G49" s="81"/>
    </row>
    <row r="50" spans="1:7" x14ac:dyDescent="0.2">
      <c r="A50" s="40">
        <v>3</v>
      </c>
      <c r="B50" s="47" t="s">
        <v>3</v>
      </c>
      <c r="C50" s="48" t="s">
        <v>29</v>
      </c>
      <c r="D50" s="63" t="s">
        <v>73</v>
      </c>
      <c r="E50" s="64"/>
      <c r="F50" s="80"/>
      <c r="G50" s="81"/>
    </row>
    <row r="51" spans="1:7" x14ac:dyDescent="0.2">
      <c r="A51" s="40">
        <v>4</v>
      </c>
      <c r="B51" s="47" t="s">
        <v>3</v>
      </c>
      <c r="C51" s="48" t="s">
        <v>30</v>
      </c>
      <c r="D51" s="63" t="s">
        <v>73</v>
      </c>
      <c r="E51" s="64"/>
      <c r="F51" s="80"/>
      <c r="G51" s="81"/>
    </row>
    <row r="52" spans="1:7" x14ac:dyDescent="0.2">
      <c r="A52" s="40">
        <v>5</v>
      </c>
      <c r="B52" s="47" t="s">
        <v>3</v>
      </c>
      <c r="C52" s="48" t="s">
        <v>111</v>
      </c>
      <c r="D52" s="63" t="s">
        <v>73</v>
      </c>
      <c r="E52" s="64"/>
      <c r="F52" s="80"/>
      <c r="G52" s="81"/>
    </row>
    <row r="53" spans="1:7" x14ac:dyDescent="0.2">
      <c r="A53" s="40">
        <v>6</v>
      </c>
      <c r="B53" s="47" t="s">
        <v>3</v>
      </c>
      <c r="C53" s="48" t="s">
        <v>31</v>
      </c>
      <c r="D53" s="63" t="s">
        <v>73</v>
      </c>
      <c r="E53" s="64"/>
      <c r="F53" s="80"/>
      <c r="G53" s="81"/>
    </row>
    <row r="54" spans="1:7" x14ac:dyDescent="0.2">
      <c r="A54" s="40">
        <v>7</v>
      </c>
      <c r="B54" s="47" t="s">
        <v>3</v>
      </c>
      <c r="C54" s="48" t="s">
        <v>5</v>
      </c>
      <c r="D54" s="63" t="s">
        <v>73</v>
      </c>
      <c r="E54" s="64"/>
      <c r="F54" s="80"/>
      <c r="G54" s="81"/>
    </row>
    <row r="55" spans="1:7" x14ac:dyDescent="0.2">
      <c r="A55" s="40">
        <v>9</v>
      </c>
      <c r="B55" s="47" t="s">
        <v>3</v>
      </c>
      <c r="C55" s="48" t="s">
        <v>32</v>
      </c>
      <c r="D55" s="63" t="s">
        <v>73</v>
      </c>
      <c r="E55" s="64"/>
      <c r="F55" s="80"/>
      <c r="G55" s="81"/>
    </row>
    <row r="56" spans="1:7" x14ac:dyDescent="0.2">
      <c r="A56" s="40">
        <v>10</v>
      </c>
      <c r="B56" s="47" t="s">
        <v>3</v>
      </c>
      <c r="C56" s="48" t="s">
        <v>33</v>
      </c>
      <c r="D56" s="63" t="s">
        <v>73</v>
      </c>
      <c r="E56" s="64"/>
      <c r="F56" s="80"/>
      <c r="G56" s="81"/>
    </row>
    <row r="57" spans="1:7" x14ac:dyDescent="0.2">
      <c r="A57" s="40">
        <v>11</v>
      </c>
      <c r="B57" s="47" t="s">
        <v>3</v>
      </c>
      <c r="C57" s="48" t="s">
        <v>34</v>
      </c>
      <c r="D57" s="63" t="s">
        <v>73</v>
      </c>
      <c r="E57" s="64"/>
      <c r="F57" s="80"/>
      <c r="G57" s="81"/>
    </row>
    <row r="58" spans="1:7" x14ac:dyDescent="0.2">
      <c r="A58" s="40">
        <v>13</v>
      </c>
      <c r="B58" s="47" t="s">
        <v>3</v>
      </c>
      <c r="C58" s="48" t="s">
        <v>36</v>
      </c>
      <c r="D58" s="63" t="s">
        <v>73</v>
      </c>
      <c r="E58" s="64"/>
      <c r="F58" s="80"/>
      <c r="G58" s="81"/>
    </row>
    <row r="59" spans="1:7" x14ac:dyDescent="0.2">
      <c r="A59" s="40">
        <v>14</v>
      </c>
      <c r="B59" s="49" t="s">
        <v>3</v>
      </c>
      <c r="C59" s="50" t="s">
        <v>112</v>
      </c>
      <c r="D59" s="63" t="s">
        <v>73</v>
      </c>
      <c r="E59" s="64"/>
      <c r="F59" s="80"/>
      <c r="G59" s="81"/>
    </row>
    <row r="60" spans="1:7" x14ac:dyDescent="0.2">
      <c r="A60" s="40">
        <v>15</v>
      </c>
      <c r="B60" s="49" t="s">
        <v>3</v>
      </c>
      <c r="C60" s="50" t="s">
        <v>113</v>
      </c>
      <c r="D60" s="63" t="s">
        <v>73</v>
      </c>
      <c r="E60" s="64"/>
      <c r="F60" s="80"/>
      <c r="G60" s="81"/>
    </row>
    <row r="61" spans="1:7" x14ac:dyDescent="0.2">
      <c r="A61" s="40">
        <v>16</v>
      </c>
      <c r="B61" s="47" t="s">
        <v>3</v>
      </c>
      <c r="C61" s="48" t="s">
        <v>37</v>
      </c>
      <c r="D61" s="63" t="s">
        <v>73</v>
      </c>
      <c r="E61" s="64"/>
      <c r="F61" s="80"/>
      <c r="G61" s="81"/>
    </row>
    <row r="62" spans="1:7" x14ac:dyDescent="0.2">
      <c r="A62" s="40">
        <v>17</v>
      </c>
      <c r="B62" s="47" t="s">
        <v>3</v>
      </c>
      <c r="C62" s="48" t="s">
        <v>38</v>
      </c>
      <c r="D62" s="63" t="s">
        <v>73</v>
      </c>
      <c r="E62" s="64"/>
      <c r="F62" s="80"/>
      <c r="G62" s="81"/>
    </row>
    <row r="63" spans="1:7" x14ac:dyDescent="0.2">
      <c r="A63" s="40">
        <v>18</v>
      </c>
      <c r="B63" s="47" t="s">
        <v>3</v>
      </c>
      <c r="C63" s="48" t="s">
        <v>39</v>
      </c>
      <c r="D63" s="63" t="s">
        <v>73</v>
      </c>
      <c r="E63" s="64"/>
      <c r="F63" s="80"/>
      <c r="G63" s="81"/>
    </row>
    <row r="64" spans="1:7" x14ac:dyDescent="0.2">
      <c r="A64" s="40">
        <v>19</v>
      </c>
      <c r="B64" s="47" t="s">
        <v>3</v>
      </c>
      <c r="C64" s="48" t="s">
        <v>40</v>
      </c>
      <c r="D64" s="63" t="s">
        <v>73</v>
      </c>
      <c r="E64" s="64"/>
      <c r="F64" s="80"/>
      <c r="G64" s="81"/>
    </row>
    <row r="65" spans="1:7" x14ac:dyDescent="0.2">
      <c r="A65" s="40">
        <v>20</v>
      </c>
      <c r="B65" s="47" t="s">
        <v>3</v>
      </c>
      <c r="C65" s="48" t="s">
        <v>7</v>
      </c>
      <c r="D65" s="63" t="s">
        <v>73</v>
      </c>
      <c r="E65" s="64"/>
      <c r="F65" s="80"/>
      <c r="G65" s="81"/>
    </row>
    <row r="66" spans="1:7" x14ac:dyDescent="0.2">
      <c r="A66" s="40">
        <v>21</v>
      </c>
      <c r="B66" s="47" t="s">
        <v>3</v>
      </c>
      <c r="C66" s="48" t="s">
        <v>42</v>
      </c>
      <c r="D66" s="63" t="s">
        <v>73</v>
      </c>
      <c r="E66" s="64"/>
      <c r="F66" s="80"/>
      <c r="G66" s="81"/>
    </row>
    <row r="67" spans="1:7" x14ac:dyDescent="0.2">
      <c r="A67" s="40">
        <v>22</v>
      </c>
      <c r="B67" s="47" t="s">
        <v>3</v>
      </c>
      <c r="C67" s="48" t="s">
        <v>43</v>
      </c>
      <c r="D67" s="63" t="s">
        <v>73</v>
      </c>
      <c r="E67" s="64"/>
      <c r="F67" s="80"/>
      <c r="G67" s="81"/>
    </row>
    <row r="68" spans="1:7" x14ac:dyDescent="0.2">
      <c r="A68" s="40">
        <v>23</v>
      </c>
      <c r="B68" s="47" t="s">
        <v>3</v>
      </c>
      <c r="C68" s="48" t="s">
        <v>44</v>
      </c>
      <c r="D68" s="63" t="s">
        <v>73</v>
      </c>
      <c r="E68" s="64"/>
      <c r="F68" s="80"/>
      <c r="G68" s="81"/>
    </row>
    <row r="69" spans="1:7" x14ac:dyDescent="0.2">
      <c r="A69" s="40">
        <v>24</v>
      </c>
      <c r="B69" s="47" t="s">
        <v>3</v>
      </c>
      <c r="C69" s="48" t="s">
        <v>45</v>
      </c>
      <c r="D69" s="63" t="s">
        <v>73</v>
      </c>
      <c r="E69" s="64"/>
      <c r="F69" s="80"/>
      <c r="G69" s="81"/>
    </row>
    <row r="70" spans="1:7" x14ac:dyDescent="0.2">
      <c r="A70" s="40">
        <v>25</v>
      </c>
      <c r="B70" s="47" t="s">
        <v>3</v>
      </c>
      <c r="C70" s="48" t="s">
        <v>46</v>
      </c>
      <c r="D70" s="63" t="s">
        <v>73</v>
      </c>
      <c r="E70" s="64"/>
      <c r="F70" s="80"/>
      <c r="G70" s="81"/>
    </row>
    <row r="71" spans="1:7" x14ac:dyDescent="0.2">
      <c r="A71" s="40">
        <v>26</v>
      </c>
      <c r="B71" s="47" t="s">
        <v>3</v>
      </c>
      <c r="C71" s="48" t="s">
        <v>114</v>
      </c>
      <c r="D71" s="63" t="s">
        <v>73</v>
      </c>
      <c r="E71" s="64"/>
      <c r="F71" s="80"/>
      <c r="G71" s="81"/>
    </row>
    <row r="72" spans="1:7" x14ac:dyDescent="0.2">
      <c r="A72" s="40">
        <v>27</v>
      </c>
      <c r="B72" s="47" t="s">
        <v>3</v>
      </c>
      <c r="C72" s="48" t="s">
        <v>47</v>
      </c>
      <c r="D72" s="63" t="s">
        <v>73</v>
      </c>
      <c r="E72" s="64"/>
      <c r="F72" s="80"/>
      <c r="G72" s="81"/>
    </row>
    <row r="73" spans="1:7" x14ac:dyDescent="0.2">
      <c r="A73" s="40">
        <v>28</v>
      </c>
      <c r="B73" s="47" t="s">
        <v>3</v>
      </c>
      <c r="C73" s="48" t="s">
        <v>48</v>
      </c>
      <c r="D73" s="63" t="s">
        <v>73</v>
      </c>
      <c r="E73" s="64"/>
      <c r="F73" s="80"/>
      <c r="G73" s="81"/>
    </row>
    <row r="74" spans="1:7" x14ac:dyDescent="0.2">
      <c r="A74" s="46">
        <v>29</v>
      </c>
      <c r="B74" s="47" t="s">
        <v>3</v>
      </c>
      <c r="C74" s="48" t="s">
        <v>49</v>
      </c>
      <c r="D74" s="63" t="s">
        <v>73</v>
      </c>
      <c r="E74" s="64"/>
      <c r="F74" s="80"/>
      <c r="G74" s="81"/>
    </row>
    <row r="75" spans="1:7" x14ac:dyDescent="0.2">
      <c r="A75" s="46">
        <v>30</v>
      </c>
      <c r="B75" s="47" t="s">
        <v>3</v>
      </c>
      <c r="C75" s="47" t="s">
        <v>109</v>
      </c>
      <c r="D75" s="63" t="s">
        <v>73</v>
      </c>
      <c r="E75" s="64"/>
      <c r="F75" s="80"/>
      <c r="G75" s="81"/>
    </row>
    <row r="76" spans="1:7" x14ac:dyDescent="0.2">
      <c r="A76" s="46">
        <v>31</v>
      </c>
      <c r="B76" s="47" t="s">
        <v>3</v>
      </c>
      <c r="C76" s="48" t="s">
        <v>115</v>
      </c>
      <c r="D76" s="63" t="s">
        <v>73</v>
      </c>
      <c r="E76" s="64"/>
      <c r="F76" s="80"/>
      <c r="G76" s="81"/>
    </row>
    <row r="77" spans="1:7" x14ac:dyDescent="0.2">
      <c r="A77" s="46">
        <v>32</v>
      </c>
      <c r="B77" s="47" t="s">
        <v>3</v>
      </c>
      <c r="C77" s="48" t="s">
        <v>115</v>
      </c>
      <c r="D77" s="65" t="s">
        <v>73</v>
      </c>
      <c r="E77" s="66"/>
      <c r="F77" s="80"/>
      <c r="G77" s="81"/>
    </row>
    <row r="78" spans="1:7" x14ac:dyDescent="0.2">
      <c r="A78" s="46">
        <v>33</v>
      </c>
      <c r="B78" s="51" t="s">
        <v>3</v>
      </c>
      <c r="C78" s="48" t="s">
        <v>116</v>
      </c>
      <c r="D78" s="65" t="s">
        <v>73</v>
      </c>
      <c r="E78" s="66"/>
      <c r="F78" s="80"/>
      <c r="G78" s="81"/>
    </row>
    <row r="79" spans="1:7" x14ac:dyDescent="0.2">
      <c r="A79" s="46">
        <v>34</v>
      </c>
      <c r="B79" s="47" t="s">
        <v>3</v>
      </c>
      <c r="C79" s="48" t="s">
        <v>50</v>
      </c>
      <c r="D79" s="65" t="s">
        <v>73</v>
      </c>
      <c r="E79" s="66"/>
      <c r="F79" s="80"/>
      <c r="G79" s="81"/>
    </row>
    <row r="80" spans="1:7" x14ac:dyDescent="0.2">
      <c r="A80" s="46">
        <v>35</v>
      </c>
      <c r="B80" s="47" t="s">
        <v>3</v>
      </c>
      <c r="C80" s="48" t="s">
        <v>51</v>
      </c>
      <c r="D80" s="63" t="s">
        <v>73</v>
      </c>
      <c r="E80" s="64"/>
      <c r="F80" s="80"/>
      <c r="G80" s="81"/>
    </row>
    <row r="81" spans="1:7" x14ac:dyDescent="0.2">
      <c r="A81" s="46">
        <v>36</v>
      </c>
      <c r="B81" s="47" t="s">
        <v>3</v>
      </c>
      <c r="C81" s="48" t="s">
        <v>110</v>
      </c>
      <c r="D81" s="63" t="s">
        <v>73</v>
      </c>
      <c r="E81" s="64"/>
      <c r="F81" s="80"/>
      <c r="G81" s="81"/>
    </row>
    <row r="82" spans="1:7" x14ac:dyDescent="0.2">
      <c r="A82" s="46">
        <v>37</v>
      </c>
      <c r="B82" s="47" t="s">
        <v>3</v>
      </c>
      <c r="C82" s="48" t="s">
        <v>117</v>
      </c>
      <c r="D82" s="63" t="s">
        <v>73</v>
      </c>
      <c r="E82" s="64"/>
      <c r="F82" s="80"/>
      <c r="G82" s="81"/>
    </row>
    <row r="83" spans="1:7" x14ac:dyDescent="0.2">
      <c r="A83" s="46">
        <v>38</v>
      </c>
      <c r="B83" s="47" t="s">
        <v>3</v>
      </c>
      <c r="C83" s="48" t="s">
        <v>118</v>
      </c>
      <c r="D83" s="63" t="s">
        <v>73</v>
      </c>
      <c r="E83" s="64"/>
      <c r="F83" s="80"/>
      <c r="G83" s="81"/>
    </row>
    <row r="84" spans="1:7" x14ac:dyDescent="0.2">
      <c r="A84" s="46">
        <v>39</v>
      </c>
      <c r="B84" s="47" t="s">
        <v>3</v>
      </c>
      <c r="C84" s="47" t="s">
        <v>119</v>
      </c>
      <c r="D84" s="63" t="s">
        <v>73</v>
      </c>
      <c r="E84" s="64"/>
      <c r="F84" s="80"/>
      <c r="G84" s="81"/>
    </row>
    <row r="85" spans="1:7" x14ac:dyDescent="0.2">
      <c r="A85" s="46">
        <v>40</v>
      </c>
      <c r="B85" s="47" t="s">
        <v>3</v>
      </c>
      <c r="C85" s="47" t="s">
        <v>120</v>
      </c>
      <c r="D85" s="65" t="s">
        <v>73</v>
      </c>
      <c r="E85" s="66"/>
      <c r="F85" s="80"/>
      <c r="G85" s="81"/>
    </row>
    <row r="86" spans="1:7" x14ac:dyDescent="0.2">
      <c r="A86" s="46">
        <v>41</v>
      </c>
      <c r="B86" s="47" t="s">
        <v>11</v>
      </c>
      <c r="C86" s="48" t="s">
        <v>121</v>
      </c>
      <c r="D86" s="65" t="s">
        <v>73</v>
      </c>
      <c r="E86" s="66"/>
      <c r="F86" s="80"/>
      <c r="G86" s="81"/>
    </row>
    <row r="87" spans="1:7" x14ac:dyDescent="0.2">
      <c r="A87" s="46">
        <v>42</v>
      </c>
      <c r="B87" s="47" t="s">
        <v>13</v>
      </c>
      <c r="C87" s="48" t="s">
        <v>102</v>
      </c>
      <c r="D87" s="65" t="s">
        <v>73</v>
      </c>
      <c r="E87" s="66"/>
      <c r="F87" s="80"/>
      <c r="G87" s="81"/>
    </row>
    <row r="88" spans="1:7" x14ac:dyDescent="0.2">
      <c r="A88" s="46">
        <v>43</v>
      </c>
      <c r="B88" s="47" t="s">
        <v>13</v>
      </c>
      <c r="C88" s="48" t="s">
        <v>122</v>
      </c>
      <c r="D88" s="65" t="s">
        <v>73</v>
      </c>
      <c r="E88" s="66"/>
      <c r="F88" s="80"/>
      <c r="G88" s="81"/>
    </row>
    <row r="89" spans="1:7" x14ac:dyDescent="0.2">
      <c r="A89" s="46">
        <v>44</v>
      </c>
      <c r="B89" s="47" t="s">
        <v>92</v>
      </c>
      <c r="C89" s="48" t="s">
        <v>123</v>
      </c>
      <c r="D89" s="65" t="s">
        <v>73</v>
      </c>
      <c r="E89" s="66"/>
      <c r="F89" s="80"/>
      <c r="G89" s="81"/>
    </row>
    <row r="90" spans="1:7" x14ac:dyDescent="0.2">
      <c r="A90" s="46">
        <v>45</v>
      </c>
      <c r="B90" s="47" t="s">
        <v>124</v>
      </c>
      <c r="C90" s="48" t="s">
        <v>125</v>
      </c>
      <c r="D90" s="65" t="s">
        <v>73</v>
      </c>
      <c r="E90" s="66"/>
      <c r="F90" s="80"/>
      <c r="G90" s="81"/>
    </row>
    <row r="91" spans="1:7" x14ac:dyDescent="0.2">
      <c r="A91" s="46">
        <v>46</v>
      </c>
      <c r="B91" s="47" t="s">
        <v>15</v>
      </c>
      <c r="C91" s="48" t="s">
        <v>126</v>
      </c>
      <c r="D91" s="65" t="s">
        <v>73</v>
      </c>
      <c r="E91" s="66"/>
      <c r="F91" s="80"/>
      <c r="G91" s="81"/>
    </row>
    <row r="92" spans="1:7" x14ac:dyDescent="0.2">
      <c r="A92" s="46">
        <v>47</v>
      </c>
      <c r="B92" s="47" t="s">
        <v>15</v>
      </c>
      <c r="C92" s="48" t="s">
        <v>127</v>
      </c>
      <c r="D92" s="65" t="s">
        <v>73</v>
      </c>
      <c r="E92" s="66"/>
      <c r="F92" s="80"/>
      <c r="G92" s="81"/>
    </row>
    <row r="93" spans="1:7" x14ac:dyDescent="0.2">
      <c r="A93" s="46">
        <v>48</v>
      </c>
      <c r="B93" s="47" t="s">
        <v>15</v>
      </c>
      <c r="C93" s="48" t="s">
        <v>53</v>
      </c>
      <c r="D93" s="65" t="s">
        <v>73</v>
      </c>
      <c r="E93" s="66"/>
      <c r="F93" s="80"/>
      <c r="G93" s="81"/>
    </row>
    <row r="94" spans="1:7" x14ac:dyDescent="0.2">
      <c r="A94" s="46">
        <v>49</v>
      </c>
      <c r="B94" s="47" t="s">
        <v>128</v>
      </c>
      <c r="C94" s="48" t="s">
        <v>129</v>
      </c>
      <c r="D94" s="65" t="s">
        <v>73</v>
      </c>
      <c r="E94" s="66"/>
      <c r="F94" s="80"/>
      <c r="G94" s="81"/>
    </row>
    <row r="95" spans="1:7" x14ac:dyDescent="0.2">
      <c r="A95" s="46">
        <v>50</v>
      </c>
      <c r="B95" s="47" t="s">
        <v>128</v>
      </c>
      <c r="C95" s="48" t="s">
        <v>129</v>
      </c>
      <c r="D95" s="65" t="s">
        <v>73</v>
      </c>
      <c r="E95" s="66"/>
      <c r="F95" s="80"/>
      <c r="G95" s="81"/>
    </row>
    <row r="96" spans="1:7" ht="13.9" customHeight="1" x14ac:dyDescent="0.2">
      <c r="A96" s="46">
        <v>51</v>
      </c>
      <c r="B96" s="47" t="s">
        <v>19</v>
      </c>
      <c r="C96" s="48" t="s">
        <v>35</v>
      </c>
      <c r="D96" s="70" t="s">
        <v>73</v>
      </c>
      <c r="E96" s="71"/>
      <c r="F96" s="80"/>
      <c r="G96" s="81"/>
    </row>
    <row r="97" spans="1:7" x14ac:dyDescent="0.2">
      <c r="A97" s="46">
        <v>52</v>
      </c>
      <c r="B97" s="47" t="s">
        <v>19</v>
      </c>
      <c r="C97" s="48" t="s">
        <v>41</v>
      </c>
      <c r="D97" s="69" t="s">
        <v>73</v>
      </c>
      <c r="E97" s="69"/>
      <c r="F97" s="80"/>
      <c r="G97" s="81"/>
    </row>
    <row r="98" spans="1:7" x14ac:dyDescent="0.2">
      <c r="A98" s="46">
        <v>53</v>
      </c>
      <c r="B98" s="47" t="s">
        <v>19</v>
      </c>
      <c r="C98" s="48" t="s">
        <v>52</v>
      </c>
      <c r="D98" s="65" t="s">
        <v>73</v>
      </c>
      <c r="E98" s="66"/>
      <c r="F98" s="80"/>
      <c r="G98" s="81"/>
    </row>
    <row r="99" spans="1:7" x14ac:dyDescent="0.2">
      <c r="A99" s="46">
        <v>54</v>
      </c>
      <c r="B99" s="47" t="s">
        <v>19</v>
      </c>
      <c r="C99" s="48" t="s">
        <v>130</v>
      </c>
      <c r="D99" s="65" t="s">
        <v>73</v>
      </c>
      <c r="E99" s="66"/>
      <c r="F99" s="80"/>
      <c r="G99" s="81"/>
    </row>
    <row r="100" spans="1:7" x14ac:dyDescent="0.2">
      <c r="A100" s="46">
        <v>55</v>
      </c>
      <c r="B100" s="47" t="s">
        <v>19</v>
      </c>
      <c r="C100" s="48" t="s">
        <v>131</v>
      </c>
      <c r="D100" s="65" t="s">
        <v>73</v>
      </c>
      <c r="E100" s="66"/>
      <c r="F100" s="80"/>
      <c r="G100" s="81"/>
    </row>
    <row r="101" spans="1:7" ht="12.75" x14ac:dyDescent="0.2">
      <c r="A101" s="46">
        <v>56</v>
      </c>
      <c r="B101" s="52" t="s">
        <v>19</v>
      </c>
      <c r="C101" s="52" t="s">
        <v>132</v>
      </c>
      <c r="D101" s="65" t="s">
        <v>73</v>
      </c>
      <c r="E101" s="66"/>
      <c r="F101" s="80"/>
      <c r="G101" s="81"/>
    </row>
    <row r="102" spans="1:7" x14ac:dyDescent="0.2">
      <c r="A102" s="46">
        <v>57</v>
      </c>
      <c r="B102" s="47" t="s">
        <v>17</v>
      </c>
      <c r="C102" s="48" t="s">
        <v>133</v>
      </c>
      <c r="D102" s="65" t="s">
        <v>73</v>
      </c>
      <c r="E102" s="66"/>
      <c r="F102" s="80"/>
      <c r="G102" s="81"/>
    </row>
    <row r="103" spans="1:7" x14ac:dyDescent="0.2">
      <c r="A103" s="46">
        <v>58</v>
      </c>
      <c r="B103" s="47" t="s">
        <v>91</v>
      </c>
      <c r="C103" s="48" t="s">
        <v>100</v>
      </c>
      <c r="D103" s="65" t="s">
        <v>73</v>
      </c>
      <c r="E103" s="66"/>
      <c r="F103" s="80"/>
      <c r="G103" s="81"/>
    </row>
    <row r="104" spans="1:7" x14ac:dyDescent="0.2">
      <c r="A104" s="46">
        <v>59</v>
      </c>
      <c r="B104" s="47" t="s">
        <v>91</v>
      </c>
      <c r="C104" s="48" t="s">
        <v>101</v>
      </c>
      <c r="D104" s="65" t="s">
        <v>73</v>
      </c>
      <c r="E104" s="66"/>
      <c r="F104" s="80"/>
      <c r="G104" s="81"/>
    </row>
    <row r="105" spans="1:7" x14ac:dyDescent="0.2">
      <c r="A105" s="46">
        <v>60</v>
      </c>
      <c r="B105" s="47" t="s">
        <v>61</v>
      </c>
      <c r="C105" s="48" t="s">
        <v>134</v>
      </c>
      <c r="D105" s="65" t="s">
        <v>73</v>
      </c>
      <c r="E105" s="66"/>
      <c r="F105" s="82"/>
      <c r="G105" s="83"/>
    </row>
    <row r="106" spans="1:7" x14ac:dyDescent="0.2">
      <c r="A106" s="5"/>
      <c r="D106" s="5"/>
      <c r="E106" s="5"/>
      <c r="F106" s="68">
        <f>F48</f>
        <v>0</v>
      </c>
      <c r="G106" s="68"/>
    </row>
    <row r="107" spans="1:7" x14ac:dyDescent="0.2">
      <c r="A107" s="5"/>
      <c r="D107" s="5"/>
      <c r="E107" s="5"/>
    </row>
    <row r="110" spans="1:7" ht="26.45" customHeight="1" x14ac:dyDescent="0.2">
      <c r="A110" s="5"/>
      <c r="D110" s="5"/>
      <c r="E110" s="5"/>
    </row>
    <row r="113" spans="1:9" x14ac:dyDescent="0.2">
      <c r="E113" s="35"/>
    </row>
    <row r="114" spans="1:9" ht="15" x14ac:dyDescent="0.25">
      <c r="A114" s="5"/>
      <c r="D114" s="5"/>
      <c r="E114" s="5"/>
      <c r="H114" s="36"/>
    </row>
    <row r="115" spans="1:9" ht="15" x14ac:dyDescent="0.25">
      <c r="E115" s="35"/>
      <c r="H115" s="36"/>
    </row>
    <row r="116" spans="1:9" ht="15" x14ac:dyDescent="0.25">
      <c r="E116" s="35"/>
      <c r="H116" s="34"/>
    </row>
    <row r="117" spans="1:9" ht="15" x14ac:dyDescent="0.25">
      <c r="E117" s="35"/>
      <c r="H117"/>
    </row>
    <row r="118" spans="1:9" ht="15" x14ac:dyDescent="0.25">
      <c r="E118" s="35"/>
      <c r="H118"/>
    </row>
    <row r="119" spans="1:9" ht="15" x14ac:dyDescent="0.25">
      <c r="E119" s="35"/>
      <c r="H119"/>
    </row>
    <row r="120" spans="1:9" ht="15" x14ac:dyDescent="0.25">
      <c r="E120" s="35"/>
      <c r="H120"/>
    </row>
    <row r="121" spans="1:9" ht="15" x14ac:dyDescent="0.25">
      <c r="E121" s="35"/>
      <c r="H121"/>
    </row>
    <row r="122" spans="1:9" ht="15" x14ac:dyDescent="0.25">
      <c r="E122" s="35"/>
      <c r="H122"/>
    </row>
    <row r="123" spans="1:9" ht="15" x14ac:dyDescent="0.25">
      <c r="E123" s="35"/>
      <c r="H123"/>
    </row>
    <row r="124" spans="1:9" ht="15" x14ac:dyDescent="0.25">
      <c r="E124" s="35"/>
      <c r="H124"/>
    </row>
    <row r="125" spans="1:9" x14ac:dyDescent="0.2">
      <c r="C125" s="10"/>
      <c r="D125" s="5"/>
      <c r="E125" s="10"/>
      <c r="H125" s="26"/>
      <c r="I125" s="16"/>
    </row>
    <row r="126" spans="1:9" x14ac:dyDescent="0.2">
      <c r="D126" s="5"/>
      <c r="E126" s="67"/>
      <c r="F126" s="67"/>
      <c r="G126" s="67"/>
      <c r="H126" s="67"/>
      <c r="I126" s="67"/>
    </row>
    <row r="127" spans="1:9" x14ac:dyDescent="0.2">
      <c r="D127" s="5"/>
      <c r="E127" s="67"/>
      <c r="F127" s="67"/>
      <c r="G127" s="67"/>
      <c r="H127" s="67"/>
      <c r="I127" s="67"/>
    </row>
    <row r="128" spans="1:9" x14ac:dyDescent="0.2">
      <c r="D128" s="5"/>
      <c r="E128" s="67"/>
      <c r="F128" s="67"/>
      <c r="G128" s="67"/>
      <c r="H128" s="67"/>
      <c r="I128" s="67"/>
    </row>
    <row r="129" spans="4:6" x14ac:dyDescent="0.2">
      <c r="D129" s="5"/>
      <c r="E129" s="26"/>
      <c r="F129" s="16"/>
    </row>
    <row r="130" spans="4:6" x14ac:dyDescent="0.2">
      <c r="D130" s="5"/>
      <c r="E130" s="26"/>
      <c r="F130" s="16"/>
    </row>
    <row r="131" spans="4:6" x14ac:dyDescent="0.2">
      <c r="D131" s="5"/>
      <c r="E131" s="26"/>
      <c r="F131" s="16"/>
    </row>
  </sheetData>
  <mergeCells count="68">
    <mergeCell ref="D102:E102"/>
    <mergeCell ref="D103:E103"/>
    <mergeCell ref="D104:E104"/>
    <mergeCell ref="D105:E105"/>
    <mergeCell ref="F48:G105"/>
    <mergeCell ref="D95:E95"/>
    <mergeCell ref="D98:E98"/>
    <mergeCell ref="D99:E99"/>
    <mergeCell ref="D100:E100"/>
    <mergeCell ref="D101:E101"/>
    <mergeCell ref="D50:E50"/>
    <mergeCell ref="D49:E49"/>
    <mergeCell ref="D48:E48"/>
    <mergeCell ref="D64:E64"/>
    <mergeCell ref="D65:E65"/>
    <mergeCell ref="D66:E66"/>
    <mergeCell ref="F47:G47"/>
    <mergeCell ref="A1:G1"/>
    <mergeCell ref="A2:G2"/>
    <mergeCell ref="D84:E84"/>
    <mergeCell ref="E126:I126"/>
    <mergeCell ref="D67:E67"/>
    <mergeCell ref="D68:E68"/>
    <mergeCell ref="D69:E69"/>
    <mergeCell ref="D70:E70"/>
    <mergeCell ref="D62:E62"/>
    <mergeCell ref="D60:E60"/>
    <mergeCell ref="D61:E61"/>
    <mergeCell ref="A46:G46"/>
    <mergeCell ref="D47:E47"/>
    <mergeCell ref="D63:E63"/>
    <mergeCell ref="D80:E80"/>
    <mergeCell ref="E127:I127"/>
    <mergeCell ref="D71:E71"/>
    <mergeCell ref="D72:E72"/>
    <mergeCell ref="D73:E73"/>
    <mergeCell ref="D76:E76"/>
    <mergeCell ref="D90:E90"/>
    <mergeCell ref="D91:E91"/>
    <mergeCell ref="D89:E89"/>
    <mergeCell ref="D77:E77"/>
    <mergeCell ref="D92:E92"/>
    <mergeCell ref="D97:E97"/>
    <mergeCell ref="D83:E83"/>
    <mergeCell ref="D82:E82"/>
    <mergeCell ref="D81:E81"/>
    <mergeCell ref="D96:E96"/>
    <mergeCell ref="D74:E74"/>
    <mergeCell ref="E128:I128"/>
    <mergeCell ref="F106:G106"/>
    <mergeCell ref="D51:E51"/>
    <mergeCell ref="D52:E52"/>
    <mergeCell ref="D53:E53"/>
    <mergeCell ref="D54:E54"/>
    <mergeCell ref="D88:E88"/>
    <mergeCell ref="D78:E78"/>
    <mergeCell ref="D86:E86"/>
    <mergeCell ref="D87:E87"/>
    <mergeCell ref="D55:E55"/>
    <mergeCell ref="D56:E56"/>
    <mergeCell ref="D57:E57"/>
    <mergeCell ref="D94:E94"/>
    <mergeCell ref="D93:E93"/>
    <mergeCell ref="D58:E58"/>
    <mergeCell ref="D59:E59"/>
    <mergeCell ref="D75:E75"/>
    <mergeCell ref="D79:E79"/>
    <mergeCell ref="D85:E85"/>
  </mergeCells>
  <pageMargins left="0.27" right="0.23" top="0.3" bottom="0.28000000000000003" header="0.3" footer="0.3"/>
  <pageSetup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7" sqref="A7:I7"/>
    </sheetView>
  </sheetViews>
  <sheetFormatPr defaultRowHeight="15" x14ac:dyDescent="0.25"/>
  <cols>
    <col min="3" max="3" width="11.7109375" customWidth="1"/>
    <col min="4" max="4" width="12" customWidth="1"/>
    <col min="10" max="10" width="10.7109375" customWidth="1"/>
  </cols>
  <sheetData>
    <row r="1" spans="1:10" x14ac:dyDescent="0.25">
      <c r="A1" s="74" t="s">
        <v>74</v>
      </c>
      <c r="B1" s="74"/>
      <c r="C1" s="74"/>
      <c r="D1" s="74"/>
      <c r="E1" s="74"/>
      <c r="F1" s="74"/>
      <c r="G1" s="74"/>
      <c r="H1" s="74"/>
      <c r="I1" s="74"/>
      <c r="J1" s="74"/>
    </row>
    <row r="2" spans="1:10" x14ac:dyDescent="0.25">
      <c r="A2" s="87" t="s">
        <v>103</v>
      </c>
      <c r="B2" s="87"/>
      <c r="C2" s="87"/>
      <c r="D2" s="87"/>
      <c r="E2" s="87"/>
      <c r="F2" s="87"/>
      <c r="G2" s="87"/>
      <c r="H2" s="87"/>
      <c r="I2" s="87"/>
      <c r="J2" s="87"/>
    </row>
    <row r="3" spans="1:10" x14ac:dyDescent="0.25">
      <c r="A3" s="84"/>
      <c r="B3" s="84"/>
      <c r="C3" s="84"/>
      <c r="D3" s="84"/>
      <c r="E3" s="84"/>
      <c r="F3" s="84"/>
      <c r="G3" s="84"/>
      <c r="H3" s="84"/>
      <c r="I3" s="84"/>
      <c r="J3" s="84"/>
    </row>
    <row r="4" spans="1:10" x14ac:dyDescent="0.25">
      <c r="A4" s="88" t="s">
        <v>104</v>
      </c>
      <c r="B4" s="88"/>
      <c r="C4" s="88"/>
      <c r="D4" s="88"/>
      <c r="E4" s="88"/>
      <c r="F4" s="88"/>
      <c r="G4" s="88"/>
      <c r="H4" s="88"/>
      <c r="I4" s="88"/>
      <c r="J4" s="88"/>
    </row>
    <row r="5" spans="1:10" x14ac:dyDescent="0.25">
      <c r="A5" s="85" t="s">
        <v>99</v>
      </c>
      <c r="B5" s="85"/>
      <c r="C5" s="85"/>
      <c r="D5" s="85"/>
      <c r="E5" s="85"/>
      <c r="F5" s="85"/>
      <c r="G5" s="85"/>
      <c r="H5" s="85"/>
      <c r="I5" s="85"/>
      <c r="J5" s="85"/>
    </row>
    <row r="6" spans="1:10" x14ac:dyDescent="0.25">
      <c r="A6" s="86"/>
      <c r="B6" s="86"/>
      <c r="C6" s="86"/>
      <c r="D6" s="86"/>
      <c r="E6" s="86"/>
      <c r="F6" s="86"/>
      <c r="G6" s="86"/>
      <c r="H6" s="86"/>
      <c r="I6" s="86"/>
      <c r="J6" s="86"/>
    </row>
    <row r="7" spans="1:10" x14ac:dyDescent="0.25">
      <c r="A7" s="89" t="s">
        <v>94</v>
      </c>
      <c r="B7" s="89"/>
      <c r="C7" s="89"/>
      <c r="D7" s="89"/>
      <c r="E7" s="89"/>
      <c r="F7" s="89"/>
      <c r="G7" s="89"/>
      <c r="H7" s="89"/>
      <c r="I7" s="89"/>
      <c r="J7" s="39"/>
    </row>
    <row r="8" spans="1:10" x14ac:dyDescent="0.25">
      <c r="A8" s="89" t="s">
        <v>95</v>
      </c>
      <c r="B8" s="89"/>
      <c r="C8" s="89"/>
      <c r="D8" s="89"/>
      <c r="E8" s="89"/>
      <c r="F8" s="89"/>
      <c r="G8" s="89"/>
      <c r="H8" s="89"/>
      <c r="I8" s="89"/>
      <c r="J8" s="39"/>
    </row>
    <row r="9" spans="1:10" x14ac:dyDescent="0.25">
      <c r="A9" s="89" t="s">
        <v>96</v>
      </c>
      <c r="B9" s="89"/>
      <c r="C9" s="89"/>
      <c r="D9" s="89"/>
      <c r="E9" s="89"/>
      <c r="F9" s="89"/>
      <c r="G9" s="89"/>
      <c r="H9" s="89"/>
      <c r="I9" s="89"/>
      <c r="J9" s="39"/>
    </row>
    <row r="10" spans="1:10" x14ac:dyDescent="0.25">
      <c r="A10" s="89" t="s">
        <v>154</v>
      </c>
      <c r="B10" s="89"/>
      <c r="C10" s="89"/>
      <c r="D10" s="89"/>
      <c r="E10" s="89"/>
      <c r="F10" s="89"/>
      <c r="G10" s="89"/>
      <c r="H10" s="89"/>
      <c r="I10" s="89"/>
      <c r="J10" s="39"/>
    </row>
    <row r="11" spans="1:10" x14ac:dyDescent="0.25">
      <c r="A11" s="89" t="s">
        <v>97</v>
      </c>
      <c r="B11" s="89"/>
      <c r="C11" s="89"/>
      <c r="D11" s="89"/>
      <c r="E11" s="89"/>
      <c r="F11" s="89"/>
      <c r="G11" s="89"/>
      <c r="H11" s="89"/>
      <c r="I11" s="89"/>
      <c r="J11" s="39"/>
    </row>
    <row r="12" spans="1:10" x14ac:dyDescent="0.25">
      <c r="A12" s="90" t="s">
        <v>153</v>
      </c>
      <c r="B12" s="90"/>
      <c r="C12" s="90"/>
      <c r="D12" s="90"/>
      <c r="E12" s="90"/>
      <c r="F12" s="90"/>
      <c r="G12" s="90"/>
      <c r="H12" s="90"/>
      <c r="I12" s="90"/>
      <c r="J12" s="57"/>
    </row>
    <row r="13" spans="1:10" x14ac:dyDescent="0.25">
      <c r="A13" s="37"/>
      <c r="B13" s="37"/>
      <c r="C13" s="37"/>
      <c r="D13" s="37"/>
      <c r="E13" s="37"/>
      <c r="F13" s="37"/>
      <c r="G13" s="37"/>
      <c r="H13" s="37"/>
      <c r="I13" s="37"/>
      <c r="J13" s="38"/>
    </row>
    <row r="14" spans="1:10" x14ac:dyDescent="0.25">
      <c r="A14" s="37"/>
      <c r="B14" s="37"/>
      <c r="C14" s="37"/>
      <c r="D14" s="37"/>
      <c r="E14" s="37"/>
      <c r="F14" s="37"/>
      <c r="G14" s="37"/>
      <c r="H14" s="37"/>
      <c r="I14" s="37"/>
      <c r="J14" s="38"/>
    </row>
  </sheetData>
  <mergeCells count="11">
    <mergeCell ref="A9:I9"/>
    <mergeCell ref="A8:I8"/>
    <mergeCell ref="A7:I7"/>
    <mergeCell ref="A12:I12"/>
    <mergeCell ref="A11:I11"/>
    <mergeCell ref="A10:I10"/>
    <mergeCell ref="A3:J3"/>
    <mergeCell ref="A5:J6"/>
    <mergeCell ref="A1:J1"/>
    <mergeCell ref="A2:J2"/>
    <mergeCell ref="A4:J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დანართი #1</vt:lpstr>
      <vt:lpstr>დანართი #2</vt:lpstr>
      <vt:lpstr>დანართი #3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2024-05-16T11:31:30Z</dcterms:modified>
  <cp:category/>
</cp:coreProperties>
</file>