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1"/>
  </bookViews>
  <sheets>
    <sheet name="Лист3" sheetId="1" state="hidden" r:id="rId1"/>
    <sheet name="კრებსითი" sheetId="2" r:id="rId2"/>
    <sheet name="რ.ბ და ლით.კონსტრუქციები" sheetId="3" r:id="rId3"/>
    <sheet name="სარკოგაფის რ.ბ" sheetId="4" r:id="rId4"/>
    <sheet name="სამშენებლო-სარემონტო სამუშაოები" sheetId="5" r:id="rId5"/>
    <sheet name="ეზოს კეთილმოწყობა" sheetId="6" r:id="rId6"/>
    <sheet name="ელ.სამონტაჟო" sheetId="7" r:id="rId7"/>
    <sheet name="გარე განათება" sheetId="8" r:id="rId8"/>
    <sheet name="წყალი,კანალიზაცია" sheetId="9" r:id="rId9"/>
    <sheet name="გათბობა,გაგრილება,ვენტილაც.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<sst xmlns="http://schemas.openxmlformats.org/spreadsheetml/2006/main" count="1836" uniqueCount="550">
  <si>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</si>
  <si>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</si>
  <si>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</si>
  <si>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</si>
  <si>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</si>
  <si>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</si>
  <si>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</si>
  <si>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</si>
  <si>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</si>
  <si>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</si>
  <si>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</si>
  <si>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</si>
  <si>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</si>
  <si>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</si>
  <si>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</si>
  <si>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</si>
  <si>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</si>
  <si>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</si>
  <si>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</si>
  <si>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</si>
  <si>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</si>
  <si>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</si>
  <si>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</si>
  <si>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</si>
  <si>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</si>
  <si>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</si>
  <si>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</si>
  <si>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</si>
  <si>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</si>
  <si>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</si>
  <si>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</si>
  <si>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</si>
  <si>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</si>
  <si>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</si>
  <si>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</si>
  <si>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</si>
  <si>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</si>
  <si>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</si>
  <si>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</si>
  <si>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</si>
  <si>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</si>
  <si>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</si>
  <si>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</si>
  <si>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</si>
  <si>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</si>
  <si>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</si>
  <si>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</si>
  <si>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</si>
  <si>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</si>
  <si>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</si>
  <si>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</si>
  <si>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</si>
  <si>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</si>
  <si>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</si>
  <si>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</si>
  <si>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</si>
  <si>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</si>
  <si>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</si>
  <si>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</si>
  <si>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</si>
  <si>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</si>
  <si>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</si>
  <si>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</si>
  <si>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</si>
  <si>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</si>
  <si>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</si>
  <si>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</si>
  <si>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</si>
  <si>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</si>
  <si>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</si>
  <si>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</si>
  <si>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</si>
  <si>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</si>
  <si>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</si>
  <si>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</si>
  <si>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</si>
  <si>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</si>
  <si>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</si>
  <si>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</si>
  <si>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</si>
  <si>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</si>
  <si>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</si>
  <si>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</si>
  <si>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</si>
  <si>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</si>
  <si>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</si>
  <si>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</si>
  <si>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</si>
  <si>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</si>
  <si>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</si>
  <si>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</si>
  <si>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</si>
  <si>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</si>
  <si>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</si>
  <si>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</si>
  <si>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</si>
  <si>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</si>
  <si>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</si>
  <si>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</si>
  <si>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</si>
  <si>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</si>
  <si>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</si>
  <si>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</si>
  <si>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</si>
  <si>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</si>
  <si>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</si>
  <si>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</si>
  <si>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</si>
  <si>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</si>
  <si>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</si>
  <si>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</si>
  <si>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</si>
  <si>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</si>
  <si>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</si>
  <si>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</si>
  <si>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</si>
  <si>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</si>
  <si>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</si>
  <si>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</si>
  <si>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</si>
  <si>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</si>
  <si>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</si>
  <si>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</si>
  <si>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</si>
  <si>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</si>
  <si>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</si>
  <si>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</si>
  <si>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</si>
  <si>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</si>
  <si>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</si>
  <si>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</si>
  <si>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</si>
  <si>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</si>
  <si>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</si>
  <si>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</si>
  <si>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</si>
  <si>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tona</t>
  </si>
  <si>
    <t>m/sT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</si>
  <si>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</si>
  <si>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</si>
  <si>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</si>
  <si>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</si>
  <si>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</si>
  <si>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</si>
  <si>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</si>
  <si>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koWebis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</si>
  <si>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</si>
  <si>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</si>
  <si>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</si>
  <si>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</si>
  <si>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</si>
  <si>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</si>
  <si>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samSeneblo saremonto samuSaoebi</t>
  </si>
  <si>
    <t>betoni b-20</t>
  </si>
  <si>
    <t>qviSa-cementis xsnari</t>
  </si>
  <si>
    <t>kg</t>
  </si>
  <si>
    <t>grunti</t>
  </si>
  <si>
    <t>fiTxi</t>
  </si>
  <si>
    <t>webocementi</t>
  </si>
  <si>
    <t>liTonis konstruqciis Rebva antikoroziuli saRebaviT</t>
  </si>
  <si>
    <t>antikoroziuli saRebavi</t>
  </si>
  <si>
    <t>r/betonis Wis Ziri</t>
  </si>
  <si>
    <t>r/betonis Wis Tavsaxuri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</si>
  <si>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</si>
  <si>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</si>
  <si>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</si>
  <si>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</si>
  <si>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</si>
  <si>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RorRi</t>
  </si>
  <si>
    <t xml:space="preserve">q /cementis xsnari </t>
  </si>
  <si>
    <t>avtokranis momsaxureba</t>
  </si>
  <si>
    <t>qviSis sagebis mowyoba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</si>
  <si>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</si>
  <si>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</si>
  <si>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</si>
  <si>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</si>
  <si>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</si>
  <si>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</si>
  <si>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</si>
  <si>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</si>
  <si>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</si>
  <si>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</si>
  <si>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</si>
  <si>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liTonis firfita 600*600*12</t>
  </si>
  <si>
    <t>faqt</t>
  </si>
  <si>
    <t>proeqt</t>
  </si>
  <si>
    <t>eleqtrodi</t>
  </si>
  <si>
    <t>avtoamwe</t>
  </si>
  <si>
    <t>ortesebri koWi #30</t>
  </si>
  <si>
    <t>Sveleri #30</t>
  </si>
  <si>
    <t>Sveleri #20</t>
  </si>
  <si>
    <t>liTonis milkvadrati 80*4</t>
  </si>
  <si>
    <t>liTonis milkvadrati 40*4</t>
  </si>
  <si>
    <t>lit</t>
  </si>
  <si>
    <t>SemogozviTi hidroizolaciis mowyoba</t>
  </si>
  <si>
    <t>Sromis xarji</t>
  </si>
  <si>
    <t>bitumis mastika</t>
  </si>
  <si>
    <t>sarkogafis r/betonis konstruqciebi</t>
  </si>
  <si>
    <t>komp</t>
  </si>
  <si>
    <t>kom</t>
  </si>
  <si>
    <t>monoliTuri rk/betonis kedlebis mowyoba b-25 betonisagan</t>
  </si>
  <si>
    <t>TviTmWreli</t>
  </si>
  <si>
    <t>c</t>
  </si>
  <si>
    <t>muxli</t>
  </si>
  <si>
    <t>damWimi</t>
  </si>
  <si>
    <t>gruntis damuSaveba xeliT</t>
  </si>
  <si>
    <t>liTonis damWeri salte 40*4</t>
  </si>
  <si>
    <t xml:space="preserve">    arxebis mowyoba sawvavis milsadenebisaTvis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</si>
  <si>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</si>
  <si>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</si>
  <si>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</si>
  <si>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</si>
  <si>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</si>
  <si>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ketramogranitis plintusebis mowyoba (simaRliT 80 mm)</t>
  </si>
  <si>
    <t>mdf-is karebi</t>
  </si>
  <si>
    <t>xaraCo</t>
  </si>
  <si>
    <t>pva</t>
  </si>
  <si>
    <t>cementi</t>
  </si>
  <si>
    <t>aluminis fexis sawmendis Rirebuleba da montaJi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</si>
  <si>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</si>
  <si>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</si>
  <si>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</si>
  <si>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</si>
  <si>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</si>
  <si>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</si>
  <si>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</si>
  <si>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</si>
  <si>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</si>
  <si>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</si>
  <si>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</si>
  <si>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</si>
  <si>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</si>
  <si>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</si>
  <si>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</si>
  <si>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</si>
  <si>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r>
      <t xml:space="preserve">plasmasis sakanalizacio mili </t>
    </r>
    <r>
      <rPr>
        <sz val="10"/>
        <rFont val="Cambria"/>
        <family val="1"/>
      </rPr>
      <t>D-100</t>
    </r>
  </si>
  <si>
    <t>plasmasis fasonuri nawilebis mowyoba</t>
  </si>
  <si>
    <t>muxli 50</t>
  </si>
  <si>
    <t>muxli 100</t>
  </si>
  <si>
    <t>samkapi 100*50*100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</si>
  <si>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</si>
  <si>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</si>
  <si>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</si>
  <si>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</si>
  <si>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</si>
  <si>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>gare 'wyalis, kanalizaciisa da saniaRvre kanalizaciis qseli</t>
  </si>
  <si>
    <t xml:space="preserve">           wyali da kanalizacia</t>
  </si>
  <si>
    <r>
      <t xml:space="preserve">plasmasis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 civi wylis</t>
    </r>
  </si>
  <si>
    <t>kanalizaciis gofrirebuli plastmasis milebi</t>
  </si>
  <si>
    <t>wriuli r/betonis Webis mowyoba</t>
  </si>
  <si>
    <t>r/betonis Wa simaRliT 1 m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</si>
  <si>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</si>
  <si>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</si>
  <si>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</si>
  <si>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</si>
  <si>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</si>
  <si>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</si>
  <si>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</si>
  <si>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</si>
  <si>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</si>
  <si>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</si>
  <si>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</si>
  <si>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wyalmzomi Wis mowyoba</t>
  </si>
  <si>
    <t>wyalmzomi</t>
  </si>
  <si>
    <t>urduli</t>
  </si>
  <si>
    <t xml:space="preserve">gamSvebi onkani </t>
  </si>
  <si>
    <t>manometri</t>
  </si>
  <si>
    <t>miltuCi foladis</t>
  </si>
  <si>
    <t>mili liTonis wyalairgamtari 15mm</t>
  </si>
  <si>
    <t xml:space="preserve">m </t>
  </si>
  <si>
    <t>mili liTonis unakero</t>
  </si>
  <si>
    <t>Tujis fasonuri nawilebi</t>
  </si>
  <si>
    <t>tn</t>
  </si>
  <si>
    <t>WanWiki qanCiT da sayeluriT</t>
  </si>
  <si>
    <t>samagrebi</t>
  </si>
  <si>
    <t>saxanZro hidranti</t>
  </si>
  <si>
    <t>saxamZro hidrantis Rirebuleba da montaJi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</si>
  <si>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</si>
  <si>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t xml:space="preserve">Stefselis rozeti, orpolusiani, mesame damiwebuli kontaqtiT faruli gayvanilobisaTvis  </t>
  </si>
  <si>
    <t xml:space="preserve">                   gare ganaTeba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</si>
  <si>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</si>
  <si>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</si>
  <si>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</si>
  <si>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</si>
  <si>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</si>
  <si>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</si>
  <si>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r>
      <t>armatura</t>
    </r>
    <r>
      <rPr>
        <sz val="10"/>
        <rFont val="Cambria"/>
        <family val="1"/>
      </rPr>
      <t xml:space="preserve"> A-3 (D</t>
    </r>
    <r>
      <rPr>
        <sz val="10"/>
        <rFont val="AcadNusx"/>
        <family val="0"/>
      </rPr>
      <t>-10mm)</t>
    </r>
  </si>
  <si>
    <t>betoni b-17.5</t>
  </si>
  <si>
    <t>betonis bordiurebis mowyoba</t>
  </si>
  <si>
    <t>betonis bordiurebi 100*30*15</t>
  </si>
  <si>
    <r>
      <t>betoni b-25</t>
    </r>
    <r>
      <rPr>
        <sz val="10"/>
        <rFont val="Cambria"/>
        <family val="1"/>
      </rPr>
      <t xml:space="preserve"> </t>
    </r>
  </si>
  <si>
    <t>saniaRvre cxaurebis mowyoba</t>
  </si>
  <si>
    <t>yamiri gruntis damuSaveba xeliT</t>
  </si>
  <si>
    <t>r/betonis arxebis mowyoba</t>
  </si>
  <si>
    <t>yinvagamZle webo cementi</t>
  </si>
  <si>
    <t>gare ganaTeba</t>
  </si>
  <si>
    <t>satkepni gluvi TviTmavali 18 ton.</t>
  </si>
  <si>
    <t>liTonis furceli 6 mm</t>
  </si>
  <si>
    <t xml:space="preserve"> lokalur resursuli xarjTaRricxva # 1</t>
  </si>
  <si>
    <t xml:space="preserve"> lokalur resursuli xarjTaRricxva # 2</t>
  </si>
  <si>
    <t xml:space="preserve"> lokalur resursuli xarjTaRricxva # 3</t>
  </si>
  <si>
    <t>eleqtro wylis gamacxelebeli</t>
  </si>
  <si>
    <t>eleqtro wylis gamacxelebeli 100 lit (kompleqtSi)</t>
  </si>
  <si>
    <t>ventiliatori</t>
  </si>
  <si>
    <t xml:space="preserve"> lokalur resursuli xarjTaRricxva # 4</t>
  </si>
  <si>
    <t>lokalur resursuli xarjTaRricxva # 6</t>
  </si>
  <si>
    <t>zedmeti gruntis transportireba sanayaroze</t>
  </si>
  <si>
    <t>saburRi danadgari</t>
  </si>
  <si>
    <t xml:space="preserve">gruntis ukuCayra </t>
  </si>
  <si>
    <t>fardulis wertilovani saZirkvlis r/betonis konstruqciebi</t>
  </si>
  <si>
    <t>ofisis r/betonis konstruqciebi</t>
  </si>
  <si>
    <t xml:space="preserve">safuZvlis mowyoba xreSovani narevisagan 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</si>
  <si>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</si>
  <si>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</si>
  <si>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</si>
  <si>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</si>
  <si>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</si>
  <si>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</si>
  <si>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fardulis karkasis liTonis svetebis mowyoba</t>
  </si>
  <si>
    <t>qviSa 0,5</t>
  </si>
  <si>
    <t>liTonis rezervuaris montaJi sarkogafSi</t>
  </si>
  <si>
    <t>rezervuari (damkveTis)</t>
  </si>
  <si>
    <t>Zabri</t>
  </si>
  <si>
    <t>wvrili samSeneblo bloki 30*20*40</t>
  </si>
  <si>
    <t xml:space="preserve">fasadis kedlis wyoba wvrili samSeneblo blokiT </t>
  </si>
  <si>
    <t xml:space="preserve">parapetis kedlis wyoba wvrili samSeneblo blokiT </t>
  </si>
  <si>
    <t>betoni b-22,50</t>
  </si>
  <si>
    <t>san.kvanZis kedlebis mopirkeTeba keramikuli filebiT</t>
  </si>
  <si>
    <t>keramogranitis fila (damkveTis katalogis mixedviT)</t>
  </si>
  <si>
    <t>mdfis kari (damkveTis katalogis mixedviT)</t>
  </si>
  <si>
    <t>aluminis fexis sawmendi 110*60</t>
  </si>
  <si>
    <t>fasadis kedlebis lesva qviSa-cementis xsnariT</t>
  </si>
  <si>
    <t>silikoniani saRebavi (damkveTis katalogis mixedviT)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</si>
  <si>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</si>
  <si>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</si>
  <si>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</si>
  <si>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</si>
  <si>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t>armatura a-3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</si>
  <si>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</si>
  <si>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</si>
  <si>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</si>
  <si>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</si>
  <si>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</si>
  <si>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</si>
  <si>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</si>
  <si>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</si>
  <si>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</si>
  <si>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</si>
  <si>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</si>
  <si>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</si>
  <si>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</si>
  <si>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</si>
  <si>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</si>
  <si>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damxmare masalebi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</si>
  <si>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</si>
  <si>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</si>
  <si>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</si>
  <si>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</si>
  <si>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</si>
  <si>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</si>
  <si>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</si>
  <si>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betopanis fila 10mm</t>
  </si>
  <si>
    <t xml:space="preserve"> lokalur resursuli xarjTaRricxva # 8</t>
  </si>
  <si>
    <t>ofisis Sida el.samontaJo samuSaoebi</t>
  </si>
  <si>
    <t>Stefselis rozeti Savi feris (damkveTis katalogis mixedviT)</t>
  </si>
  <si>
    <t>CamrTveli erTklaviSiani Savi feris (damkveTis katalogis mixedviT)</t>
  </si>
  <si>
    <t>4*4 mm2</t>
  </si>
  <si>
    <t>4*2,5 mm3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</si>
  <si>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</si>
  <si>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</si>
  <si>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</si>
  <si>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</si>
  <si>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</si>
  <si>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</si>
  <si>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SSp pirebisaTvis (damkveTis katalogis mixedviT)</t>
  </si>
  <si>
    <t>unitazi Camrecxi avziT SSp pirebisaTvis (damkveTis katalogis mixedviT)</t>
  </si>
  <si>
    <t>daqvemdebarebaSi myofi avtogasamararTi sadguris samSeneblo-saremonto samuSaoebi</t>
  </si>
  <si>
    <t xml:space="preserve">saCxere. sof.ivanwminda 1-eli quCis #31-Si mdebare  Sps "san petrolium jorjia"-s </t>
  </si>
  <si>
    <t xml:space="preserve"> demontaJi</t>
  </si>
  <si>
    <t>arsebuli Senobis demontaJi</t>
  </si>
  <si>
    <t>arsebuli fardulis demontaJi adgilze dasawyobebiT</t>
  </si>
  <si>
    <t>samSeneblo narCenebis datvirTva avtoTviTmclelebze da gatana sanayaroze</t>
  </si>
  <si>
    <t>avtoTviTmclelebi</t>
  </si>
  <si>
    <t>liTonis oTxkuTxa mili 60*40*2</t>
  </si>
  <si>
    <t>balasti</t>
  </si>
  <si>
    <t xml:space="preserve">monoliTuri rk/betonis wertilovani saZirkvlis mowyoba b-25 betonisagan </t>
  </si>
  <si>
    <t>monoliTuri rk/betonis saZirkvlis fila 1-is mowyoba b-25 betonisagan</t>
  </si>
  <si>
    <t>monoliTuri rk/betonis saZirkvlis fila 2-is mowyoba b-25 betonisagan</t>
  </si>
  <si>
    <t>betonis momzadebis mowyoba  b-10 betonisagan fila 1-sa da fila 2-isaTvis</t>
  </si>
  <si>
    <t xml:space="preserve">ofisis saxuravis karkasis kavSirebisa da wamweebis mowyoba </t>
  </si>
  <si>
    <t xml:space="preserve">fardulis saxuravis karkasis kavSirebisa da wamweebis mowyoba </t>
  </si>
  <si>
    <t>liTonis mrgvali mili 300*12</t>
  </si>
  <si>
    <t>liTonis milkvadrati 200*12</t>
  </si>
  <si>
    <t>liTonis firfita 12 mm</t>
  </si>
  <si>
    <t>liTonis firfita 20 mm</t>
  </si>
  <si>
    <t>liTonis firfita 10 mm</t>
  </si>
  <si>
    <t>liTonis kuTxovana 63*5</t>
  </si>
  <si>
    <t xml:space="preserve">terasis svetebisa da saxuravis karkasis kavSirebisa da wamweebis mowyoba </t>
  </si>
  <si>
    <t>liTonis milkvadrati 100*4</t>
  </si>
  <si>
    <t>liTonis milkvadrati 50*3</t>
  </si>
  <si>
    <t>fardulis, ofisisa da Ria terasis liTonis konstruqciebi</t>
  </si>
  <si>
    <t>fardulis, ofisisa da Ria terasis gadaxurvis mowyoba</t>
  </si>
  <si>
    <t>fardulis gadaxurvis mowyoba profilirebuli TunuqiT</t>
  </si>
  <si>
    <t>fardulis saxuravi</t>
  </si>
  <si>
    <t>wyalmimRebi milebis Rirebuleba da montaJi</t>
  </si>
  <si>
    <t xml:space="preserve">wyalmimRebi milebis Rirebuleba </t>
  </si>
  <si>
    <t>ofisis saxuravi</t>
  </si>
  <si>
    <t>ofisis saxuravis mowyoba poliureTanis sendviC-panelebiT</t>
  </si>
  <si>
    <t>sacremlis mowyoba Tunuqis furcliT</t>
  </si>
  <si>
    <t xml:space="preserve">wyalmimRebi Rarisa da milis Rirebuleba </t>
  </si>
  <si>
    <t>wyalmimRebi Rari samagrebiT</t>
  </si>
  <si>
    <t>wyalmimRebi milebis Rirebuleba</t>
  </si>
  <si>
    <t>terasis saxuravi</t>
  </si>
  <si>
    <t>gaTboba gagrileba</t>
  </si>
  <si>
    <t>lokalur resursuli xarjTaRricxva # 5</t>
  </si>
  <si>
    <t xml:space="preserve"> lokalur resursuli xarjTaRricxva # 7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</si>
  <si>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</si>
  <si>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</si>
  <si>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</si>
  <si>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</si>
  <si>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</si>
  <si>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</si>
  <si>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</si>
  <si>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</si>
  <si>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t>samagri</t>
  </si>
  <si>
    <t>SemaerTebeli sadeni 3*2.5 mm</t>
  </si>
  <si>
    <t>Zalovani sadeni 5*6 mm</t>
  </si>
  <si>
    <t>drenaJis mili</t>
  </si>
  <si>
    <t>damxmare da sainstalacio masala</t>
  </si>
  <si>
    <t>satransporto xarji</t>
  </si>
  <si>
    <t>zednadebi xarji xelfasze</t>
  </si>
  <si>
    <t>yamiri gruntis damuSaveba eqskavatoriT datvirTva da gatana avtoTviTmclelebiT</t>
  </si>
  <si>
    <t>yamiri gruntis damuSaveba eqskavatoriT datvirTva da gadana avtoTviTmclelebiT</t>
  </si>
  <si>
    <t>qviSis sawolis mowyoba milsadenebisaTvis</t>
  </si>
  <si>
    <t>betonis momzadebis mowyoba  b-7,5 betonisagan</t>
  </si>
  <si>
    <t>betoni b-7,50</t>
  </si>
  <si>
    <r>
      <t>armatura</t>
    </r>
    <r>
      <rPr>
        <sz val="10"/>
        <rFont val="Cambria"/>
        <family val="1"/>
      </rPr>
      <t xml:space="preserve"> A-3 (10</t>
    </r>
    <r>
      <rPr>
        <sz val="10"/>
        <rFont val="AcadNusx"/>
        <family val="0"/>
      </rPr>
      <t>mm</t>
    </r>
    <r>
      <rPr>
        <sz val="10"/>
        <rFont val="Cambria"/>
        <family val="1"/>
      </rPr>
      <t>)</t>
    </r>
  </si>
  <si>
    <t>sawvavis mimRebi Wis mowyoba</t>
  </si>
  <si>
    <t>sawvavis rezervuarebis Tavsaxuris mowyoba</t>
  </si>
  <si>
    <t>liTonis kuTxovana 50*5</t>
  </si>
  <si>
    <t>liTonis milkvadrati 40*20*2 (TavsaxurisaTvis)</t>
  </si>
  <si>
    <t>sawavis misaRebi liTonis Wisa da rezervuaris Tavsaxuris Rebva antikoroziuli saRebaviT</t>
  </si>
  <si>
    <t>arsebuli sawvavis rezervuarebis demontaJi adgilze dasawyobebiT</t>
  </si>
  <si>
    <t xml:space="preserve">gruntis ukan Cayra </t>
  </si>
  <si>
    <t>r/betonis zRudarebisa da sartylis mowyoba Sida tixrebze</t>
  </si>
  <si>
    <t xml:space="preserve">Sida tixrebis wyoba wvrili samSeneblo blokiT </t>
  </si>
  <si>
    <t>parapetis r/betonis gulanebisa da sartylis mowyoba parapetze</t>
  </si>
  <si>
    <r>
      <t xml:space="preserve">iatakis 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</si>
  <si>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t>nestgamZle amstrongis Weri</t>
  </si>
  <si>
    <r>
      <t>amstrongis folgiani fila</t>
    </r>
    <r>
      <rPr>
        <sz val="10"/>
        <color indexed="63"/>
        <rFont val="Cambria"/>
        <family val="1"/>
      </rPr>
      <t xml:space="preserve"> Thermatex Feinstratos 600*600*15</t>
    </r>
    <r>
      <rPr>
        <sz val="10"/>
        <color indexed="63"/>
        <rFont val="AcadNusx"/>
        <family val="0"/>
      </rPr>
      <t xml:space="preserve"> samagri detalebiT</t>
    </r>
  </si>
  <si>
    <t>profilirebuli Tunuqi 0,7mm (feri SeTanxmdes damkveTTan)</t>
  </si>
  <si>
    <t>Tunuqis furceli sisq. 0,7mm</t>
  </si>
  <si>
    <t>keramogranitis fila (200*1200 espanuri)</t>
  </si>
  <si>
    <t>keramogranitis fila (600*600 espanuri)</t>
  </si>
  <si>
    <t xml:space="preserve">keramogranitis fila </t>
  </si>
  <si>
    <r>
      <rPr>
        <sz val="10"/>
        <rFont val="Cambria"/>
        <family val="1"/>
      </rPr>
      <t>ERFURT</t>
    </r>
    <r>
      <rPr>
        <sz val="10"/>
        <rFont val="AcadNusx"/>
        <family val="0"/>
      </rPr>
      <t xml:space="preserve"> sada frizelinis qaRaldi</t>
    </r>
  </si>
  <si>
    <r>
      <t xml:space="preserve">frizelinis webo </t>
    </r>
    <r>
      <rPr>
        <sz val="10"/>
        <rFont val="Cambria"/>
        <family val="1"/>
      </rPr>
      <t>PUFAS</t>
    </r>
  </si>
  <si>
    <t>grami</t>
  </si>
  <si>
    <t>wyalemulsia saRebavi (feri SeTanxmdes damkveTTan)</t>
  </si>
  <si>
    <r>
      <t>Savi feris</t>
    </r>
    <r>
      <rPr>
        <sz val="10"/>
        <rFont val="Cambria"/>
        <family val="1"/>
      </rPr>
      <t xml:space="preserve"> Aluprof</t>
    </r>
    <r>
      <rPr>
        <sz val="10"/>
        <rFont val="AcadNusx"/>
        <family val="0"/>
      </rPr>
      <t>-is firmis modeli.</t>
    </r>
    <r>
      <rPr>
        <sz val="10"/>
        <rFont val="Cambria"/>
        <family val="1"/>
      </rPr>
      <t>MB 77 HS</t>
    </r>
    <r>
      <rPr>
        <sz val="10"/>
        <rFont val="AcadNusx"/>
        <family val="0"/>
      </rPr>
      <t xml:space="preserve"> xidebiT. Regulirebadi meqanizmebi da saketebi</t>
    </r>
    <r>
      <rPr>
        <sz val="10"/>
        <rFont val="Cambria"/>
        <family val="1"/>
      </rPr>
      <t xml:space="preserve"> ROTTO</t>
    </r>
    <r>
      <rPr>
        <sz val="10"/>
        <rFont val="AcadNusx"/>
        <family val="0"/>
      </rPr>
      <t>-s firmis</t>
    </r>
  </si>
  <si>
    <t>Savi feris aluminis vitraJebis Rirebuleba da montaJi mina paketiT</t>
  </si>
  <si>
    <t>Savi feris aluminis vitraJebis Rirebuleba da montaJi 10 mm nawrTobi miniT</t>
  </si>
  <si>
    <r>
      <rPr>
        <sz val="10"/>
        <rFont val="Cambria"/>
        <family val="1"/>
      </rPr>
      <t>KNAUF</t>
    </r>
    <r>
      <rPr>
        <sz val="10"/>
        <rFont val="AcadNusx"/>
        <family val="0"/>
      </rPr>
      <t xml:space="preserve">-is </t>
    </r>
    <r>
      <rPr>
        <sz val="10"/>
        <rFont val="Cambria"/>
        <family val="1"/>
      </rPr>
      <t>XPS</t>
    </r>
    <r>
      <rPr>
        <sz val="10"/>
        <rFont val="AcadNusx"/>
        <family val="0"/>
      </rPr>
      <t>-is fila sisqiT 50 mm</t>
    </r>
  </si>
  <si>
    <t>armirebuli moWimuli iatakis mowyoba qviSa-cementis xsnariT sisqiT 40mm</t>
  </si>
  <si>
    <t>setka 4mm</t>
  </si>
  <si>
    <t>fasadis nagverdulebis mopirkeTeba aluminis kompozituri paneliT</t>
  </si>
  <si>
    <r>
      <t>aluminis kompozituri paneli</t>
    </r>
    <r>
      <rPr>
        <sz val="10"/>
        <rFont val="Cambria"/>
        <family val="1"/>
      </rPr>
      <t xml:space="preserve"> ALUTECHBOND</t>
    </r>
    <r>
      <rPr>
        <sz val="10"/>
        <rFont val="AcadNusx"/>
        <family val="0"/>
      </rPr>
      <t xml:space="preserve"> 4mm Turquli (aluminis qvekonstruqciis</t>
    </r>
    <r>
      <rPr>
        <sz val="10"/>
        <rFont val="Cambria"/>
        <family val="1"/>
      </rPr>
      <t xml:space="preserve"> KP</t>
    </r>
    <r>
      <rPr>
        <sz val="10"/>
        <rFont val="AcadNusx"/>
        <family val="0"/>
      </rPr>
      <t xml:space="preserve"> sistemiT)</t>
    </r>
  </si>
  <si>
    <t>fasadis mopirkeTeba aluminis kompozituri paneliT (sami mxridan)</t>
  </si>
  <si>
    <t>safuZvlis fenis mowyoba fraqciuli RorRiT (0-20mm.) sisqiT 10 sm</t>
  </si>
  <si>
    <t>ezos r/betonis safaris mowyoba erTmagi armirebiT</t>
  </si>
  <si>
    <t>r/betonis safaris mowyoba avtocisternis gasaCerebel adgilze ormagi armirebiT</t>
  </si>
  <si>
    <t>betonis momzadebis mowyoba  b-7,50 betonisagan</t>
  </si>
  <si>
    <t>r/betonis (ormagi armirebiT) safaris mowyoba b-25 betonisagan (betonis mosaxexi danadgariT da daWriT)</t>
  </si>
  <si>
    <t>r/betonis (erTmagi armirebiT) safaris mowyoba b-25 betonisagan (betonis mosaxexi danadgariT da daWriT)</t>
  </si>
  <si>
    <t xml:space="preserve">sarezervuaro parkisa da ezos SemoRobvis mowyoba </t>
  </si>
  <si>
    <t>r/betonis lenturi saZirkvlis mowyoba</t>
  </si>
  <si>
    <r>
      <t>armatura</t>
    </r>
    <r>
      <rPr>
        <sz val="10"/>
        <rFont val="Cambria"/>
        <family val="1"/>
      </rPr>
      <t xml:space="preserve"> A-3 (8</t>
    </r>
    <r>
      <rPr>
        <sz val="10"/>
        <rFont val="AcadNusx"/>
        <family val="0"/>
      </rPr>
      <t>mm</t>
    </r>
    <r>
      <rPr>
        <sz val="10"/>
        <rFont val="Cambria"/>
        <family val="1"/>
      </rPr>
      <t>)</t>
    </r>
  </si>
  <si>
    <t>SemoRobvis liTonis karkasi</t>
  </si>
  <si>
    <t>SemoRobvis mowyoba betopanis filebiT simaRliT 1,80m</t>
  </si>
  <si>
    <t>SemoRobvis mowyoba uJangavi mavTulbadiT simaRliT 1,80m</t>
  </si>
  <si>
    <t>liTonis orfrTiani karis Rirebuleba da montaJi</t>
  </si>
  <si>
    <t>liTonis karis Rirebuleba</t>
  </si>
  <si>
    <t xml:space="preserve">liTonis cxaurebis Rirebuleba da montaJi siganiT 30 sm </t>
  </si>
  <si>
    <t>uJangavi liTonis bade 2,50mm</t>
  </si>
  <si>
    <t>liTonis furceli 10mm</t>
  </si>
  <si>
    <t xml:space="preserve">liTonis kuTxovana 40*3 </t>
  </si>
  <si>
    <r>
      <t xml:space="preserve">kaseturi Sida bloki </t>
    </r>
    <r>
      <rPr>
        <sz val="10"/>
        <color indexed="8"/>
        <rFont val="Cambria"/>
        <family val="1"/>
      </rPr>
      <t>MI2-45Q4DN1</t>
    </r>
    <r>
      <rPr>
        <sz val="10"/>
        <color indexed="8"/>
        <rFont val="AcadNusx"/>
        <family val="0"/>
      </rPr>
      <t xml:space="preserve"> 4,50 kvt</t>
    </r>
  </si>
  <si>
    <r>
      <t xml:space="preserve">kaseturi Sida bloki </t>
    </r>
    <r>
      <rPr>
        <sz val="10"/>
        <color indexed="8"/>
        <rFont val="Cambria"/>
        <family val="1"/>
      </rPr>
      <t>MI2-36Q4DN1</t>
    </r>
    <r>
      <rPr>
        <sz val="10"/>
        <color indexed="8"/>
        <rFont val="AcadNusx"/>
        <family val="0"/>
      </rPr>
      <t xml:space="preserve"> 3,6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</si>
  <si>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</t>
    </r>
    <r>
      <rPr>
        <sz val="10"/>
        <color indexed="8"/>
        <rFont val="Cambria"/>
        <family val="1"/>
      </rPr>
      <t>MDV-V160W/DN1(B)</t>
    </r>
    <r>
      <rPr>
        <sz val="10"/>
        <color indexed="8"/>
        <rFont val="AcadNusx"/>
        <family val="0"/>
      </rPr>
      <t xml:space="preserve"> 15,5 kvt (gagrileba) 17 kvt (gaTboba)</t>
    </r>
  </si>
  <si>
    <r>
      <t xml:space="preserve">refneti </t>
    </r>
    <r>
      <rPr>
        <sz val="10"/>
        <color indexed="8"/>
        <rFont val="Cambria"/>
        <family val="1"/>
      </rPr>
      <t>FQZHN-01D</t>
    </r>
  </si>
  <si>
    <r>
      <t>spilenZis mili izolaciaSi</t>
    </r>
    <r>
      <rPr>
        <sz val="10"/>
        <color indexed="8"/>
        <rFont val="Cambria"/>
        <family val="1"/>
      </rPr>
      <t xml:space="preserve"> D</t>
    </r>
    <r>
      <rPr>
        <sz val="10"/>
        <color indexed="8"/>
        <rFont val="AcadNusx"/>
        <family val="0"/>
      </rPr>
      <t>-19,10</t>
    </r>
  </si>
  <si>
    <r>
      <t>spilenZis mili izolaciaSi</t>
    </r>
    <r>
      <rPr>
        <sz val="10"/>
        <color indexed="8"/>
        <rFont val="Cambria"/>
        <family val="1"/>
      </rPr>
      <t xml:space="preserve"> D</t>
    </r>
    <r>
      <rPr>
        <sz val="10"/>
        <color indexed="8"/>
        <rFont val="AcadNusx"/>
        <family val="0"/>
      </rPr>
      <t>-15,90</t>
    </r>
  </si>
  <si>
    <r>
      <t>spilenZis mili izolaciaSi</t>
    </r>
    <r>
      <rPr>
        <sz val="10"/>
        <color indexed="8"/>
        <rFont val="Cambria"/>
        <family val="1"/>
      </rPr>
      <t xml:space="preserve"> D</t>
    </r>
    <r>
      <rPr>
        <sz val="10"/>
        <color indexed="8"/>
        <rFont val="AcadNusx"/>
        <family val="0"/>
      </rPr>
      <t>-12,70</t>
    </r>
  </si>
  <si>
    <r>
      <t>spilenZis mili izolaciaSi</t>
    </r>
    <r>
      <rPr>
        <sz val="10"/>
        <color indexed="8"/>
        <rFont val="Cambria"/>
        <family val="1"/>
      </rPr>
      <t xml:space="preserve"> D</t>
    </r>
    <r>
      <rPr>
        <sz val="10"/>
        <color indexed="8"/>
        <rFont val="AcadNusx"/>
        <family val="0"/>
      </rPr>
      <t>-9,52</t>
    </r>
  </si>
  <si>
    <r>
      <t>spilenZis mili izolaciaSi</t>
    </r>
    <r>
      <rPr>
        <sz val="10"/>
        <color indexed="8"/>
        <rFont val="Cambria"/>
        <family val="1"/>
      </rPr>
      <t xml:space="preserve"> D</t>
    </r>
    <r>
      <rPr>
        <sz val="10"/>
        <color indexed="8"/>
        <rFont val="AcadNusx"/>
        <family val="0"/>
      </rPr>
      <t>-9,53</t>
    </r>
  </si>
  <si>
    <t>kafe-marketis kedlebis mopirkeTeba aguriT</t>
  </si>
  <si>
    <t>aguri (damkveTis katalogis mixedviT)</t>
  </si>
  <si>
    <t>webo-cementi</t>
  </si>
  <si>
    <t xml:space="preserve">marketis Weris Rebva Savi feris wyalemulsia saRebaviT </t>
  </si>
  <si>
    <t>san.kvanZis Weris mowyoba TabaSir-muyaos filebiT</t>
  </si>
  <si>
    <r>
      <rPr>
        <sz val="10"/>
        <rFont val="Cambria"/>
        <family val="1"/>
      </rPr>
      <t>KNAUF</t>
    </r>
    <r>
      <rPr>
        <sz val="10"/>
        <rFont val="AcadNusx"/>
        <family val="0"/>
      </rPr>
      <t>-is nestgamZle TabaSir-muyaos fila kompleqtSi</t>
    </r>
  </si>
  <si>
    <r>
      <t>armatura</t>
    </r>
    <r>
      <rPr>
        <sz val="10"/>
        <rFont val="Cambria"/>
        <family val="1"/>
      </rPr>
      <t xml:space="preserve"> A-3 (D-8</t>
    </r>
    <r>
      <rPr>
        <sz val="10"/>
        <rFont val="AcadNusx"/>
        <family val="0"/>
      </rPr>
      <t>mm</t>
    </r>
    <r>
      <rPr>
        <sz val="10"/>
        <rFont val="Cambria"/>
        <family val="1"/>
      </rPr>
      <t>)</t>
    </r>
  </si>
  <si>
    <t xml:space="preserve">kedlebisa da san.kvanZis Weris damuSaveba fiTxiT da Rebva wyalemulsia saRebaviT </t>
  </si>
  <si>
    <t xml:space="preserve">Savi feris wyalemulsia saRebavi (antraciti) </t>
  </si>
  <si>
    <t>terasis iatakis mopirkeTeba keramogranitis filebiT</t>
  </si>
  <si>
    <t>pandusisa da baqnis iatakis mopirkeTeba bazaltis filebiT</t>
  </si>
  <si>
    <t>liTonis kuTxovana 45*4</t>
  </si>
  <si>
    <t>liTonis masiuri kvadrati 40*40</t>
  </si>
  <si>
    <t>gare ganaTebis liTonis sayrdeni konsoluri tipis orsanaTiani, Suqdioduri naTuriT, gamSveb maregulirebeli mowyonilobiT</t>
  </si>
  <si>
    <r>
      <t>gare ganaTebis liTonis sayrdeni konsoluri tipis orsanaTiani. led sanaTi "</t>
    </r>
    <r>
      <rPr>
        <sz val="10"/>
        <rFont val="Cambria"/>
        <family val="1"/>
      </rPr>
      <t>Pilipsi"</t>
    </r>
    <r>
      <rPr>
        <sz val="10"/>
        <rFont val="AcadNusx"/>
        <family val="0"/>
      </rPr>
      <t>-is markis. gamSveb maregulirebeli mowyonilobiT</t>
    </r>
  </si>
  <si>
    <t>gare ganaTebis liTonis sayrdeni konsoluri tipis erTsanaTiani, Suqdioduri naTuriT, gamSveb maregulirebeli mowyonilobiT</t>
  </si>
  <si>
    <r>
      <t>gare ganaTebis liTonis sayrdeni konsoluri tipis erTsanaTiani. led sanaTi "</t>
    </r>
    <r>
      <rPr>
        <sz val="10"/>
        <rFont val="Cambria"/>
        <family val="1"/>
      </rPr>
      <t>Pilipsi"</t>
    </r>
    <r>
      <rPr>
        <sz val="10"/>
        <rFont val="AcadNusx"/>
        <family val="0"/>
      </rPr>
      <t>-is markis. gamSveb maregulirebeli mowyonilobiT</t>
    </r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</si>
  <si>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 amstrongis Weris 600*600</t>
    </r>
  </si>
  <si>
    <r>
      <t xml:space="preserve">amstrongis tipis </t>
    </r>
    <r>
      <rPr>
        <sz val="10"/>
        <rFont val="Cambria"/>
        <family val="1"/>
      </rPr>
      <t xml:space="preserve">LED </t>
    </r>
    <r>
      <rPr>
        <sz val="10"/>
        <rFont val="AcadNusx"/>
        <family val="0"/>
      </rPr>
      <t>sanaTi</t>
    </r>
    <r>
      <rPr>
        <sz val="10"/>
        <rFont val="Cambria"/>
        <family val="1"/>
      </rPr>
      <t xml:space="preserve">  Phillips</t>
    </r>
    <r>
      <rPr>
        <sz val="10"/>
        <rFont val="AcadNusx"/>
        <family val="0"/>
      </rPr>
      <t>-is firmis</t>
    </r>
  </si>
  <si>
    <r>
      <t>LED</t>
    </r>
    <r>
      <rPr>
        <sz val="10"/>
        <rFont val="AcadNusx"/>
        <family val="0"/>
      </rPr>
      <t xml:space="preserve">'sanaTi 17 vt  (WerSi Cafluli) </t>
    </r>
    <r>
      <rPr>
        <sz val="10"/>
        <rFont val="Cambria"/>
        <family val="1"/>
      </rPr>
      <t xml:space="preserve"> Phillips-</t>
    </r>
    <r>
      <rPr>
        <sz val="10"/>
        <rFont val="AcadNusx"/>
        <family val="0"/>
      </rPr>
      <t>is firmis</t>
    </r>
  </si>
  <si>
    <t>relsze samontaJo sanaTi</t>
  </si>
  <si>
    <r>
      <t xml:space="preserve">relsze samontaJo </t>
    </r>
    <r>
      <rPr>
        <sz val="10"/>
        <rFont val="Cambria"/>
        <family val="1"/>
      </rPr>
      <t xml:space="preserve">LED </t>
    </r>
    <r>
      <rPr>
        <sz val="10"/>
        <rFont val="AcadNusx"/>
        <family val="0"/>
      </rPr>
      <t>sanaTi</t>
    </r>
    <r>
      <rPr>
        <sz val="10"/>
        <rFont val="Cambria"/>
        <family val="1"/>
      </rPr>
      <t xml:space="preserve">  Phillips</t>
    </r>
    <r>
      <rPr>
        <sz val="10"/>
        <rFont val="AcadNusx"/>
        <family val="0"/>
      </rPr>
      <t>-is firmis</t>
    </r>
  </si>
  <si>
    <t>ცალი</t>
  </si>
  <si>
    <t>saventilacio arxebis damzadeba da montaJi (600*400. 400*400)</t>
  </si>
  <si>
    <t>liTonis furceli 0,6mm</t>
  </si>
  <si>
    <t>ventilacia</t>
  </si>
  <si>
    <t>uJangavi foladis gamwovi qolga cximdamWeriT</t>
  </si>
  <si>
    <t>qolgis samagri elementebi</t>
  </si>
  <si>
    <t>san.kvanZis gamwovi ventilatori</t>
  </si>
  <si>
    <t>samzareulos gamwovi ventilatoris Rirebuleba da montaJi</t>
  </si>
  <si>
    <t>gamwovi ventilatori (910m3/sT, 300pask) samagri detalebiT</t>
  </si>
  <si>
    <t xml:space="preserve">gruntis damuSaveba xeliT </t>
  </si>
  <si>
    <r>
      <t xml:space="preserve">gofrirebuli sakanalizacio mili </t>
    </r>
    <r>
      <rPr>
        <sz val="10"/>
        <rFont val="Cambria"/>
        <family val="1"/>
      </rPr>
      <t>D-110</t>
    </r>
  </si>
  <si>
    <t>gaTboba gagrileba ventilacia</t>
  </si>
  <si>
    <r>
      <t>armatura</t>
    </r>
    <r>
      <rPr>
        <sz val="10"/>
        <rFont val="Cambria"/>
        <family val="1"/>
      </rPr>
      <t xml:space="preserve"> A-1 (D-</t>
    </r>
    <r>
      <rPr>
        <sz val="10"/>
        <rFont val="AcadNusx"/>
        <family val="0"/>
      </rPr>
      <t>8mm</t>
    </r>
    <r>
      <rPr>
        <sz val="10"/>
        <rFont val="Cambria"/>
        <family val="1"/>
      </rPr>
      <t>)</t>
    </r>
  </si>
  <si>
    <r>
      <t>armatura</t>
    </r>
    <r>
      <rPr>
        <sz val="10"/>
        <rFont val="Cambria"/>
        <family val="1"/>
      </rPr>
      <t xml:space="preserve"> A-3 (D-12</t>
    </r>
    <r>
      <rPr>
        <sz val="10"/>
        <rFont val="AcadNusx"/>
        <family val="0"/>
      </rPr>
      <t>mm</t>
    </r>
    <r>
      <rPr>
        <sz val="10"/>
        <rFont val="Cambria"/>
        <family val="1"/>
      </rPr>
      <t>)</t>
    </r>
  </si>
  <si>
    <t>liTonis furceli 8 mm</t>
  </si>
  <si>
    <t>liTonis milkvadrati 40*40*2</t>
  </si>
  <si>
    <t>bazaltis fila 20mm</t>
  </si>
  <si>
    <t>qviSa 0-20</t>
  </si>
  <si>
    <t>sarkogafis Sevseba mdinaris lamiT</t>
  </si>
  <si>
    <t>mdinaris lami</t>
  </si>
  <si>
    <t>sarkogafis zeda fenis Sevseba qviSiT sisqiT 20 sm</t>
  </si>
  <si>
    <t>poliureTanis sendviC-paneli sisq. 100mm</t>
  </si>
  <si>
    <t>terasis gadaxurvis mowyoba SingliT</t>
  </si>
  <si>
    <t>Singli</t>
  </si>
  <si>
    <r>
      <t xml:space="preserve">fanera </t>
    </r>
    <r>
      <rPr>
        <sz val="10"/>
        <rFont val="Cambria"/>
        <family val="1"/>
      </rPr>
      <t>FK</t>
    </r>
    <r>
      <rPr>
        <sz val="10"/>
        <rFont val="AcadNusx"/>
        <family val="0"/>
      </rPr>
      <t xml:space="preserve"> 12mm</t>
    </r>
  </si>
  <si>
    <t>damxmare masala</t>
  </si>
  <si>
    <t>linekromi</t>
  </si>
  <si>
    <t>SemoRobvis WiSkris sayrdeni boZebis mowyoba</t>
  </si>
  <si>
    <r>
      <t>armatura</t>
    </r>
    <r>
      <rPr>
        <sz val="10"/>
        <rFont val="Cambria"/>
        <family val="1"/>
      </rPr>
      <t xml:space="preserve"> A-3 </t>
    </r>
  </si>
  <si>
    <t>liTonis milkvadrati 100*100*4</t>
  </si>
  <si>
    <t>liTonis milkvadrati 60*60*2</t>
  </si>
  <si>
    <t xml:space="preserve">stelas kunZulis moxreSva qviSiT </t>
  </si>
  <si>
    <t>"naSxefi"-is mowyoba fasadis ukana kedelze da Rebva silikoniani saRebaviT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</si>
</sst>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9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0"/>
      <color indexed="63"/>
      <name val="AcadNusx"/>
      <family val="0"/>
    </font>
    <font>
      <sz val="10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sz val="10"/>
      <color rgb="FF192029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</cellStyleXfs>
  <cellXfs count="5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7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2" fontId="55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6" fillId="33" borderId="12" xfId="64" applyFont="1" applyFill="1" applyBorder="1" applyAlignment="1">
      <alignment horizontal="center" vertical="center" wrapText="1"/>
      <protection/>
    </xf>
    <xf numFmtId="199" fontId="7" fillId="33" borderId="12" xfId="64" applyNumberFormat="1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67" applyFont="1" applyBorder="1" applyAlignment="1">
      <alignment horizontal="left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left" vertical="center" wrapText="1"/>
    </xf>
    <xf numFmtId="199" fontId="7" fillId="33" borderId="12" xfId="66" applyNumberFormat="1" applyFont="1" applyFill="1" applyBorder="1" applyAlignment="1">
      <alignment horizontal="center"/>
      <protection/>
    </xf>
    <xf numFmtId="2" fontId="7" fillId="0" borderId="12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7" fillId="33" borderId="11" xfId="67" applyFont="1" applyFill="1" applyBorder="1" applyAlignment="1">
      <alignment horizontal="center"/>
      <protection/>
    </xf>
    <xf numFmtId="0" fontId="11" fillId="33" borderId="13" xfId="73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/>
      <protection/>
    </xf>
    <xf numFmtId="0" fontId="6" fillId="33" borderId="17" xfId="73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24" xfId="73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6" fillId="33" borderId="14" xfId="73" applyFont="1" applyFill="1" applyBorder="1" applyAlignment="1">
      <alignment horizontal="left" vertical="center" wrapText="1"/>
      <protection/>
    </xf>
    <xf numFmtId="0" fontId="7" fillId="33" borderId="21" xfId="67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0" fontId="6" fillId="33" borderId="14" xfId="69" applyFont="1" applyFill="1" applyBorder="1" applyAlignment="1">
      <alignment horizontal="left"/>
      <protection/>
    </xf>
    <xf numFmtId="0" fontId="6" fillId="33" borderId="10" xfId="67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0" fontId="7" fillId="33" borderId="14" xfId="69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67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0" fontId="56" fillId="33" borderId="12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14" fillId="34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197" fontId="12" fillId="33" borderId="12" xfId="43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2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9" fontId="54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2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9" fontId="55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5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left" vertical="top" wrapText="1"/>
    </xf>
    <xf numFmtId="197" fontId="12" fillId="33" borderId="10" xfId="43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center"/>
    </xf>
    <xf numFmtId="2" fontId="54" fillId="0" borderId="15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33" borderId="13" xfId="0" applyFont="1" applyFill="1" applyBorder="1" applyAlignment="1" quotePrefix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quotePrefix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 quotePrefix="1">
      <alignment horizontal="center" vertical="top" wrapText="1"/>
    </xf>
    <xf numFmtId="0" fontId="1" fillId="0" borderId="13" xfId="0" applyFont="1" applyBorder="1" applyAlignment="1" quotePrefix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1" fillId="0" borderId="22" xfId="0" applyFont="1" applyBorder="1" applyAlignment="1" quotePrefix="1">
      <alignment horizontal="center" vertical="top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0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Обычный_SAN2008-I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433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433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291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433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433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116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27365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116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2736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619500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333875" y="27365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2736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27365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179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924300" y="37766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179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776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9243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610100" y="37766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924300" y="37766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924300" y="37766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67" t="s">
        <v>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21.75" customHeight="1">
      <c r="A2" s="468" t="s">
        <v>21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69" t="s">
        <v>22</v>
      </c>
      <c r="M5" s="469"/>
      <c r="N5" s="469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</row>
    <row r="8" spans="1:14" ht="16.5">
      <c r="A8" s="470" t="s">
        <v>23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</row>
    <row r="9" spans="1:14" ht="16.5">
      <c r="A9" s="470" t="s">
        <v>24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</row>
    <row r="10" spans="1:14" ht="16.5">
      <c r="A10" s="470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</row>
    <row r="11" spans="1:14" ht="16.5">
      <c r="A11" s="467" t="s">
        <v>25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</row>
    <row r="12" spans="1:14" ht="16.5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</row>
    <row r="13" spans="1:14" ht="16.5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67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71" t="s">
        <v>27</v>
      </c>
      <c r="K16" s="471"/>
      <c r="L16" s="471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67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72" t="s">
        <v>28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70" t="s">
        <v>29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</row>
    <row r="24" spans="1:14" ht="16.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</row>
    <row r="25" spans="1:14" ht="16.5">
      <c r="A25" s="46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67" t="s">
        <v>30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</row>
    <row r="28" spans="1:14" ht="16.5">
      <c r="A28" s="467" t="s">
        <v>31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</row>
    <row r="29" spans="1:14" ht="16.5">
      <c r="A29" s="474" t="s">
        <v>32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</row>
    <row r="30" spans="1:14" ht="16.5">
      <c r="A30" s="474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</row>
    <row r="31" spans="1:14" ht="16.5">
      <c r="A31" s="476" t="s">
        <v>33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7"/>
    </row>
    <row r="32" spans="1:14" ht="16.5">
      <c r="A32" s="478" t="s">
        <v>34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</row>
    <row r="33" spans="1:14" ht="16.5">
      <c r="A33" s="479" t="s">
        <v>35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</row>
    <row r="34" spans="1:14" ht="16.5">
      <c r="A34" s="480" t="s">
        <v>36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</row>
    <row r="35" spans="1:14" ht="16.5">
      <c r="A35" s="480" t="s">
        <v>37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</row>
    <row r="36" spans="1:14" ht="16.5">
      <c r="A36" s="480" t="s">
        <v>38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</row>
    <row r="37" spans="1:14" ht="16.5">
      <c r="A37" s="480" t="s">
        <v>39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</row>
    <row r="38" spans="1:14" ht="16.5">
      <c r="A38" s="478" t="s">
        <v>40</v>
      </c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</row>
    <row r="39" spans="1:14" ht="16.5">
      <c r="A39" s="478" t="s">
        <v>41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7"/>
    </row>
    <row r="40" spans="1:14" ht="16.5">
      <c r="A40" s="478" t="s">
        <v>42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</row>
    <row r="41" spans="1:14" ht="16.5">
      <c r="A41" s="478" t="s">
        <v>43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</row>
    <row r="42" spans="1:14" ht="16.5">
      <c r="A42" s="478" t="s">
        <v>44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</row>
    <row r="43" spans="1:14" ht="16.5">
      <c r="A43" s="478" t="s">
        <v>45</v>
      </c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</row>
    <row r="44" spans="1:14" ht="16.5">
      <c r="A44" s="481" t="s">
        <v>46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</row>
    <row r="45" spans="1:14" ht="16.5">
      <c r="A45" s="478" t="s">
        <v>47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</row>
    <row r="46" spans="1:14" ht="16.5">
      <c r="A46" s="482" t="s">
        <v>48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</row>
    <row r="47" spans="1:14" ht="16.5">
      <c r="A47" s="483" t="s">
        <v>49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</row>
    <row r="48" spans="1:14" ht="16.5">
      <c r="A48" s="484" t="s">
        <v>50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</row>
    <row r="49" spans="1:14" ht="16.5">
      <c r="A49" s="484" t="s">
        <v>51</v>
      </c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</row>
    <row r="50" spans="1:14" ht="16.5">
      <c r="A50" s="484" t="s">
        <v>52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</row>
    <row r="51" spans="1:14" ht="16.5">
      <c r="A51" s="484" t="s">
        <v>53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</row>
    <row r="52" spans="1:14" ht="16.5">
      <c r="A52" s="48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</row>
    <row r="53" spans="1:14" ht="16.5">
      <c r="A53" s="48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</row>
    <row r="54" spans="1:14" ht="16.5">
      <c r="A54" s="485" t="s">
        <v>54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86" t="s">
        <v>55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</row>
    <row r="61" spans="1:14" ht="16.5">
      <c r="A61" s="486" t="s">
        <v>56</v>
      </c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</row>
    <row r="62" spans="1:14" ht="16.5">
      <c r="A62" s="488" t="s">
        <v>57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</row>
    <row r="63" spans="1:14" ht="16.5">
      <c r="A63" s="486" t="s">
        <v>58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</row>
    <row r="64" spans="1:14" ht="16.5">
      <c r="A64" s="486" t="s">
        <v>59</v>
      </c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90" t="s">
        <v>60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</row>
    <row r="67" spans="1:14" ht="16.5">
      <c r="A67" s="490" t="s">
        <v>61</v>
      </c>
      <c r="B67" s="490"/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490"/>
    </row>
    <row r="68" spans="1:14" ht="16.5">
      <c r="A68" s="467"/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</row>
    <row r="69" spans="1:14" ht="16.5">
      <c r="A69" s="468" t="s">
        <v>20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</row>
    <row r="70" spans="1:14" ht="16.5">
      <c r="A70" s="468" t="s">
        <v>21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91" t="s">
        <v>62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92" t="s">
        <v>63</v>
      </c>
      <c r="B74" s="495" t="s">
        <v>64</v>
      </c>
      <c r="C74" s="498" t="s">
        <v>65</v>
      </c>
      <c r="D74" s="499"/>
      <c r="E74" s="499"/>
      <c r="F74" s="499"/>
      <c r="G74" s="499"/>
      <c r="H74" s="499"/>
      <c r="I74" s="500"/>
      <c r="J74" s="498" t="s">
        <v>66</v>
      </c>
      <c r="K74" s="507"/>
      <c r="L74" s="507"/>
      <c r="M74" s="508"/>
      <c r="N74" s="495" t="s">
        <v>67</v>
      </c>
    </row>
    <row r="75" spans="1:14" ht="12.75">
      <c r="A75" s="493"/>
      <c r="B75" s="496"/>
      <c r="C75" s="501"/>
      <c r="D75" s="502"/>
      <c r="E75" s="502"/>
      <c r="F75" s="502"/>
      <c r="G75" s="502"/>
      <c r="H75" s="502"/>
      <c r="I75" s="503"/>
      <c r="J75" s="504"/>
      <c r="K75" s="505"/>
      <c r="L75" s="505"/>
      <c r="M75" s="506"/>
      <c r="N75" s="496"/>
    </row>
    <row r="76" spans="1:14" ht="12.75">
      <c r="A76" s="493"/>
      <c r="B76" s="496"/>
      <c r="C76" s="501"/>
      <c r="D76" s="502"/>
      <c r="E76" s="502"/>
      <c r="F76" s="502"/>
      <c r="G76" s="502"/>
      <c r="H76" s="502"/>
      <c r="I76" s="503"/>
      <c r="J76" s="495" t="s">
        <v>68</v>
      </c>
      <c r="K76" s="495" t="s">
        <v>69</v>
      </c>
      <c r="L76" s="495" t="s">
        <v>70</v>
      </c>
      <c r="M76" s="495" t="s">
        <v>71</v>
      </c>
      <c r="N76" s="496"/>
    </row>
    <row r="77" spans="1:14" ht="12.75">
      <c r="A77" s="493"/>
      <c r="B77" s="496"/>
      <c r="C77" s="501"/>
      <c r="D77" s="502"/>
      <c r="E77" s="502"/>
      <c r="F77" s="502"/>
      <c r="G77" s="502"/>
      <c r="H77" s="502"/>
      <c r="I77" s="503"/>
      <c r="J77" s="496"/>
      <c r="K77" s="496"/>
      <c r="L77" s="496"/>
      <c r="M77" s="496"/>
      <c r="N77" s="496"/>
    </row>
    <row r="78" spans="1:14" ht="12.75">
      <c r="A78" s="493"/>
      <c r="B78" s="496"/>
      <c r="C78" s="501"/>
      <c r="D78" s="502"/>
      <c r="E78" s="502"/>
      <c r="F78" s="502"/>
      <c r="G78" s="502"/>
      <c r="H78" s="502"/>
      <c r="I78" s="503"/>
      <c r="J78" s="496"/>
      <c r="K78" s="496"/>
      <c r="L78" s="496"/>
      <c r="M78" s="496"/>
      <c r="N78" s="496"/>
    </row>
    <row r="79" spans="1:14" ht="12.75">
      <c r="A79" s="493"/>
      <c r="B79" s="496"/>
      <c r="C79" s="501"/>
      <c r="D79" s="502"/>
      <c r="E79" s="502"/>
      <c r="F79" s="502"/>
      <c r="G79" s="502"/>
      <c r="H79" s="502"/>
      <c r="I79" s="503"/>
      <c r="J79" s="496"/>
      <c r="K79" s="496"/>
      <c r="L79" s="496"/>
      <c r="M79" s="496"/>
      <c r="N79" s="496"/>
    </row>
    <row r="80" spans="1:14" ht="12.75">
      <c r="A80" s="494"/>
      <c r="B80" s="497"/>
      <c r="C80" s="504"/>
      <c r="D80" s="505"/>
      <c r="E80" s="505"/>
      <c r="F80" s="505"/>
      <c r="G80" s="505"/>
      <c r="H80" s="505"/>
      <c r="I80" s="506"/>
      <c r="J80" s="497"/>
      <c r="K80" s="497"/>
      <c r="L80" s="497"/>
      <c r="M80" s="497"/>
      <c r="N80" s="497"/>
    </row>
    <row r="81" spans="1:14" ht="16.5">
      <c r="A81" s="12">
        <v>1</v>
      </c>
      <c r="B81" s="13">
        <v>2</v>
      </c>
      <c r="C81" s="509">
        <v>3</v>
      </c>
      <c r="D81" s="510"/>
      <c r="E81" s="510"/>
      <c r="F81" s="510"/>
      <c r="G81" s="510"/>
      <c r="H81" s="510"/>
      <c r="I81" s="511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512" t="s">
        <v>12</v>
      </c>
      <c r="D86" s="512"/>
      <c r="E86" s="512"/>
      <c r="F86" s="512"/>
      <c r="G86" s="512"/>
      <c r="H86" s="512"/>
      <c r="I86" s="512"/>
      <c r="J86" s="21"/>
      <c r="K86" s="21"/>
      <c r="L86" s="21"/>
      <c r="M86" s="21"/>
      <c r="N86" s="21"/>
    </row>
    <row r="87" spans="1:14" ht="16.5">
      <c r="A87" s="20"/>
      <c r="B87" s="21"/>
      <c r="C87" s="513" t="s">
        <v>13</v>
      </c>
      <c r="D87" s="514"/>
      <c r="E87" s="514"/>
      <c r="F87" s="514"/>
      <c r="G87" s="514"/>
      <c r="H87" s="514"/>
      <c r="I87" s="515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95">
        <v>9</v>
      </c>
      <c r="B114" s="516"/>
      <c r="C114" s="516" t="s">
        <v>95</v>
      </c>
      <c r="D114" s="518"/>
      <c r="E114" s="518"/>
      <c r="F114" s="518"/>
      <c r="G114" s="518"/>
      <c r="H114" s="518"/>
      <c r="I114" s="519"/>
      <c r="J114" s="522">
        <f>J112*1.5%</f>
        <v>12204.664076406243</v>
      </c>
      <c r="K114" s="522"/>
      <c r="L114" s="516"/>
      <c r="M114" s="522"/>
      <c r="N114" s="524">
        <f>J114+K114</f>
        <v>12204.664076406243</v>
      </c>
    </row>
    <row r="115" spans="1:14" ht="12.75">
      <c r="A115" s="497"/>
      <c r="B115" s="517"/>
      <c r="C115" s="517"/>
      <c r="D115" s="520"/>
      <c r="E115" s="520"/>
      <c r="F115" s="520"/>
      <c r="G115" s="520"/>
      <c r="H115" s="520"/>
      <c r="I115" s="521"/>
      <c r="J115" s="523"/>
      <c r="K115" s="523"/>
      <c r="L115" s="517"/>
      <c r="M115" s="523"/>
      <c r="N115" s="525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512" t="s">
        <v>98</v>
      </c>
      <c r="D118" s="512"/>
      <c r="E118" s="512"/>
      <c r="F118" s="512"/>
      <c r="G118" s="512"/>
      <c r="H118" s="512"/>
      <c r="I118" s="512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512" t="s">
        <v>17</v>
      </c>
      <c r="D119" s="512"/>
      <c r="E119" s="512"/>
      <c r="F119" s="512"/>
      <c r="G119" s="512"/>
      <c r="H119" s="512"/>
      <c r="I119" s="512"/>
      <c r="J119" s="43"/>
      <c r="K119" s="38"/>
      <c r="L119" s="38"/>
      <c r="M119" s="41"/>
      <c r="N119" s="11"/>
    </row>
    <row r="120" spans="1:14" ht="12.75">
      <c r="A120" s="498">
        <v>10</v>
      </c>
      <c r="B120" s="516"/>
      <c r="C120" s="516" t="s">
        <v>99</v>
      </c>
      <c r="D120" s="526"/>
      <c r="E120" s="526"/>
      <c r="F120" s="526"/>
      <c r="G120" s="526"/>
      <c r="H120" s="526"/>
      <c r="I120" s="527"/>
      <c r="J120" s="522">
        <f>J118*0.4%</f>
        <v>3303.39574334729</v>
      </c>
      <c r="K120" s="522"/>
      <c r="L120" s="516"/>
      <c r="M120" s="522"/>
      <c r="N120" s="524">
        <f>J120+K120</f>
        <v>3303.39574334729</v>
      </c>
    </row>
    <row r="121" spans="1:14" ht="12.75">
      <c r="A121" s="504"/>
      <c r="B121" s="517"/>
      <c r="C121" s="517"/>
      <c r="D121" s="520"/>
      <c r="E121" s="520"/>
      <c r="F121" s="520"/>
      <c r="G121" s="520"/>
      <c r="H121" s="520"/>
      <c r="I121" s="521"/>
      <c r="J121" s="523"/>
      <c r="K121" s="523"/>
      <c r="L121" s="517"/>
      <c r="M121" s="523"/>
      <c r="N121" s="525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512" t="s">
        <v>101</v>
      </c>
      <c r="D123" s="512"/>
      <c r="E123" s="512"/>
      <c r="F123" s="512"/>
      <c r="G123" s="512"/>
      <c r="H123" s="512"/>
      <c r="I123" s="512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28" t="s">
        <v>103</v>
      </c>
      <c r="D126" s="529"/>
      <c r="E126" s="529"/>
      <c r="F126" s="529"/>
      <c r="G126" s="529"/>
      <c r="H126" s="529"/>
      <c r="I126" s="530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512" t="s">
        <v>104</v>
      </c>
      <c r="D127" s="512"/>
      <c r="E127" s="512"/>
      <c r="F127" s="512"/>
      <c r="G127" s="512"/>
      <c r="H127" s="512"/>
      <c r="I127" s="512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512" t="s">
        <v>105</v>
      </c>
      <c r="D128" s="512"/>
      <c r="E128" s="512"/>
      <c r="F128" s="512"/>
      <c r="G128" s="512"/>
      <c r="H128" s="512"/>
      <c r="I128" s="512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28" t="s">
        <v>109</v>
      </c>
      <c r="D134" s="529"/>
      <c r="E134" s="529"/>
      <c r="F134" s="529"/>
      <c r="G134" s="529"/>
      <c r="H134" s="529"/>
      <c r="I134" s="530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512" t="s">
        <v>112</v>
      </c>
      <c r="D137" s="512"/>
      <c r="E137" s="512"/>
      <c r="F137" s="512"/>
      <c r="G137" s="512"/>
      <c r="H137" s="512"/>
      <c r="I137" s="512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31" t="s">
        <v>113</v>
      </c>
      <c r="D138" s="532"/>
      <c r="E138" s="532"/>
      <c r="F138" s="532"/>
      <c r="G138" s="532"/>
      <c r="H138" s="532"/>
      <c r="I138" s="533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512" t="s">
        <v>6</v>
      </c>
      <c r="D141" s="512"/>
      <c r="E141" s="512"/>
      <c r="F141" s="512"/>
      <c r="G141" s="512"/>
      <c r="H141" s="512"/>
      <c r="I141" s="512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34"/>
      <c r="B143" s="534"/>
      <c r="C143" s="535" t="s">
        <v>116</v>
      </c>
      <c r="D143" s="536"/>
      <c r="E143" s="536"/>
      <c r="F143" s="536"/>
      <c r="G143" s="536"/>
      <c r="H143" s="536"/>
      <c r="I143" s="537"/>
      <c r="J143" s="524">
        <f>J141+J142</f>
        <v>1007751.7438025384</v>
      </c>
      <c r="K143" s="544"/>
      <c r="L143" s="544"/>
      <c r="M143" s="546">
        <f>M141+M142</f>
        <v>33642.984973090264</v>
      </c>
      <c r="N143" s="546">
        <f>N141+N142</f>
        <v>1041394.7287756285</v>
      </c>
    </row>
    <row r="144" spans="1:14" ht="12.75">
      <c r="A144" s="517"/>
      <c r="B144" s="517"/>
      <c r="C144" s="538"/>
      <c r="D144" s="539"/>
      <c r="E144" s="539"/>
      <c r="F144" s="539"/>
      <c r="G144" s="539"/>
      <c r="H144" s="539"/>
      <c r="I144" s="540"/>
      <c r="J144" s="543"/>
      <c r="K144" s="545"/>
      <c r="L144" s="545"/>
      <c r="M144" s="547"/>
      <c r="N144" s="547"/>
    </row>
    <row r="145" spans="1:14" ht="16.5">
      <c r="A145" s="20"/>
      <c r="B145" s="31"/>
      <c r="C145" s="548" t="s">
        <v>117</v>
      </c>
      <c r="D145" s="548"/>
      <c r="E145" s="548"/>
      <c r="F145" s="548"/>
      <c r="G145" s="548"/>
      <c r="H145" s="548"/>
      <c r="I145" s="548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72" t="s">
        <v>118</v>
      </c>
      <c r="B147" s="472"/>
      <c r="C147" s="472"/>
      <c r="D147" s="472"/>
      <c r="E147" s="472"/>
      <c r="F147" s="472"/>
      <c r="G147" s="472"/>
      <c r="H147" s="472"/>
      <c r="I147" s="472"/>
      <c r="J147" s="472"/>
      <c r="K147" s="472"/>
      <c r="L147" s="472"/>
      <c r="M147" s="472"/>
      <c r="N147" s="472"/>
    </row>
    <row r="148" spans="1:14" ht="16.5">
      <c r="A148" s="541"/>
      <c r="B148" s="541"/>
      <c r="C148" s="541"/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</row>
    <row r="149" spans="1:14" ht="16.5">
      <c r="A149" s="473" t="s">
        <v>119</v>
      </c>
      <c r="B149" s="473"/>
      <c r="C149" s="473"/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3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42"/>
      <c r="B151" s="542"/>
      <c r="C151" s="542"/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F26" sqref="F26"/>
    </sheetView>
  </sheetViews>
  <sheetFormatPr defaultColWidth="8.75390625" defaultRowHeight="12.75"/>
  <cols>
    <col min="1" max="1" width="4.25390625" style="66" customWidth="1"/>
    <col min="2" max="2" width="52.375" style="66" customWidth="1"/>
    <col min="3" max="3" width="10.875" style="66" customWidth="1"/>
    <col min="4" max="4" width="8.75390625" style="66" customWidth="1"/>
    <col min="5" max="5" width="11.00390625" style="66" customWidth="1"/>
    <col min="6" max="6" width="8.875" style="66" customWidth="1"/>
    <col min="7" max="7" width="11.75390625" style="66" customWidth="1"/>
    <col min="8" max="8" width="9.125" style="66" customWidth="1"/>
    <col min="9" max="9" width="13.875" style="66" customWidth="1"/>
    <col min="10" max="16384" width="8.75390625" style="66" customWidth="1"/>
  </cols>
  <sheetData>
    <row r="2" spans="2:9" ht="18" customHeight="1">
      <c r="B2" s="65" t="s">
        <v>377</v>
      </c>
      <c r="C2" s="65"/>
      <c r="D2" s="65"/>
      <c r="E2" s="320"/>
      <c r="F2" s="320"/>
      <c r="G2" s="320"/>
      <c r="H2" s="150"/>
      <c r="I2" s="67"/>
    </row>
    <row r="3" spans="2:9" ht="16.5" customHeight="1">
      <c r="B3" s="65" t="s">
        <v>376</v>
      </c>
      <c r="C3" s="65"/>
      <c r="D3" s="65"/>
      <c r="E3" s="320"/>
      <c r="F3" s="320"/>
      <c r="G3" s="320"/>
      <c r="H3" s="150"/>
      <c r="I3" s="67"/>
    </row>
    <row r="4" spans="2:9" ht="16.5" customHeight="1">
      <c r="B4" s="150"/>
      <c r="C4" s="150"/>
      <c r="D4" s="150"/>
      <c r="E4" s="150"/>
      <c r="F4" s="150"/>
      <c r="G4" s="150"/>
      <c r="H4" s="150"/>
      <c r="I4" s="67"/>
    </row>
    <row r="5" spans="2:9" ht="21" customHeight="1">
      <c r="B5" s="67"/>
      <c r="C5" s="65" t="s">
        <v>362</v>
      </c>
      <c r="D5" s="65"/>
      <c r="E5" s="65"/>
      <c r="F5" s="65"/>
      <c r="G5" s="65"/>
      <c r="H5" s="67"/>
      <c r="I5" s="67"/>
    </row>
    <row r="6" spans="2:9" ht="18.75" customHeight="1">
      <c r="B6" s="67"/>
      <c r="C6" s="67" t="s">
        <v>416</v>
      </c>
      <c r="D6" s="67"/>
      <c r="E6" s="67"/>
      <c r="F6" s="67"/>
      <c r="G6" s="67"/>
      <c r="H6" s="67"/>
      <c r="I6" s="67"/>
    </row>
    <row r="7" spans="2:9" ht="16.5" customHeight="1">
      <c r="B7" s="67"/>
      <c r="C7" s="67"/>
      <c r="D7" s="67"/>
      <c r="E7" s="67"/>
      <c r="F7" s="67"/>
      <c r="G7" s="67"/>
      <c r="H7" s="67"/>
      <c r="I7" s="67"/>
    </row>
    <row r="8" spans="1:9" ht="13.5">
      <c r="A8" s="70"/>
      <c r="B8" s="70"/>
      <c r="C8" s="70"/>
      <c r="D8" s="70"/>
      <c r="E8" s="70"/>
      <c r="F8" s="70"/>
      <c r="G8" s="70"/>
      <c r="H8" s="70"/>
      <c r="I8" s="70"/>
    </row>
    <row r="9" spans="1:9" ht="42.75" customHeight="1">
      <c r="A9" s="579" t="s">
        <v>417</v>
      </c>
      <c r="B9" s="579" t="s">
        <v>418</v>
      </c>
      <c r="C9" s="579" t="s">
        <v>419</v>
      </c>
      <c r="D9" s="579" t="s">
        <v>420</v>
      </c>
      <c r="E9" s="582" t="s">
        <v>3</v>
      </c>
      <c r="F9" s="582"/>
      <c r="G9" s="583" t="s">
        <v>421</v>
      </c>
      <c r="H9" s="584"/>
      <c r="I9" s="579" t="s">
        <v>5</v>
      </c>
    </row>
    <row r="10" spans="1:9" ht="51" customHeight="1">
      <c r="A10" s="581"/>
      <c r="B10" s="581"/>
      <c r="C10" s="581"/>
      <c r="D10" s="581"/>
      <c r="E10" s="443" t="s">
        <v>422</v>
      </c>
      <c r="F10" s="443" t="s">
        <v>6</v>
      </c>
      <c r="G10" s="423" t="s">
        <v>422</v>
      </c>
      <c r="H10" s="423" t="s">
        <v>6</v>
      </c>
      <c r="I10" s="580"/>
    </row>
    <row r="11" spans="1:9" ht="21.75" customHeight="1">
      <c r="A11" s="448"/>
      <c r="B11" s="578" t="s">
        <v>413</v>
      </c>
      <c r="C11" s="574"/>
      <c r="D11" s="574"/>
      <c r="E11" s="574"/>
      <c r="F11" s="389"/>
      <c r="G11" s="390"/>
      <c r="H11" s="391"/>
      <c r="I11" s="392"/>
    </row>
    <row r="12" spans="1:9" ht="28.5" customHeight="1">
      <c r="A12" s="446">
        <v>1</v>
      </c>
      <c r="B12" s="445" t="s">
        <v>488</v>
      </c>
      <c r="C12" s="446" t="s">
        <v>423</v>
      </c>
      <c r="D12" s="447">
        <v>1</v>
      </c>
      <c r="E12" s="447"/>
      <c r="F12" s="447">
        <f>D12*E12</f>
        <v>0</v>
      </c>
      <c r="G12" s="435"/>
      <c r="H12" s="435">
        <f>G12*D12</f>
        <v>0</v>
      </c>
      <c r="I12" s="435">
        <f>H12+F12</f>
        <v>0</v>
      </c>
    </row>
    <row r="13" spans="1:9" ht="15" customHeight="1">
      <c r="A13" s="424">
        <v>2</v>
      </c>
      <c r="B13" s="425" t="s">
        <v>486</v>
      </c>
      <c r="C13" s="424" t="s">
        <v>423</v>
      </c>
      <c r="D13" s="426">
        <v>3</v>
      </c>
      <c r="E13" s="426"/>
      <c r="F13" s="426">
        <f>D13*E13</f>
        <v>0</v>
      </c>
      <c r="G13" s="426"/>
      <c r="H13" s="426">
        <f>G13*D13</f>
        <v>0</v>
      </c>
      <c r="I13" s="426">
        <f>H13+F13</f>
        <v>0</v>
      </c>
    </row>
    <row r="14" spans="1:9" ht="15" customHeight="1">
      <c r="A14" s="424">
        <v>3</v>
      </c>
      <c r="B14" s="425" t="s">
        <v>487</v>
      </c>
      <c r="C14" s="424" t="s">
        <v>423</v>
      </c>
      <c r="D14" s="426">
        <v>1</v>
      </c>
      <c r="E14" s="426"/>
      <c r="F14" s="426">
        <f>D14*E14</f>
        <v>0</v>
      </c>
      <c r="G14" s="426"/>
      <c r="H14" s="426">
        <f>G14*D14</f>
        <v>0</v>
      </c>
      <c r="I14" s="426">
        <f>H14+F14</f>
        <v>0</v>
      </c>
    </row>
    <row r="15" spans="1:9" ht="15" customHeight="1">
      <c r="A15" s="424">
        <v>4</v>
      </c>
      <c r="B15" s="427" t="s">
        <v>424</v>
      </c>
      <c r="C15" s="424" t="s">
        <v>423</v>
      </c>
      <c r="D15" s="426">
        <v>1</v>
      </c>
      <c r="E15" s="426"/>
      <c r="F15" s="426">
        <f aca="true" t="shared" si="0" ref="F15:F26">D15*E15</f>
        <v>0</v>
      </c>
      <c r="G15" s="426"/>
      <c r="H15" s="426">
        <f aca="true" t="shared" si="1" ref="H15:H24">G15*D15</f>
        <v>0</v>
      </c>
      <c r="I15" s="426">
        <f aca="true" t="shared" si="2" ref="I15:I26">H15+F15</f>
        <v>0</v>
      </c>
    </row>
    <row r="16" spans="1:9" ht="15" customHeight="1">
      <c r="A16" s="424">
        <v>5</v>
      </c>
      <c r="B16" s="427" t="s">
        <v>425</v>
      </c>
      <c r="C16" s="424" t="s">
        <v>124</v>
      </c>
      <c r="D16" s="426">
        <v>30</v>
      </c>
      <c r="E16" s="426"/>
      <c r="F16" s="426">
        <f t="shared" si="0"/>
        <v>0</v>
      </c>
      <c r="G16" s="426"/>
      <c r="H16" s="426">
        <f t="shared" si="1"/>
        <v>0</v>
      </c>
      <c r="I16" s="426">
        <f t="shared" si="2"/>
        <v>0</v>
      </c>
    </row>
    <row r="17" spans="1:9" ht="15" customHeight="1">
      <c r="A17" s="424">
        <v>6</v>
      </c>
      <c r="B17" s="427" t="s">
        <v>426</v>
      </c>
      <c r="C17" s="424" t="s">
        <v>124</v>
      </c>
      <c r="D17" s="426">
        <v>10</v>
      </c>
      <c r="E17" s="426"/>
      <c r="F17" s="426">
        <f t="shared" si="0"/>
        <v>0</v>
      </c>
      <c r="G17" s="426"/>
      <c r="H17" s="426">
        <f t="shared" si="1"/>
        <v>0</v>
      </c>
      <c r="I17" s="426">
        <f t="shared" si="2"/>
        <v>0</v>
      </c>
    </row>
    <row r="18" spans="1:9" ht="15" customHeight="1">
      <c r="A18" s="424">
        <v>7</v>
      </c>
      <c r="B18" s="427" t="s">
        <v>490</v>
      </c>
      <c r="C18" s="424" t="s">
        <v>124</v>
      </c>
      <c r="D18" s="426">
        <v>6</v>
      </c>
      <c r="E18" s="426"/>
      <c r="F18" s="426">
        <f t="shared" si="0"/>
        <v>0</v>
      </c>
      <c r="G18" s="426"/>
      <c r="H18" s="426">
        <f t="shared" si="1"/>
        <v>0</v>
      </c>
      <c r="I18" s="426">
        <f t="shared" si="2"/>
        <v>0</v>
      </c>
    </row>
    <row r="19" spans="1:9" ht="15" customHeight="1">
      <c r="A19" s="424">
        <v>9</v>
      </c>
      <c r="B19" s="427" t="s">
        <v>491</v>
      </c>
      <c r="C19" s="424" t="s">
        <v>124</v>
      </c>
      <c r="D19" s="426">
        <v>6</v>
      </c>
      <c r="E19" s="426"/>
      <c r="F19" s="426">
        <f t="shared" si="0"/>
        <v>0</v>
      </c>
      <c r="G19" s="426"/>
      <c r="H19" s="426">
        <f t="shared" si="1"/>
        <v>0</v>
      </c>
      <c r="I19" s="426">
        <f t="shared" si="2"/>
        <v>0</v>
      </c>
    </row>
    <row r="20" spans="1:9" ht="15" customHeight="1">
      <c r="A20" s="424">
        <v>10</v>
      </c>
      <c r="B20" s="427" t="s">
        <v>492</v>
      </c>
      <c r="C20" s="424" t="s">
        <v>124</v>
      </c>
      <c r="D20" s="426">
        <v>9</v>
      </c>
      <c r="E20" s="426"/>
      <c r="F20" s="426">
        <f t="shared" si="0"/>
        <v>0</v>
      </c>
      <c r="G20" s="426"/>
      <c r="H20" s="426">
        <f t="shared" si="1"/>
        <v>0</v>
      </c>
      <c r="I20" s="426">
        <f t="shared" si="2"/>
        <v>0</v>
      </c>
    </row>
    <row r="21" spans="1:9" ht="15" customHeight="1">
      <c r="A21" s="424">
        <v>11</v>
      </c>
      <c r="B21" s="427" t="s">
        <v>493</v>
      </c>
      <c r="C21" s="424" t="s">
        <v>124</v>
      </c>
      <c r="D21" s="426">
        <v>10</v>
      </c>
      <c r="E21" s="426"/>
      <c r="F21" s="426">
        <f t="shared" si="0"/>
        <v>0</v>
      </c>
      <c r="G21" s="426"/>
      <c r="H21" s="426">
        <f t="shared" si="1"/>
        <v>0</v>
      </c>
      <c r="I21" s="426">
        <f t="shared" si="2"/>
        <v>0</v>
      </c>
    </row>
    <row r="22" spans="1:9" ht="15" customHeight="1">
      <c r="A22" s="424">
        <v>12</v>
      </c>
      <c r="B22" s="427" t="s">
        <v>494</v>
      </c>
      <c r="C22" s="424" t="s">
        <v>124</v>
      </c>
      <c r="D22" s="426">
        <v>9</v>
      </c>
      <c r="E22" s="426"/>
      <c r="F22" s="426">
        <f t="shared" si="0"/>
        <v>0</v>
      </c>
      <c r="G22" s="426"/>
      <c r="H22" s="426">
        <f t="shared" si="1"/>
        <v>0</v>
      </c>
      <c r="I22" s="426">
        <f t="shared" si="2"/>
        <v>0</v>
      </c>
    </row>
    <row r="23" spans="1:9" ht="15" customHeight="1">
      <c r="A23" s="424">
        <v>14</v>
      </c>
      <c r="B23" s="427" t="s">
        <v>489</v>
      </c>
      <c r="C23" s="424" t="s">
        <v>198</v>
      </c>
      <c r="D23" s="426">
        <v>3</v>
      </c>
      <c r="E23" s="426"/>
      <c r="F23" s="426">
        <f t="shared" si="0"/>
        <v>0</v>
      </c>
      <c r="G23" s="426"/>
      <c r="H23" s="426">
        <f t="shared" si="1"/>
        <v>0</v>
      </c>
      <c r="I23" s="426">
        <f t="shared" si="2"/>
        <v>0</v>
      </c>
    </row>
    <row r="24" spans="1:9" ht="15" customHeight="1">
      <c r="A24" s="424">
        <v>15</v>
      </c>
      <c r="B24" s="427" t="s">
        <v>427</v>
      </c>
      <c r="C24" s="424" t="s">
        <v>124</v>
      </c>
      <c r="D24" s="426">
        <v>16</v>
      </c>
      <c r="E24" s="426"/>
      <c r="F24" s="426">
        <f t="shared" si="0"/>
        <v>0</v>
      </c>
      <c r="G24" s="426"/>
      <c r="H24" s="426">
        <f t="shared" si="1"/>
        <v>0</v>
      </c>
      <c r="I24" s="426">
        <f t="shared" si="2"/>
        <v>0</v>
      </c>
    </row>
    <row r="25" spans="1:9" ht="15" customHeight="1">
      <c r="A25" s="424">
        <v>16</v>
      </c>
      <c r="B25" s="427" t="s">
        <v>346</v>
      </c>
      <c r="C25" s="428">
        <v>0.4</v>
      </c>
      <c r="D25" s="426"/>
      <c r="E25" s="426"/>
      <c r="F25" s="426">
        <v>0</v>
      </c>
      <c r="G25" s="426"/>
      <c r="H25" s="426">
        <f>H24*C25</f>
        <v>0</v>
      </c>
      <c r="I25" s="426">
        <f t="shared" si="2"/>
        <v>0</v>
      </c>
    </row>
    <row r="26" spans="1:9" ht="15" customHeight="1">
      <c r="A26" s="424">
        <v>17</v>
      </c>
      <c r="B26" s="427" t="s">
        <v>428</v>
      </c>
      <c r="C26" s="424" t="s">
        <v>198</v>
      </c>
      <c r="D26" s="426">
        <v>1</v>
      </c>
      <c r="E26" s="426"/>
      <c r="F26" s="426">
        <f t="shared" si="0"/>
        <v>0</v>
      </c>
      <c r="G26" s="426"/>
      <c r="H26" s="426"/>
      <c r="I26" s="426">
        <f t="shared" si="2"/>
        <v>0</v>
      </c>
    </row>
    <row r="27" spans="1:9" ht="15" customHeight="1">
      <c r="A27" s="448"/>
      <c r="B27" s="578" t="s">
        <v>520</v>
      </c>
      <c r="C27" s="574"/>
      <c r="D27" s="574"/>
      <c r="E27" s="574"/>
      <c r="F27" s="389"/>
      <c r="G27" s="390"/>
      <c r="H27" s="391"/>
      <c r="I27" s="392"/>
    </row>
    <row r="28" spans="1:9" ht="15" customHeight="1">
      <c r="A28" s="449">
        <v>1</v>
      </c>
      <c r="B28" s="94" t="s">
        <v>518</v>
      </c>
      <c r="C28" s="147" t="s">
        <v>121</v>
      </c>
      <c r="D28" s="450">
        <v>13.5</v>
      </c>
      <c r="E28" s="213"/>
      <c r="F28" s="122"/>
      <c r="G28" s="451"/>
      <c r="H28" s="122"/>
      <c r="I28" s="122"/>
    </row>
    <row r="29" spans="1:9" ht="15" customHeight="1">
      <c r="A29" s="452"/>
      <c r="B29" s="247" t="s">
        <v>148</v>
      </c>
      <c r="C29" s="132" t="s">
        <v>0</v>
      </c>
      <c r="D29" s="158">
        <v>13.5</v>
      </c>
      <c r="E29" s="174"/>
      <c r="F29" s="154"/>
      <c r="G29" s="154"/>
      <c r="H29" s="154">
        <f>G29*D29</f>
        <v>0</v>
      </c>
      <c r="I29" s="154">
        <f>H29+F29</f>
        <v>0</v>
      </c>
    </row>
    <row r="30" spans="1:9" ht="15" customHeight="1">
      <c r="A30" s="452"/>
      <c r="B30" s="229" t="s">
        <v>519</v>
      </c>
      <c r="C30" s="89" t="s">
        <v>121</v>
      </c>
      <c r="D30" s="403">
        <v>13.5</v>
      </c>
      <c r="E30" s="122"/>
      <c r="F30" s="122">
        <f>E30*D30</f>
        <v>0</v>
      </c>
      <c r="G30" s="451"/>
      <c r="H30" s="122"/>
      <c r="I30" s="154">
        <f aca="true" t="shared" si="3" ref="I30:I41">H30+F30</f>
        <v>0</v>
      </c>
    </row>
    <row r="31" spans="1:9" ht="15" customHeight="1">
      <c r="A31" s="452"/>
      <c r="B31" s="246" t="s">
        <v>353</v>
      </c>
      <c r="C31" s="83" t="s">
        <v>0</v>
      </c>
      <c r="D31" s="403">
        <v>1</v>
      </c>
      <c r="E31" s="122"/>
      <c r="F31" s="122">
        <f>E31*D31</f>
        <v>0</v>
      </c>
      <c r="G31" s="451"/>
      <c r="H31" s="122"/>
      <c r="I31" s="154">
        <f t="shared" si="3"/>
        <v>0</v>
      </c>
    </row>
    <row r="32" spans="1:9" ht="28.5" customHeight="1">
      <c r="A32" s="449">
        <v>2</v>
      </c>
      <c r="B32" s="270" t="s">
        <v>524</v>
      </c>
      <c r="C32" s="147" t="s">
        <v>138</v>
      </c>
      <c r="D32" s="450">
        <v>1</v>
      </c>
      <c r="E32" s="122"/>
      <c r="F32" s="122"/>
      <c r="G32" s="451"/>
      <c r="H32" s="122"/>
      <c r="I32" s="154"/>
    </row>
    <row r="33" spans="1:9" ht="15" customHeight="1">
      <c r="A33" s="452"/>
      <c r="B33" s="247" t="s">
        <v>148</v>
      </c>
      <c r="C33" s="132" t="s">
        <v>0</v>
      </c>
      <c r="D33" s="158">
        <v>1</v>
      </c>
      <c r="E33" s="174"/>
      <c r="F33" s="154"/>
      <c r="G33" s="154"/>
      <c r="H33" s="154">
        <f>G33*D33</f>
        <v>0</v>
      </c>
      <c r="I33" s="154">
        <f t="shared" si="3"/>
        <v>0</v>
      </c>
    </row>
    <row r="34" spans="1:9" ht="29.25" customHeight="1">
      <c r="A34" s="452"/>
      <c r="B34" s="246" t="s">
        <v>525</v>
      </c>
      <c r="C34" s="71" t="s">
        <v>138</v>
      </c>
      <c r="D34" s="265">
        <v>1</v>
      </c>
      <c r="E34" s="148"/>
      <c r="F34" s="148">
        <f>E34*D34</f>
        <v>0</v>
      </c>
      <c r="G34" s="453"/>
      <c r="H34" s="148"/>
      <c r="I34" s="58">
        <f t="shared" si="3"/>
        <v>0</v>
      </c>
    </row>
    <row r="35" spans="1:9" ht="30" customHeight="1">
      <c r="A35" s="464">
        <v>3</v>
      </c>
      <c r="B35" s="458" t="s">
        <v>521</v>
      </c>
      <c r="C35" s="456" t="s">
        <v>517</v>
      </c>
      <c r="D35" s="457">
        <v>1</v>
      </c>
      <c r="E35" s="455"/>
      <c r="F35" s="455"/>
      <c r="G35" s="455"/>
      <c r="H35" s="455"/>
      <c r="I35" s="154"/>
    </row>
    <row r="36" spans="1:9" ht="15" customHeight="1">
      <c r="A36" s="461"/>
      <c r="B36" s="157" t="s">
        <v>148</v>
      </c>
      <c r="C36" s="132" t="s">
        <v>0</v>
      </c>
      <c r="D36" s="158">
        <v>1</v>
      </c>
      <c r="E36" s="174"/>
      <c r="F36" s="154"/>
      <c r="G36" s="154"/>
      <c r="H36" s="154">
        <f>G36*D36</f>
        <v>0</v>
      </c>
      <c r="I36" s="154">
        <f t="shared" si="3"/>
        <v>0</v>
      </c>
    </row>
    <row r="37" spans="1:9" ht="15" customHeight="1">
      <c r="A37" s="461"/>
      <c r="B37" s="459" t="s">
        <v>521</v>
      </c>
      <c r="C37" s="454" t="s">
        <v>517</v>
      </c>
      <c r="D37" s="455">
        <v>1</v>
      </c>
      <c r="E37" s="455"/>
      <c r="F37" s="455">
        <f>E37*D37</f>
        <v>0</v>
      </c>
      <c r="G37" s="455"/>
      <c r="H37" s="455"/>
      <c r="I37" s="154">
        <f t="shared" si="3"/>
        <v>0</v>
      </c>
    </row>
    <row r="38" spans="1:9" ht="15" customHeight="1">
      <c r="A38" s="461"/>
      <c r="B38" s="462" t="s">
        <v>522</v>
      </c>
      <c r="C38" s="454" t="s">
        <v>517</v>
      </c>
      <c r="D38" s="455">
        <v>1</v>
      </c>
      <c r="E38" s="455"/>
      <c r="F38" s="455">
        <f>E38*D38</f>
        <v>0</v>
      </c>
      <c r="G38" s="455"/>
      <c r="H38" s="455"/>
      <c r="I38" s="154">
        <f t="shared" si="3"/>
        <v>0</v>
      </c>
    </row>
    <row r="39" spans="1:9" ht="15" customHeight="1">
      <c r="A39" s="460">
        <v>4</v>
      </c>
      <c r="B39" s="463" t="s">
        <v>523</v>
      </c>
      <c r="C39" s="456" t="s">
        <v>517</v>
      </c>
      <c r="D39" s="457">
        <v>1</v>
      </c>
      <c r="E39" s="455"/>
      <c r="F39" s="455"/>
      <c r="G39" s="455"/>
      <c r="H39" s="455"/>
      <c r="I39" s="154"/>
    </row>
    <row r="40" spans="1:9" ht="15" customHeight="1">
      <c r="A40" s="461"/>
      <c r="B40" s="319" t="s">
        <v>148</v>
      </c>
      <c r="C40" s="92" t="s">
        <v>0</v>
      </c>
      <c r="D40" s="258">
        <v>1</v>
      </c>
      <c r="E40" s="219"/>
      <c r="F40" s="261"/>
      <c r="G40" s="261"/>
      <c r="H40" s="261">
        <f>G40*D40</f>
        <v>0</v>
      </c>
      <c r="I40" s="154">
        <f t="shared" si="3"/>
        <v>0</v>
      </c>
    </row>
    <row r="41" spans="1:9" ht="15" customHeight="1">
      <c r="A41" s="444"/>
      <c r="B41" s="144" t="s">
        <v>303</v>
      </c>
      <c r="C41" s="256" t="s">
        <v>138</v>
      </c>
      <c r="D41" s="258">
        <v>1</v>
      </c>
      <c r="E41" s="219"/>
      <c r="F41" s="261">
        <f>E41*D41</f>
        <v>0</v>
      </c>
      <c r="G41" s="261"/>
      <c r="H41" s="261"/>
      <c r="I41" s="154">
        <f t="shared" si="3"/>
        <v>0</v>
      </c>
    </row>
    <row r="42" spans="1:9" ht="15" customHeight="1">
      <c r="A42" s="424"/>
      <c r="B42" s="429" t="s">
        <v>5</v>
      </c>
      <c r="C42" s="424"/>
      <c r="D42" s="424"/>
      <c r="E42" s="424"/>
      <c r="F42" s="430">
        <f>SUM(F12:F41)</f>
        <v>0</v>
      </c>
      <c r="G42" s="426"/>
      <c r="H42" s="430">
        <f>SUM(H12:H41)</f>
        <v>0</v>
      </c>
      <c r="I42" s="430">
        <f>SUM(I12:I41)</f>
        <v>0</v>
      </c>
    </row>
    <row r="43" spans="1:9" ht="15" customHeight="1">
      <c r="A43" s="424"/>
      <c r="B43" s="431" t="s">
        <v>429</v>
      </c>
      <c r="C43" s="432">
        <v>0.05</v>
      </c>
      <c r="D43" s="433"/>
      <c r="E43" s="433"/>
      <c r="F43" s="434"/>
      <c r="G43" s="435"/>
      <c r="H43" s="434"/>
      <c r="I43" s="435">
        <f>F42*C43</f>
        <v>0</v>
      </c>
    </row>
    <row r="44" spans="1:9" ht="15" customHeight="1">
      <c r="A44" s="424"/>
      <c r="B44" s="429" t="s">
        <v>5</v>
      </c>
      <c r="C44" s="433"/>
      <c r="D44" s="433"/>
      <c r="E44" s="433"/>
      <c r="F44" s="434"/>
      <c r="G44" s="435"/>
      <c r="H44" s="434"/>
      <c r="I44" s="435">
        <f>I42+I43</f>
        <v>0</v>
      </c>
    </row>
    <row r="45" spans="1:9" ht="15" customHeight="1">
      <c r="A45" s="427"/>
      <c r="B45" s="431" t="s">
        <v>430</v>
      </c>
      <c r="C45" s="432">
        <v>0.68</v>
      </c>
      <c r="D45" s="433"/>
      <c r="E45" s="433"/>
      <c r="F45" s="433"/>
      <c r="G45" s="435"/>
      <c r="H45" s="433"/>
      <c r="I45" s="435">
        <f>H42*C45</f>
        <v>0</v>
      </c>
    </row>
    <row r="46" spans="1:9" ht="15" customHeight="1">
      <c r="A46" s="427"/>
      <c r="B46" s="429" t="s">
        <v>5</v>
      </c>
      <c r="C46" s="431"/>
      <c r="D46" s="433"/>
      <c r="E46" s="433"/>
      <c r="F46" s="433"/>
      <c r="G46" s="435"/>
      <c r="H46" s="433"/>
      <c r="I46" s="435">
        <f>I44+I45</f>
        <v>0</v>
      </c>
    </row>
    <row r="47" spans="1:9" ht="15" customHeight="1">
      <c r="A47" s="427"/>
      <c r="B47" s="431" t="s">
        <v>223</v>
      </c>
      <c r="C47" s="432">
        <v>0.08</v>
      </c>
      <c r="D47" s="433"/>
      <c r="E47" s="433"/>
      <c r="F47" s="433"/>
      <c r="G47" s="433"/>
      <c r="H47" s="433"/>
      <c r="I47" s="435">
        <f>I46*C47</f>
        <v>0</v>
      </c>
    </row>
    <row r="48" spans="1:9" ht="15" customHeight="1">
      <c r="A48" s="427"/>
      <c r="B48" s="429" t="s">
        <v>5</v>
      </c>
      <c r="C48" s="431"/>
      <c r="D48" s="433"/>
      <c r="E48" s="433"/>
      <c r="F48" s="433"/>
      <c r="G48" s="433"/>
      <c r="H48" s="433"/>
      <c r="I48" s="435">
        <f>I46+I47</f>
        <v>0</v>
      </c>
    </row>
    <row r="49" spans="1:9" ht="15" customHeight="1">
      <c r="A49" s="427"/>
      <c r="B49" s="431" t="s">
        <v>120</v>
      </c>
      <c r="C49" s="432">
        <v>0.05</v>
      </c>
      <c r="D49" s="433"/>
      <c r="E49" s="433"/>
      <c r="F49" s="433"/>
      <c r="G49" s="433"/>
      <c r="H49" s="433"/>
      <c r="I49" s="435">
        <f>I48*C49</f>
        <v>0</v>
      </c>
    </row>
    <row r="50" spans="1:9" ht="15" customHeight="1">
      <c r="A50" s="427"/>
      <c r="B50" s="429" t="s">
        <v>5</v>
      </c>
      <c r="C50" s="431"/>
      <c r="D50" s="433"/>
      <c r="E50" s="433"/>
      <c r="F50" s="433"/>
      <c r="G50" s="433"/>
      <c r="H50" s="433"/>
      <c r="I50" s="435">
        <f>I49+I48</f>
        <v>0</v>
      </c>
    </row>
    <row r="51" spans="1:9" ht="15" customHeight="1">
      <c r="A51" s="427"/>
      <c r="B51" s="431" t="s">
        <v>133</v>
      </c>
      <c r="C51" s="432">
        <v>0.18</v>
      </c>
      <c r="D51" s="433"/>
      <c r="E51" s="433"/>
      <c r="F51" s="433"/>
      <c r="G51" s="433"/>
      <c r="H51" s="433"/>
      <c r="I51" s="435">
        <f>I50*C51</f>
        <v>0</v>
      </c>
    </row>
    <row r="52" spans="1:9" ht="15" customHeight="1">
      <c r="A52" s="427"/>
      <c r="B52" s="429" t="s">
        <v>147</v>
      </c>
      <c r="C52" s="431"/>
      <c r="D52" s="433"/>
      <c r="E52" s="433"/>
      <c r="F52" s="433"/>
      <c r="G52" s="433"/>
      <c r="H52" s="433"/>
      <c r="I52" s="434">
        <f>I48+I51</f>
        <v>0</v>
      </c>
    </row>
  </sheetData>
  <sheetProtection/>
  <mergeCells count="9">
    <mergeCell ref="B11:E11"/>
    <mergeCell ref="B27:E27"/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9.125" style="66" customWidth="1"/>
    <col min="2" max="2" width="6.375" style="66" customWidth="1"/>
    <col min="3" max="3" width="54.00390625" style="66" customWidth="1"/>
    <col min="4" max="4" width="21.875" style="66" customWidth="1"/>
    <col min="5" max="16384" width="9.125" style="66" customWidth="1"/>
  </cols>
  <sheetData>
    <row r="2" spans="2:9" ht="16.5">
      <c r="B2" s="65" t="s">
        <v>377</v>
      </c>
      <c r="C2" s="65"/>
      <c r="D2" s="65"/>
      <c r="E2" s="320"/>
      <c r="F2" s="320"/>
      <c r="G2" s="320"/>
      <c r="H2" s="150"/>
      <c r="I2" s="67"/>
    </row>
    <row r="3" spans="2:9" ht="16.5">
      <c r="B3" s="65" t="s">
        <v>376</v>
      </c>
      <c r="C3" s="65"/>
      <c r="D3" s="65"/>
      <c r="E3" s="320"/>
      <c r="F3" s="320"/>
      <c r="G3" s="320"/>
      <c r="H3" s="150"/>
      <c r="I3" s="67"/>
    </row>
    <row r="6" spans="2:4" ht="30.75" customHeight="1">
      <c r="B6" s="222" t="s">
        <v>10</v>
      </c>
      <c r="C6" s="222" t="s">
        <v>174</v>
      </c>
      <c r="D6" s="222" t="s">
        <v>175</v>
      </c>
    </row>
    <row r="7" spans="2:4" ht="30.75" customHeight="1">
      <c r="B7" s="224">
        <v>1</v>
      </c>
      <c r="C7" s="223" t="s">
        <v>139</v>
      </c>
      <c r="D7" s="50">
        <f>'რ.ბ და ლით.კონსტრუქციები'!L201</f>
        <v>0</v>
      </c>
    </row>
    <row r="8" spans="2:4" ht="30.75" customHeight="1">
      <c r="B8" s="224">
        <v>2</v>
      </c>
      <c r="C8" s="223" t="s">
        <v>197</v>
      </c>
      <c r="D8" s="50">
        <f>'სარკოგაფის რ.ბ'!L101</f>
        <v>0</v>
      </c>
    </row>
    <row r="9" spans="2:4" ht="30.75" customHeight="1">
      <c r="B9" s="224">
        <v>3</v>
      </c>
      <c r="C9" s="223" t="s">
        <v>152</v>
      </c>
      <c r="D9" s="50">
        <f>'სამშენებლო-სარემონტო სამუშაოები'!L143</f>
        <v>0</v>
      </c>
    </row>
    <row r="10" spans="2:4" ht="30.75" customHeight="1">
      <c r="B10" s="224">
        <v>4</v>
      </c>
      <c r="C10" s="223" t="s">
        <v>176</v>
      </c>
      <c r="D10" s="50">
        <f>'ეზოს კეთილმოწყობა'!L191</f>
        <v>0</v>
      </c>
    </row>
    <row r="11" spans="2:4" ht="30.75" customHeight="1">
      <c r="B11" s="224">
        <v>5</v>
      </c>
      <c r="C11" s="223" t="s">
        <v>177</v>
      </c>
      <c r="D11" s="50">
        <f>'ელ.სამონტაჟო'!L79</f>
        <v>0</v>
      </c>
    </row>
    <row r="12" spans="2:4" ht="30.75" customHeight="1">
      <c r="B12" s="224">
        <v>6</v>
      </c>
      <c r="C12" s="223" t="s">
        <v>295</v>
      </c>
      <c r="D12" s="50">
        <f>'გარე განათება'!L38</f>
        <v>0</v>
      </c>
    </row>
    <row r="13" spans="2:4" ht="30.75" customHeight="1">
      <c r="B13" s="224">
        <v>7</v>
      </c>
      <c r="C13" s="223" t="s">
        <v>178</v>
      </c>
      <c r="D13" s="50">
        <f>'წყალი,კანალიზაცია'!L98</f>
        <v>0</v>
      </c>
    </row>
    <row r="14" spans="2:4" ht="30.75" customHeight="1">
      <c r="B14" s="224">
        <v>8</v>
      </c>
      <c r="C14" s="223" t="s">
        <v>528</v>
      </c>
      <c r="D14" s="50">
        <f>'გათბობა,გაგრილება,ვენტილაც.'!I52</f>
        <v>0</v>
      </c>
    </row>
    <row r="15" spans="2:4" ht="30.75" customHeight="1">
      <c r="B15" s="224"/>
      <c r="C15" s="222" t="s">
        <v>5</v>
      </c>
      <c r="D15" s="225">
        <f>SUM(D7:D14)</f>
        <v>0</v>
      </c>
    </row>
    <row r="18" ht="13.5">
      <c r="D18" s="109"/>
    </row>
    <row r="20" ht="13.5">
      <c r="D20" s="30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9"/>
  <sheetViews>
    <sheetView zoomScalePageLayoutView="0" workbookViewId="0" topLeftCell="A7">
      <selection activeCell="O16" sqref="O16"/>
    </sheetView>
  </sheetViews>
  <sheetFormatPr defaultColWidth="8.75390625" defaultRowHeight="12.75"/>
  <cols>
    <col min="1" max="1" width="4.25390625" style="66" customWidth="1"/>
    <col min="2" max="2" width="44.875" style="66" customWidth="1"/>
    <col min="3" max="3" width="9.00390625" style="66" customWidth="1"/>
    <col min="4" max="4" width="7.25390625" style="66" customWidth="1"/>
    <col min="5" max="5" width="8.875" style="66" customWidth="1"/>
    <col min="6" max="6" width="8.25390625" style="66" customWidth="1"/>
    <col min="7" max="7" width="10.75390625" style="66" customWidth="1"/>
    <col min="8" max="8" width="7.625" style="66" customWidth="1"/>
    <col min="9" max="9" width="9.625" style="66" customWidth="1"/>
    <col min="10" max="10" width="9.375" style="66" customWidth="1"/>
    <col min="11" max="11" width="9.75390625" style="66" customWidth="1"/>
    <col min="12" max="12" width="13.00390625" style="66" customWidth="1"/>
    <col min="13" max="16384" width="8.753906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298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5.75" customHeight="1">
      <c r="B6" s="67"/>
      <c r="C6" s="67"/>
      <c r="D6" s="67"/>
      <c r="E6" s="67"/>
      <c r="F6" s="67"/>
      <c r="G6" s="67"/>
      <c r="H6" s="67"/>
      <c r="I6" s="67"/>
      <c r="J6" s="67"/>
      <c r="K6" s="69"/>
      <c r="L6" s="67"/>
    </row>
    <row r="7" spans="1:12" ht="13.5">
      <c r="A7" s="70"/>
      <c r="B7" s="67" t="s">
        <v>125</v>
      </c>
      <c r="C7" s="67"/>
      <c r="D7" s="70"/>
      <c r="E7" s="70"/>
      <c r="F7" s="70"/>
      <c r="G7" s="70"/>
      <c r="H7" s="70"/>
      <c r="I7" s="70"/>
      <c r="J7" s="70"/>
      <c r="K7" s="70"/>
      <c r="L7" s="70"/>
    </row>
    <row r="8" spans="1:12" ht="13.5">
      <c r="A8" s="70"/>
      <c r="B8" s="67"/>
      <c r="C8" s="67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559" t="s">
        <v>10</v>
      </c>
      <c r="B9" s="129"/>
      <c r="C9" s="71"/>
      <c r="D9" s="561" t="s">
        <v>2</v>
      </c>
      <c r="E9" s="562"/>
      <c r="F9" s="563" t="s">
        <v>3</v>
      </c>
      <c r="G9" s="564"/>
      <c r="H9" s="557" t="s">
        <v>4</v>
      </c>
      <c r="I9" s="558"/>
      <c r="J9" s="557" t="s">
        <v>126</v>
      </c>
      <c r="K9" s="558"/>
      <c r="L9" s="553" t="s">
        <v>150</v>
      </c>
    </row>
    <row r="10" spans="1:12" ht="72" customHeight="1">
      <c r="A10" s="560"/>
      <c r="B10" s="87" t="s">
        <v>11</v>
      </c>
      <c r="C10" s="88" t="s">
        <v>1</v>
      </c>
      <c r="D10" s="127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54"/>
    </row>
    <row r="11" spans="1:12" ht="13.5">
      <c r="A11" s="76" t="s">
        <v>8</v>
      </c>
      <c r="B11" s="126">
        <v>2</v>
      </c>
      <c r="C11" s="128">
        <v>3</v>
      </c>
      <c r="D11" s="309" t="s">
        <v>9</v>
      </c>
      <c r="E11" s="78">
        <v>5</v>
      </c>
      <c r="F11" s="77">
        <v>6</v>
      </c>
      <c r="G11" s="78">
        <v>7</v>
      </c>
      <c r="H11" s="77">
        <v>8</v>
      </c>
      <c r="I11" s="78">
        <v>9</v>
      </c>
      <c r="J11" s="78">
        <v>10</v>
      </c>
      <c r="K11" s="78">
        <v>11</v>
      </c>
      <c r="L11" s="76">
        <v>12</v>
      </c>
    </row>
    <row r="12" spans="1:12" ht="15.75">
      <c r="A12" s="334"/>
      <c r="B12" s="567" t="s">
        <v>313</v>
      </c>
      <c r="C12" s="549"/>
      <c r="D12" s="549"/>
      <c r="E12" s="549"/>
      <c r="F12" s="335"/>
      <c r="G12" s="165"/>
      <c r="H12" s="166"/>
      <c r="I12" s="165"/>
      <c r="J12" s="165"/>
      <c r="K12" s="165"/>
      <c r="L12" s="167"/>
    </row>
    <row r="13" spans="1:12" ht="27">
      <c r="A13" s="336">
        <v>1</v>
      </c>
      <c r="B13" s="250" t="s">
        <v>314</v>
      </c>
      <c r="C13" s="180" t="s">
        <v>202</v>
      </c>
      <c r="D13" s="182"/>
      <c r="E13" s="182">
        <v>46</v>
      </c>
      <c r="F13" s="58"/>
      <c r="G13" s="58"/>
      <c r="H13" s="58"/>
      <c r="I13" s="58"/>
      <c r="J13" s="58"/>
      <c r="K13" s="58"/>
      <c r="L13" s="58"/>
    </row>
    <row r="14" spans="1:12" ht="13.5">
      <c r="A14" s="337"/>
      <c r="B14" s="308" t="s">
        <v>195</v>
      </c>
      <c r="C14" s="338" t="s">
        <v>0</v>
      </c>
      <c r="D14" s="339">
        <v>1</v>
      </c>
      <c r="E14" s="339">
        <f>E13*D14</f>
        <v>46</v>
      </c>
      <c r="F14" s="339"/>
      <c r="G14" s="340"/>
      <c r="H14" s="339"/>
      <c r="I14" s="340">
        <f>H14*E14</f>
        <v>0</v>
      </c>
      <c r="J14" s="339"/>
      <c r="K14" s="339"/>
      <c r="L14" s="340">
        <f>K14+I14+G14</f>
        <v>0</v>
      </c>
    </row>
    <row r="15" spans="1:12" ht="13.5">
      <c r="A15" s="337"/>
      <c r="B15" s="168" t="s">
        <v>153</v>
      </c>
      <c r="C15" s="121" t="s">
        <v>135</v>
      </c>
      <c r="D15" s="341">
        <v>0.036</v>
      </c>
      <c r="E15" s="177">
        <f>E13*D15</f>
        <v>1.656</v>
      </c>
      <c r="F15" s="58"/>
      <c r="G15" s="58">
        <f>F15*E15</f>
        <v>0</v>
      </c>
      <c r="H15" s="58"/>
      <c r="I15" s="58"/>
      <c r="J15" s="58"/>
      <c r="K15" s="58"/>
      <c r="L15" s="340">
        <f aca="true" t="shared" si="0" ref="L15:L21">K15+I15+G15</f>
        <v>0</v>
      </c>
    </row>
    <row r="16" spans="1:12" ht="27">
      <c r="A16" s="336">
        <v>2</v>
      </c>
      <c r="B16" s="250" t="s">
        <v>315</v>
      </c>
      <c r="C16" s="180" t="s">
        <v>121</v>
      </c>
      <c r="D16" s="182"/>
      <c r="E16" s="182">
        <v>207</v>
      </c>
      <c r="F16" s="58"/>
      <c r="G16" s="58"/>
      <c r="H16" s="58"/>
      <c r="I16" s="58"/>
      <c r="J16" s="58"/>
      <c r="K16" s="58"/>
      <c r="L16" s="340"/>
    </row>
    <row r="17" spans="1:12" ht="13.5">
      <c r="A17" s="337"/>
      <c r="B17" s="308" t="s">
        <v>195</v>
      </c>
      <c r="C17" s="338" t="s">
        <v>0</v>
      </c>
      <c r="D17" s="339">
        <v>1</v>
      </c>
      <c r="E17" s="339">
        <f>E16*D17</f>
        <v>207</v>
      </c>
      <c r="F17" s="339"/>
      <c r="G17" s="340"/>
      <c r="H17" s="339"/>
      <c r="I17" s="340">
        <f>H17*E17</f>
        <v>0</v>
      </c>
      <c r="J17" s="339"/>
      <c r="K17" s="339"/>
      <c r="L17" s="340">
        <f t="shared" si="0"/>
        <v>0</v>
      </c>
    </row>
    <row r="18" spans="1:12" ht="13.5">
      <c r="A18" s="337"/>
      <c r="B18" s="168" t="s">
        <v>383</v>
      </c>
      <c r="C18" s="121" t="s">
        <v>124</v>
      </c>
      <c r="D18" s="177"/>
      <c r="E18" s="177">
        <v>92</v>
      </c>
      <c r="F18" s="58"/>
      <c r="G18" s="58">
        <f>F18*E18</f>
        <v>0</v>
      </c>
      <c r="H18" s="58"/>
      <c r="I18" s="58"/>
      <c r="J18" s="58"/>
      <c r="K18" s="58"/>
      <c r="L18" s="340">
        <f t="shared" si="0"/>
        <v>0</v>
      </c>
    </row>
    <row r="19" spans="1:12" ht="13.5">
      <c r="A19" s="337"/>
      <c r="B19" s="168" t="s">
        <v>316</v>
      </c>
      <c r="C19" s="121" t="s">
        <v>124</v>
      </c>
      <c r="D19" s="177"/>
      <c r="E19" s="177">
        <v>345</v>
      </c>
      <c r="F19" s="58"/>
      <c r="G19" s="58">
        <f>F19*E19</f>
        <v>0</v>
      </c>
      <c r="H19" s="58"/>
      <c r="I19" s="58"/>
      <c r="J19" s="58"/>
      <c r="K19" s="58"/>
      <c r="L19" s="340">
        <f t="shared" si="0"/>
        <v>0</v>
      </c>
    </row>
    <row r="20" spans="1:12" ht="13.5">
      <c r="A20" s="337"/>
      <c r="B20" s="168" t="s">
        <v>317</v>
      </c>
      <c r="C20" s="121" t="s">
        <v>121</v>
      </c>
      <c r="D20" s="177">
        <v>1.02</v>
      </c>
      <c r="E20" s="177">
        <f>E16*D20</f>
        <v>211.14000000000001</v>
      </c>
      <c r="F20" s="58"/>
      <c r="G20" s="58">
        <f>F20*E20</f>
        <v>0</v>
      </c>
      <c r="H20" s="58"/>
      <c r="I20" s="58"/>
      <c r="J20" s="58"/>
      <c r="K20" s="58"/>
      <c r="L20" s="340">
        <f t="shared" si="0"/>
        <v>0</v>
      </c>
    </row>
    <row r="21" spans="1:12" ht="13.5">
      <c r="A21" s="337"/>
      <c r="B21" s="172" t="s">
        <v>123</v>
      </c>
      <c r="C21" s="121" t="s">
        <v>0</v>
      </c>
      <c r="D21" s="177">
        <v>0.2</v>
      </c>
      <c r="E21" s="177">
        <f>E16*D21</f>
        <v>41.400000000000006</v>
      </c>
      <c r="F21" s="58"/>
      <c r="G21" s="58">
        <f>F21*E21</f>
        <v>0</v>
      </c>
      <c r="H21" s="58"/>
      <c r="I21" s="58"/>
      <c r="J21" s="58"/>
      <c r="K21" s="58"/>
      <c r="L21" s="340">
        <f t="shared" si="0"/>
        <v>0</v>
      </c>
    </row>
    <row r="22" spans="1:12" ht="13.5">
      <c r="A22" s="111"/>
      <c r="B22" s="162" t="s">
        <v>5</v>
      </c>
      <c r="C22" s="62"/>
      <c r="D22" s="62"/>
      <c r="E22" s="163"/>
      <c r="F22" s="164"/>
      <c r="G22" s="151"/>
      <c r="H22" s="163"/>
      <c r="I22" s="151"/>
      <c r="J22" s="163"/>
      <c r="K22" s="151"/>
      <c r="L22" s="151">
        <f>SUM(L14:L21)</f>
        <v>0</v>
      </c>
    </row>
    <row r="23" spans="1:12" ht="16.5">
      <c r="A23" s="137"/>
      <c r="B23" s="556" t="s">
        <v>378</v>
      </c>
      <c r="C23" s="556"/>
      <c r="D23" s="556"/>
      <c r="E23" s="556"/>
      <c r="F23" s="79"/>
      <c r="G23" s="80"/>
      <c r="H23" s="81"/>
      <c r="I23" s="80"/>
      <c r="J23" s="80"/>
      <c r="K23" s="80"/>
      <c r="L23" s="82"/>
    </row>
    <row r="24" spans="1:12" ht="15.75" customHeight="1">
      <c r="A24" s="111">
        <v>1</v>
      </c>
      <c r="B24" s="400" t="s">
        <v>379</v>
      </c>
      <c r="C24" s="135" t="s">
        <v>198</v>
      </c>
      <c r="D24" s="139"/>
      <c r="E24" s="401">
        <v>1</v>
      </c>
      <c r="F24" s="191"/>
      <c r="G24" s="91"/>
      <c r="H24" s="119"/>
      <c r="I24" s="91"/>
      <c r="J24" s="91"/>
      <c r="K24" s="91"/>
      <c r="L24" s="91"/>
    </row>
    <row r="25" spans="1:12" ht="15.75" customHeight="1">
      <c r="A25" s="384"/>
      <c r="B25" s="142" t="s">
        <v>148</v>
      </c>
      <c r="C25" s="132" t="s">
        <v>0</v>
      </c>
      <c r="D25" s="133">
        <v>1</v>
      </c>
      <c r="E25" s="134">
        <f>E24*D25</f>
        <v>1</v>
      </c>
      <c r="F25" s="58"/>
      <c r="G25" s="58"/>
      <c r="H25" s="58"/>
      <c r="I25" s="58">
        <f>H25*E25</f>
        <v>0</v>
      </c>
      <c r="J25" s="117"/>
      <c r="K25" s="58"/>
      <c r="L25" s="58">
        <f>K25+I25+G25</f>
        <v>0</v>
      </c>
    </row>
    <row r="26" spans="1:12" ht="15.75" customHeight="1">
      <c r="A26" s="384"/>
      <c r="B26" s="402" t="s">
        <v>151</v>
      </c>
      <c r="C26" s="83" t="s">
        <v>163</v>
      </c>
      <c r="D26" s="241"/>
      <c r="E26" s="403">
        <v>3</v>
      </c>
      <c r="F26" s="91"/>
      <c r="G26" s="91"/>
      <c r="H26" s="91"/>
      <c r="I26" s="91"/>
      <c r="J26" s="91"/>
      <c r="K26" s="91">
        <f>J26*E26</f>
        <v>0</v>
      </c>
      <c r="L26" s="58">
        <f>K26+I26+G26</f>
        <v>0</v>
      </c>
    </row>
    <row r="27" spans="1:12" ht="29.25" customHeight="1">
      <c r="A27" s="121">
        <v>2</v>
      </c>
      <c r="B27" s="400" t="s">
        <v>380</v>
      </c>
      <c r="C27" s="147" t="s">
        <v>198</v>
      </c>
      <c r="D27" s="404"/>
      <c r="E27" s="145">
        <v>1</v>
      </c>
      <c r="F27" s="91"/>
      <c r="G27" s="91"/>
      <c r="H27" s="91"/>
      <c r="I27" s="91"/>
      <c r="J27" s="91"/>
      <c r="K27" s="91"/>
      <c r="L27" s="58"/>
    </row>
    <row r="28" spans="1:12" ht="15.75" customHeight="1">
      <c r="A28" s="384"/>
      <c r="B28" s="142" t="s">
        <v>148</v>
      </c>
      <c r="C28" s="132" t="s">
        <v>0</v>
      </c>
      <c r="D28" s="133">
        <v>1</v>
      </c>
      <c r="E28" s="134">
        <f>E27*D28</f>
        <v>1</v>
      </c>
      <c r="F28" s="58"/>
      <c r="G28" s="58"/>
      <c r="H28" s="58"/>
      <c r="I28" s="58">
        <f>H28*E28</f>
        <v>0</v>
      </c>
      <c r="J28" s="117"/>
      <c r="K28" s="58"/>
      <c r="L28" s="58">
        <f>K28+I28+G28</f>
        <v>0</v>
      </c>
    </row>
    <row r="29" spans="1:12" ht="15.75" customHeight="1">
      <c r="A29" s="384"/>
      <c r="B29" s="402" t="s">
        <v>187</v>
      </c>
      <c r="C29" s="83" t="s">
        <v>163</v>
      </c>
      <c r="D29" s="241"/>
      <c r="E29" s="403">
        <v>2</v>
      </c>
      <c r="F29" s="91"/>
      <c r="G29" s="91"/>
      <c r="H29" s="91"/>
      <c r="I29" s="91"/>
      <c r="J29" s="91"/>
      <c r="K29" s="91">
        <f>J29*E29</f>
        <v>0</v>
      </c>
      <c r="L29" s="58">
        <f>K29+I29+G29</f>
        <v>0</v>
      </c>
    </row>
    <row r="30" spans="1:12" ht="30" customHeight="1">
      <c r="A30" s="121">
        <v>3</v>
      </c>
      <c r="B30" s="400" t="s">
        <v>442</v>
      </c>
      <c r="C30" s="147" t="s">
        <v>198</v>
      </c>
      <c r="D30" s="404"/>
      <c r="E30" s="145">
        <v>4</v>
      </c>
      <c r="F30" s="91"/>
      <c r="G30" s="91"/>
      <c r="H30" s="91"/>
      <c r="I30" s="91"/>
      <c r="J30" s="91"/>
      <c r="K30" s="91"/>
      <c r="L30" s="58"/>
    </row>
    <row r="31" spans="1:12" ht="15.75" customHeight="1">
      <c r="A31" s="384"/>
      <c r="B31" s="142" t="s">
        <v>148</v>
      </c>
      <c r="C31" s="132" t="s">
        <v>0</v>
      </c>
      <c r="D31" s="133">
        <v>1</v>
      </c>
      <c r="E31" s="134">
        <f>E30*D31</f>
        <v>4</v>
      </c>
      <c r="F31" s="58"/>
      <c r="G31" s="58"/>
      <c r="H31" s="58"/>
      <c r="I31" s="58">
        <f>H31*E31</f>
        <v>0</v>
      </c>
      <c r="J31" s="117"/>
      <c r="K31" s="58"/>
      <c r="L31" s="58">
        <f>K31+I31+G31</f>
        <v>0</v>
      </c>
    </row>
    <row r="32" spans="1:12" ht="15.75" customHeight="1">
      <c r="A32" s="384"/>
      <c r="B32" s="402" t="s">
        <v>187</v>
      </c>
      <c r="C32" s="83" t="s">
        <v>163</v>
      </c>
      <c r="D32" s="241"/>
      <c r="E32" s="403">
        <v>1</v>
      </c>
      <c r="F32" s="91"/>
      <c r="G32" s="91"/>
      <c r="H32" s="91"/>
      <c r="I32" s="91"/>
      <c r="J32" s="91"/>
      <c r="K32" s="91">
        <f>J32*E32</f>
        <v>0</v>
      </c>
      <c r="L32" s="58">
        <f>K32+I32+G32</f>
        <v>0</v>
      </c>
    </row>
    <row r="33" spans="1:12" ht="42.75" customHeight="1">
      <c r="A33" s="121">
        <v>4</v>
      </c>
      <c r="B33" s="400" t="s">
        <v>381</v>
      </c>
      <c r="C33" s="147" t="s">
        <v>135</v>
      </c>
      <c r="D33" s="404"/>
      <c r="E33" s="145">
        <v>63.8</v>
      </c>
      <c r="F33" s="91"/>
      <c r="G33" s="91"/>
      <c r="H33" s="91"/>
      <c r="I33" s="91"/>
      <c r="J33" s="91"/>
      <c r="K33" s="91"/>
      <c r="L33" s="58"/>
    </row>
    <row r="34" spans="1:12" ht="15.75" customHeight="1">
      <c r="A34" s="384"/>
      <c r="B34" s="175" t="s">
        <v>382</v>
      </c>
      <c r="C34" s="156" t="s">
        <v>136</v>
      </c>
      <c r="D34" s="156">
        <v>1.75</v>
      </c>
      <c r="E34" s="154">
        <f>E33*D34</f>
        <v>111.64999999999999</v>
      </c>
      <c r="F34" s="58"/>
      <c r="G34" s="154"/>
      <c r="H34" s="154"/>
      <c r="I34" s="154"/>
      <c r="J34" s="154"/>
      <c r="K34" s="154">
        <f>J34*E34</f>
        <v>0</v>
      </c>
      <c r="L34" s="58">
        <f>K34+I34+G34</f>
        <v>0</v>
      </c>
    </row>
    <row r="35" spans="1:12" ht="15.75" customHeight="1">
      <c r="A35" s="156"/>
      <c r="B35" s="307" t="s">
        <v>5</v>
      </c>
      <c r="C35" s="62"/>
      <c r="D35" s="62"/>
      <c r="E35" s="163"/>
      <c r="F35" s="164"/>
      <c r="G35" s="151"/>
      <c r="H35" s="163"/>
      <c r="I35" s="151"/>
      <c r="J35" s="163"/>
      <c r="K35" s="151"/>
      <c r="L35" s="151">
        <f>SUM(L24:L34)</f>
        <v>0</v>
      </c>
    </row>
    <row r="36" spans="1:12" ht="21.75" customHeight="1">
      <c r="A36" s="385"/>
      <c r="B36" s="555" t="s">
        <v>134</v>
      </c>
      <c r="C36" s="556"/>
      <c r="D36" s="556"/>
      <c r="E36" s="556"/>
      <c r="F36" s="79"/>
      <c r="G36" s="80"/>
      <c r="H36" s="81"/>
      <c r="I36" s="80"/>
      <c r="J36" s="80"/>
      <c r="K36" s="80"/>
      <c r="L36" s="82"/>
    </row>
    <row r="37" spans="1:12" ht="40.5">
      <c r="A37" s="405">
        <v>1</v>
      </c>
      <c r="B37" s="436" t="s">
        <v>431</v>
      </c>
      <c r="C37" s="123" t="s">
        <v>135</v>
      </c>
      <c r="D37" s="108"/>
      <c r="E37" s="130">
        <v>150</v>
      </c>
      <c r="F37" s="114"/>
      <c r="G37" s="58"/>
      <c r="H37" s="116"/>
      <c r="I37" s="58"/>
      <c r="J37" s="117"/>
      <c r="K37" s="58"/>
      <c r="L37" s="58"/>
    </row>
    <row r="38" spans="1:12" ht="13.5">
      <c r="A38" s="187"/>
      <c r="B38" s="85" t="s">
        <v>148</v>
      </c>
      <c r="C38" s="92" t="s">
        <v>0</v>
      </c>
      <c r="D38" s="112">
        <v>1</v>
      </c>
      <c r="E38" s="113">
        <f>E37*D38</f>
        <v>150</v>
      </c>
      <c r="F38" s="114"/>
      <c r="G38" s="58"/>
      <c r="H38" s="58"/>
      <c r="I38" s="58">
        <f>H38*E38</f>
        <v>0</v>
      </c>
      <c r="J38" s="117"/>
      <c r="K38" s="58"/>
      <c r="L38" s="58">
        <f>K38+I38+G38</f>
        <v>0</v>
      </c>
    </row>
    <row r="39" spans="1:12" ht="13.5">
      <c r="A39" s="187"/>
      <c r="B39" s="115" t="s">
        <v>151</v>
      </c>
      <c r="C39" s="92" t="s">
        <v>163</v>
      </c>
      <c r="D39" s="112"/>
      <c r="E39" s="113">
        <v>1</v>
      </c>
      <c r="F39" s="114"/>
      <c r="G39" s="58"/>
      <c r="H39" s="116"/>
      <c r="I39" s="58"/>
      <c r="J39" s="117"/>
      <c r="K39" s="58">
        <f>J39*E39</f>
        <v>0</v>
      </c>
      <c r="L39" s="58">
        <f>K39+I39+G39</f>
        <v>0</v>
      </c>
    </row>
    <row r="40" spans="1:12" ht="20.25" customHeight="1">
      <c r="A40" s="187"/>
      <c r="B40" s="131" t="s">
        <v>179</v>
      </c>
      <c r="C40" s="132" t="s">
        <v>136</v>
      </c>
      <c r="D40" s="133">
        <v>1.75</v>
      </c>
      <c r="E40" s="134">
        <f>E37*D40</f>
        <v>262.5</v>
      </c>
      <c r="F40" s="114"/>
      <c r="G40" s="58"/>
      <c r="H40" s="116"/>
      <c r="I40" s="58"/>
      <c r="J40" s="58"/>
      <c r="K40" s="58">
        <f>J40*E40</f>
        <v>0</v>
      </c>
      <c r="L40" s="58">
        <f>K40+I40+G40</f>
        <v>0</v>
      </c>
    </row>
    <row r="41" spans="1:12" ht="27">
      <c r="A41" s="565">
        <v>2</v>
      </c>
      <c r="B41" s="159" t="s">
        <v>311</v>
      </c>
      <c r="C41" s="56" t="s">
        <v>135</v>
      </c>
      <c r="D41" s="156"/>
      <c r="E41" s="57">
        <v>17</v>
      </c>
      <c r="F41" s="154"/>
      <c r="G41" s="154"/>
      <c r="H41" s="154"/>
      <c r="I41" s="154"/>
      <c r="J41" s="154"/>
      <c r="K41" s="154"/>
      <c r="L41" s="154"/>
    </row>
    <row r="42" spans="1:12" ht="13.5">
      <c r="A42" s="566"/>
      <c r="B42" s="152" t="s">
        <v>148</v>
      </c>
      <c r="C42" s="114" t="s">
        <v>0</v>
      </c>
      <c r="D42" s="58">
        <v>1</v>
      </c>
      <c r="E42" s="58">
        <f>E41*D42</f>
        <v>17</v>
      </c>
      <c r="F42" s="58"/>
      <c r="G42" s="58"/>
      <c r="H42" s="58"/>
      <c r="I42" s="58">
        <f>H42*E42</f>
        <v>0</v>
      </c>
      <c r="J42" s="58"/>
      <c r="K42" s="58"/>
      <c r="L42" s="58">
        <f>I42+G42</f>
        <v>0</v>
      </c>
    </row>
    <row r="43" spans="1:12" ht="13.5">
      <c r="A43" s="409"/>
      <c r="B43" s="115" t="s">
        <v>151</v>
      </c>
      <c r="C43" s="92" t="s">
        <v>163</v>
      </c>
      <c r="D43" s="112"/>
      <c r="E43" s="113">
        <v>1</v>
      </c>
      <c r="F43" s="114"/>
      <c r="G43" s="58"/>
      <c r="H43" s="116"/>
      <c r="I43" s="58"/>
      <c r="J43" s="117"/>
      <c r="K43" s="58">
        <f>J43*E43</f>
        <v>0</v>
      </c>
      <c r="L43" s="58">
        <f>K43+I43+G43</f>
        <v>0</v>
      </c>
    </row>
    <row r="44" spans="1:12" ht="13.5">
      <c r="A44" s="187"/>
      <c r="B44" s="190" t="s">
        <v>312</v>
      </c>
      <c r="C44" s="114" t="s">
        <v>163</v>
      </c>
      <c r="D44" s="58"/>
      <c r="E44" s="58">
        <v>1</v>
      </c>
      <c r="F44" s="58"/>
      <c r="G44" s="58"/>
      <c r="H44" s="58"/>
      <c r="I44" s="58"/>
      <c r="J44" s="149"/>
      <c r="K44" s="58">
        <f>J44*E44</f>
        <v>0</v>
      </c>
      <c r="L44" s="58">
        <f>K44+I44+G44</f>
        <v>0</v>
      </c>
    </row>
    <row r="45" spans="1:12" ht="14.25" customHeight="1">
      <c r="A45" s="184"/>
      <c r="B45" s="157" t="s">
        <v>168</v>
      </c>
      <c r="C45" s="132" t="s">
        <v>135</v>
      </c>
      <c r="D45" s="158">
        <v>1.22</v>
      </c>
      <c r="E45" s="158">
        <f>E41*D45</f>
        <v>20.74</v>
      </c>
      <c r="F45" s="158"/>
      <c r="G45" s="158">
        <f>F45*E45</f>
        <v>0</v>
      </c>
      <c r="H45" s="158"/>
      <c r="I45" s="158"/>
      <c r="J45" s="158"/>
      <c r="K45" s="158"/>
      <c r="L45" s="58">
        <f>I45+G45</f>
        <v>0</v>
      </c>
    </row>
    <row r="46" spans="1:12" ht="17.25" customHeight="1">
      <c r="A46" s="121">
        <v>3</v>
      </c>
      <c r="B46" s="159" t="s">
        <v>308</v>
      </c>
      <c r="C46" s="123" t="s">
        <v>135</v>
      </c>
      <c r="D46" s="160"/>
      <c r="E46" s="57">
        <v>52</v>
      </c>
      <c r="F46" s="154"/>
      <c r="G46" s="154"/>
      <c r="H46" s="154"/>
      <c r="I46" s="154"/>
      <c r="J46" s="154"/>
      <c r="K46" s="154"/>
      <c r="L46" s="58"/>
    </row>
    <row r="47" spans="1:12" ht="17.25" customHeight="1">
      <c r="A47" s="125"/>
      <c r="B47" s="161" t="s">
        <v>384</v>
      </c>
      <c r="C47" s="92" t="s">
        <v>135</v>
      </c>
      <c r="D47" s="156">
        <v>1.22</v>
      </c>
      <c r="E47" s="58">
        <f>E46*D47</f>
        <v>63.44</v>
      </c>
      <c r="F47" s="154"/>
      <c r="G47" s="154">
        <f>F47*E47</f>
        <v>0</v>
      </c>
      <c r="H47" s="154"/>
      <c r="I47" s="154"/>
      <c r="J47" s="154"/>
      <c r="K47" s="154"/>
      <c r="L47" s="58">
        <f>G47</f>
        <v>0</v>
      </c>
    </row>
    <row r="48" spans="1:12" ht="14.25" customHeight="1">
      <c r="A48" s="184"/>
      <c r="B48" s="161" t="s">
        <v>151</v>
      </c>
      <c r="C48" s="92" t="s">
        <v>0</v>
      </c>
      <c r="D48" s="154">
        <v>1</v>
      </c>
      <c r="E48" s="154">
        <f>E46*D48</f>
        <v>52</v>
      </c>
      <c r="F48" s="154"/>
      <c r="G48" s="154"/>
      <c r="H48" s="154"/>
      <c r="I48" s="154"/>
      <c r="J48" s="154"/>
      <c r="K48" s="154">
        <f>J48*E48</f>
        <v>0</v>
      </c>
      <c r="L48" s="58">
        <f>K48</f>
        <v>0</v>
      </c>
    </row>
    <row r="49" spans="1:12" ht="13.5">
      <c r="A49" s="111"/>
      <c r="B49" s="162" t="s">
        <v>5</v>
      </c>
      <c r="C49" s="62"/>
      <c r="D49" s="62"/>
      <c r="E49" s="163"/>
      <c r="F49" s="164"/>
      <c r="G49" s="151"/>
      <c r="H49" s="163"/>
      <c r="I49" s="151"/>
      <c r="J49" s="163"/>
      <c r="K49" s="151"/>
      <c r="L49" s="151">
        <f>SUM(L37:L48)</f>
        <v>0</v>
      </c>
    </row>
    <row r="50" spans="1:12" ht="21" customHeight="1">
      <c r="A50" s="138"/>
      <c r="B50" s="549" t="s">
        <v>139</v>
      </c>
      <c r="C50" s="549"/>
      <c r="D50" s="549"/>
      <c r="E50" s="549"/>
      <c r="F50" s="165"/>
      <c r="G50" s="165"/>
      <c r="H50" s="166"/>
      <c r="I50" s="165"/>
      <c r="J50" s="165"/>
      <c r="K50" s="165"/>
      <c r="L50" s="167"/>
    </row>
    <row r="51" spans="1:12" ht="16.5" customHeight="1">
      <c r="A51" s="137"/>
      <c r="B51" s="550" t="s">
        <v>309</v>
      </c>
      <c r="C51" s="551"/>
      <c r="D51" s="551"/>
      <c r="E51" s="551"/>
      <c r="F51" s="165"/>
      <c r="G51" s="165"/>
      <c r="H51" s="166"/>
      <c r="I51" s="165"/>
      <c r="J51" s="165"/>
      <c r="K51" s="165"/>
      <c r="L51" s="167"/>
    </row>
    <row r="52" spans="1:12" ht="27">
      <c r="A52" s="120">
        <v>1</v>
      </c>
      <c r="B52" s="173" t="s">
        <v>164</v>
      </c>
      <c r="C52" s="56" t="s">
        <v>135</v>
      </c>
      <c r="D52" s="114"/>
      <c r="E52" s="57">
        <v>1.1</v>
      </c>
      <c r="F52" s="58"/>
      <c r="G52" s="58"/>
      <c r="H52" s="58"/>
      <c r="I52" s="58"/>
      <c r="J52" s="58"/>
      <c r="K52" s="58"/>
      <c r="L52" s="57"/>
    </row>
    <row r="53" spans="1:12" ht="13.5">
      <c r="A53" s="170"/>
      <c r="B53" s="169" t="s">
        <v>148</v>
      </c>
      <c r="C53" s="114" t="s">
        <v>0</v>
      </c>
      <c r="D53" s="112">
        <v>1</v>
      </c>
      <c r="E53" s="58">
        <f>E52*D53</f>
        <v>1.1</v>
      </c>
      <c r="F53" s="58"/>
      <c r="G53" s="58"/>
      <c r="H53" s="58"/>
      <c r="I53" s="58">
        <f>H53*E53</f>
        <v>0</v>
      </c>
      <c r="J53" s="58"/>
      <c r="K53" s="58"/>
      <c r="L53" s="58">
        <f>I53+G53</f>
        <v>0</v>
      </c>
    </row>
    <row r="54" spans="1:12" ht="13.5">
      <c r="A54" s="170"/>
      <c r="B54" s="168" t="s">
        <v>146</v>
      </c>
      <c r="C54" s="114" t="s">
        <v>0</v>
      </c>
      <c r="D54" s="58">
        <v>1</v>
      </c>
      <c r="E54" s="58">
        <f>E52*D54</f>
        <v>1.1</v>
      </c>
      <c r="F54" s="58"/>
      <c r="G54" s="58"/>
      <c r="H54" s="58"/>
      <c r="I54" s="58"/>
      <c r="J54" s="58"/>
      <c r="K54" s="58">
        <f>J54*E54</f>
        <v>0</v>
      </c>
      <c r="L54" s="58">
        <f>K54+I54+G54</f>
        <v>0</v>
      </c>
    </row>
    <row r="55" spans="1:12" ht="13.5">
      <c r="A55" s="170"/>
      <c r="B55" s="168" t="s">
        <v>165</v>
      </c>
      <c r="C55" s="114" t="s">
        <v>135</v>
      </c>
      <c r="D55" s="112">
        <v>1.02</v>
      </c>
      <c r="E55" s="58">
        <f>E52*D55</f>
        <v>1.122</v>
      </c>
      <c r="F55" s="58"/>
      <c r="G55" s="58">
        <f>F55*E55</f>
        <v>0</v>
      </c>
      <c r="H55" s="58"/>
      <c r="I55" s="58"/>
      <c r="J55" s="58"/>
      <c r="K55" s="58"/>
      <c r="L55" s="58">
        <f>K55+I55+G55</f>
        <v>0</v>
      </c>
    </row>
    <row r="56" spans="1:12" ht="13.5">
      <c r="A56" s="310"/>
      <c r="B56" s="168" t="s">
        <v>123</v>
      </c>
      <c r="C56" s="114" t="s">
        <v>0</v>
      </c>
      <c r="D56" s="112">
        <v>0.62</v>
      </c>
      <c r="E56" s="58">
        <f>E52*D56</f>
        <v>0.682</v>
      </c>
      <c r="F56" s="58"/>
      <c r="G56" s="58">
        <f>F56*E56</f>
        <v>0</v>
      </c>
      <c r="H56" s="116"/>
      <c r="I56" s="57"/>
      <c r="J56" s="58"/>
      <c r="K56" s="58"/>
      <c r="L56" s="58">
        <f>I56+G56</f>
        <v>0</v>
      </c>
    </row>
    <row r="57" spans="1:12" ht="29.25" customHeight="1">
      <c r="A57" s="120">
        <v>2</v>
      </c>
      <c r="B57" s="173" t="s">
        <v>385</v>
      </c>
      <c r="C57" s="56" t="s">
        <v>135</v>
      </c>
      <c r="D57" s="114"/>
      <c r="E57" s="57">
        <v>10.8</v>
      </c>
      <c r="F57" s="58"/>
      <c r="G57" s="58"/>
      <c r="H57" s="58"/>
      <c r="I57" s="58"/>
      <c r="J57" s="58"/>
      <c r="K57" s="58"/>
      <c r="L57" s="57"/>
    </row>
    <row r="58" spans="1:12" ht="13.5">
      <c r="A58" s="170"/>
      <c r="B58" s="169" t="s">
        <v>148</v>
      </c>
      <c r="C58" s="114" t="s">
        <v>0</v>
      </c>
      <c r="D58" s="58">
        <v>1</v>
      </c>
      <c r="E58" s="58">
        <f>E57*D58</f>
        <v>10.8</v>
      </c>
      <c r="F58" s="58"/>
      <c r="G58" s="58"/>
      <c r="H58" s="58"/>
      <c r="I58" s="58">
        <f>H58*E58</f>
        <v>0</v>
      </c>
      <c r="J58" s="58"/>
      <c r="K58" s="58"/>
      <c r="L58" s="58">
        <f>I58+G58</f>
        <v>0</v>
      </c>
    </row>
    <row r="59" spans="1:12" ht="13.5">
      <c r="A59" s="170"/>
      <c r="B59" s="168" t="s">
        <v>146</v>
      </c>
      <c r="C59" s="114" t="s">
        <v>0</v>
      </c>
      <c r="D59" s="58">
        <v>1</v>
      </c>
      <c r="E59" s="58">
        <f>E57*D59</f>
        <v>10.8</v>
      </c>
      <c r="F59" s="58"/>
      <c r="G59" s="58"/>
      <c r="H59" s="58"/>
      <c r="I59" s="58"/>
      <c r="J59" s="58"/>
      <c r="K59" s="58">
        <f>J59*E59</f>
        <v>0</v>
      </c>
      <c r="L59" s="58">
        <f aca="true" t="shared" si="1" ref="L59:L66">K59+I59+G59</f>
        <v>0</v>
      </c>
    </row>
    <row r="60" spans="1:12" ht="13.5">
      <c r="A60" s="170"/>
      <c r="B60" s="168" t="s">
        <v>140</v>
      </c>
      <c r="C60" s="114" t="s">
        <v>135</v>
      </c>
      <c r="D60" s="58">
        <v>1.02</v>
      </c>
      <c r="E60" s="58">
        <f>E57*D60</f>
        <v>11.016000000000002</v>
      </c>
      <c r="F60" s="58"/>
      <c r="G60" s="58">
        <f aca="true" t="shared" si="2" ref="G60:G66">F60*E60</f>
        <v>0</v>
      </c>
      <c r="H60" s="58"/>
      <c r="I60" s="58"/>
      <c r="J60" s="58"/>
      <c r="K60" s="58"/>
      <c r="L60" s="58">
        <f t="shared" si="1"/>
        <v>0</v>
      </c>
    </row>
    <row r="61" spans="1:12" ht="13.5">
      <c r="A61" s="170"/>
      <c r="B61" s="168" t="s">
        <v>141</v>
      </c>
      <c r="C61" s="156" t="s">
        <v>121</v>
      </c>
      <c r="D61" s="112">
        <v>0.74</v>
      </c>
      <c r="E61" s="154">
        <f>E57*D61</f>
        <v>7.992</v>
      </c>
      <c r="F61" s="154"/>
      <c r="G61" s="58">
        <f t="shared" si="2"/>
        <v>0</v>
      </c>
      <c r="H61" s="154"/>
      <c r="I61" s="154"/>
      <c r="J61" s="154"/>
      <c r="K61" s="154"/>
      <c r="L61" s="154">
        <f t="shared" si="1"/>
        <v>0</v>
      </c>
    </row>
    <row r="62" spans="1:12" ht="13.5">
      <c r="A62" s="170"/>
      <c r="B62" s="168" t="s">
        <v>142</v>
      </c>
      <c r="C62" s="156" t="s">
        <v>135</v>
      </c>
      <c r="D62" s="112">
        <v>0.02</v>
      </c>
      <c r="E62" s="154">
        <f>E57*D62</f>
        <v>0.21600000000000003</v>
      </c>
      <c r="F62" s="154"/>
      <c r="G62" s="58">
        <f t="shared" si="2"/>
        <v>0</v>
      </c>
      <c r="H62" s="154"/>
      <c r="I62" s="154"/>
      <c r="J62" s="154"/>
      <c r="K62" s="154"/>
      <c r="L62" s="154">
        <f t="shared" si="1"/>
        <v>0</v>
      </c>
    </row>
    <row r="63" spans="1:12" ht="13.5">
      <c r="A63" s="170"/>
      <c r="B63" s="169" t="s">
        <v>181</v>
      </c>
      <c r="C63" s="156" t="s">
        <v>128</v>
      </c>
      <c r="D63" s="156" t="s">
        <v>129</v>
      </c>
      <c r="E63" s="154">
        <v>0.48</v>
      </c>
      <c r="F63" s="154"/>
      <c r="G63" s="154">
        <f t="shared" si="2"/>
        <v>0</v>
      </c>
      <c r="H63" s="154"/>
      <c r="I63" s="154"/>
      <c r="J63" s="154"/>
      <c r="K63" s="154"/>
      <c r="L63" s="154">
        <f t="shared" si="1"/>
        <v>0</v>
      </c>
    </row>
    <row r="64" spans="1:12" ht="13.5">
      <c r="A64" s="170"/>
      <c r="B64" s="169" t="s">
        <v>182</v>
      </c>
      <c r="C64" s="156" t="s">
        <v>128</v>
      </c>
      <c r="D64" s="156" t="s">
        <v>129</v>
      </c>
      <c r="E64" s="154">
        <v>0.062</v>
      </c>
      <c r="F64" s="154"/>
      <c r="G64" s="154">
        <f t="shared" si="2"/>
        <v>0</v>
      </c>
      <c r="H64" s="154"/>
      <c r="I64" s="154"/>
      <c r="J64" s="154"/>
      <c r="K64" s="154"/>
      <c r="L64" s="154">
        <f t="shared" si="1"/>
        <v>0</v>
      </c>
    </row>
    <row r="65" spans="1:12" ht="13.5">
      <c r="A65" s="170"/>
      <c r="B65" s="169" t="s">
        <v>183</v>
      </c>
      <c r="C65" s="156" t="s">
        <v>128</v>
      </c>
      <c r="D65" s="156" t="s">
        <v>129</v>
      </c>
      <c r="E65" s="154">
        <v>0.14</v>
      </c>
      <c r="F65" s="154"/>
      <c r="G65" s="154">
        <f t="shared" si="2"/>
        <v>0</v>
      </c>
      <c r="H65" s="154"/>
      <c r="I65" s="154"/>
      <c r="J65" s="154"/>
      <c r="K65" s="154"/>
      <c r="L65" s="154">
        <f t="shared" si="1"/>
        <v>0</v>
      </c>
    </row>
    <row r="66" spans="1:12" ht="13.5">
      <c r="A66" s="310"/>
      <c r="B66" s="168" t="s">
        <v>123</v>
      </c>
      <c r="C66" s="114" t="s">
        <v>0</v>
      </c>
      <c r="D66" s="58">
        <v>0.9</v>
      </c>
      <c r="E66" s="58">
        <f>E57*D66</f>
        <v>9.72</v>
      </c>
      <c r="F66" s="58"/>
      <c r="G66" s="58">
        <f t="shared" si="2"/>
        <v>0</v>
      </c>
      <c r="H66" s="58"/>
      <c r="I66" s="58"/>
      <c r="J66" s="58"/>
      <c r="K66" s="58"/>
      <c r="L66" s="58">
        <f t="shared" si="1"/>
        <v>0</v>
      </c>
    </row>
    <row r="67" spans="1:12" ht="13.5">
      <c r="A67" s="137"/>
      <c r="B67" s="550" t="s">
        <v>310</v>
      </c>
      <c r="C67" s="551"/>
      <c r="D67" s="551"/>
      <c r="E67" s="551"/>
      <c r="F67" s="165"/>
      <c r="G67" s="165"/>
      <c r="H67" s="166"/>
      <c r="I67" s="165"/>
      <c r="J67" s="165"/>
      <c r="K67" s="165"/>
      <c r="L67" s="167"/>
    </row>
    <row r="68" spans="1:12" ht="40.5">
      <c r="A68" s="120">
        <v>1</v>
      </c>
      <c r="B68" s="173" t="s">
        <v>388</v>
      </c>
      <c r="C68" s="56" t="s">
        <v>135</v>
      </c>
      <c r="D68" s="114"/>
      <c r="E68" s="57">
        <v>4.8</v>
      </c>
      <c r="F68" s="58"/>
      <c r="G68" s="58"/>
      <c r="H68" s="58"/>
      <c r="I68" s="58"/>
      <c r="J68" s="58"/>
      <c r="K68" s="58"/>
      <c r="L68" s="57"/>
    </row>
    <row r="69" spans="1:12" ht="13.5">
      <c r="A69" s="170"/>
      <c r="B69" s="169" t="s">
        <v>148</v>
      </c>
      <c r="C69" s="114" t="s">
        <v>0</v>
      </c>
      <c r="D69" s="112">
        <v>1</v>
      </c>
      <c r="E69" s="58">
        <f>E68*D69</f>
        <v>4.8</v>
      </c>
      <c r="F69" s="58"/>
      <c r="G69" s="58"/>
      <c r="H69" s="58"/>
      <c r="I69" s="58">
        <f>H69*E69</f>
        <v>0</v>
      </c>
      <c r="J69" s="58"/>
      <c r="K69" s="58"/>
      <c r="L69" s="58">
        <f>I69+G69</f>
        <v>0</v>
      </c>
    </row>
    <row r="70" spans="1:12" ht="13.5">
      <c r="A70" s="170"/>
      <c r="B70" s="168" t="s">
        <v>146</v>
      </c>
      <c r="C70" s="114" t="s">
        <v>0</v>
      </c>
      <c r="D70" s="58">
        <v>1</v>
      </c>
      <c r="E70" s="58">
        <f>E68*D70</f>
        <v>4.8</v>
      </c>
      <c r="F70" s="58"/>
      <c r="G70" s="58"/>
      <c r="H70" s="58"/>
      <c r="I70" s="58"/>
      <c r="J70" s="58"/>
      <c r="K70" s="58">
        <f>J70*E70</f>
        <v>0</v>
      </c>
      <c r="L70" s="58">
        <f>K70+I70+G70</f>
        <v>0</v>
      </c>
    </row>
    <row r="71" spans="1:12" ht="13.5">
      <c r="A71" s="170"/>
      <c r="B71" s="168" t="s">
        <v>165</v>
      </c>
      <c r="C71" s="114" t="s">
        <v>135</v>
      </c>
      <c r="D71" s="112">
        <v>1.02</v>
      </c>
      <c r="E71" s="58">
        <f>E68*D71</f>
        <v>4.896</v>
      </c>
      <c r="F71" s="58"/>
      <c r="G71" s="58">
        <f>F71*E71</f>
        <v>0</v>
      </c>
      <c r="H71" s="58"/>
      <c r="I71" s="58"/>
      <c r="J71" s="58"/>
      <c r="K71" s="58"/>
      <c r="L71" s="58">
        <f>K71+I71+G71</f>
        <v>0</v>
      </c>
    </row>
    <row r="72" spans="1:12" ht="13.5">
      <c r="A72" s="310"/>
      <c r="B72" s="168" t="s">
        <v>123</v>
      </c>
      <c r="C72" s="114" t="s">
        <v>0</v>
      </c>
      <c r="D72" s="112">
        <v>0.62</v>
      </c>
      <c r="E72" s="58">
        <f>E68*D72</f>
        <v>2.976</v>
      </c>
      <c r="F72" s="58"/>
      <c r="G72" s="58">
        <f>F72*E72</f>
        <v>0</v>
      </c>
      <c r="H72" s="116"/>
      <c r="I72" s="57"/>
      <c r="J72" s="58"/>
      <c r="K72" s="58"/>
      <c r="L72" s="58">
        <f>K72+I72+G72</f>
        <v>0</v>
      </c>
    </row>
    <row r="73" spans="1:12" ht="27">
      <c r="A73" s="120">
        <v>2</v>
      </c>
      <c r="B73" s="173" t="s">
        <v>386</v>
      </c>
      <c r="C73" s="56" t="s">
        <v>135</v>
      </c>
      <c r="D73" s="114"/>
      <c r="E73" s="57">
        <v>19.2</v>
      </c>
      <c r="F73" s="58"/>
      <c r="G73" s="58"/>
      <c r="H73" s="58"/>
      <c r="I73" s="58"/>
      <c r="J73" s="58"/>
      <c r="K73" s="58"/>
      <c r="L73" s="57"/>
    </row>
    <row r="74" spans="1:12" ht="13.5">
      <c r="A74" s="170"/>
      <c r="B74" s="169" t="s">
        <v>148</v>
      </c>
      <c r="C74" s="114" t="s">
        <v>0</v>
      </c>
      <c r="D74" s="58">
        <v>1</v>
      </c>
      <c r="E74" s="58">
        <f>E73*D74</f>
        <v>19.2</v>
      </c>
      <c r="F74" s="58"/>
      <c r="G74" s="58"/>
      <c r="H74" s="58"/>
      <c r="I74" s="58">
        <f>H74*E74</f>
        <v>0</v>
      </c>
      <c r="J74" s="58"/>
      <c r="K74" s="58"/>
      <c r="L74" s="58">
        <f>I74+G74</f>
        <v>0</v>
      </c>
    </row>
    <row r="75" spans="1:12" ht="13.5">
      <c r="A75" s="170"/>
      <c r="B75" s="168" t="s">
        <v>146</v>
      </c>
      <c r="C75" s="114" t="s">
        <v>0</v>
      </c>
      <c r="D75" s="58">
        <v>1</v>
      </c>
      <c r="E75" s="58">
        <f>E73*D75</f>
        <v>19.2</v>
      </c>
      <c r="F75" s="58"/>
      <c r="G75" s="58"/>
      <c r="H75" s="58"/>
      <c r="I75" s="58"/>
      <c r="J75" s="58"/>
      <c r="K75" s="58">
        <f>J75*E75</f>
        <v>0</v>
      </c>
      <c r="L75" s="58">
        <f aca="true" t="shared" si="3" ref="L75:L81">K75+I75+G75</f>
        <v>0</v>
      </c>
    </row>
    <row r="76" spans="1:12" ht="13.5">
      <c r="A76" s="170"/>
      <c r="B76" s="168" t="s">
        <v>140</v>
      </c>
      <c r="C76" s="114" t="s">
        <v>135</v>
      </c>
      <c r="D76" s="58">
        <v>1.02</v>
      </c>
      <c r="E76" s="58">
        <f>E73*D76</f>
        <v>19.584</v>
      </c>
      <c r="F76" s="58"/>
      <c r="G76" s="58">
        <f aca="true" t="shared" si="4" ref="G76:G81">F76*E76</f>
        <v>0</v>
      </c>
      <c r="H76" s="58"/>
      <c r="I76" s="58"/>
      <c r="J76" s="58"/>
      <c r="K76" s="58"/>
      <c r="L76" s="58">
        <f t="shared" si="3"/>
        <v>0</v>
      </c>
    </row>
    <row r="77" spans="1:12" ht="13.5">
      <c r="A77" s="170"/>
      <c r="B77" s="168" t="s">
        <v>141</v>
      </c>
      <c r="C77" s="156" t="s">
        <v>121</v>
      </c>
      <c r="D77" s="112">
        <v>0.7</v>
      </c>
      <c r="E77" s="154">
        <f>E73*D77</f>
        <v>13.44</v>
      </c>
      <c r="F77" s="154"/>
      <c r="G77" s="58">
        <f t="shared" si="4"/>
        <v>0</v>
      </c>
      <c r="H77" s="154"/>
      <c r="I77" s="154"/>
      <c r="J77" s="154"/>
      <c r="K77" s="154"/>
      <c r="L77" s="58">
        <f t="shared" si="3"/>
        <v>0</v>
      </c>
    </row>
    <row r="78" spans="1:12" ht="13.5">
      <c r="A78" s="170"/>
      <c r="B78" s="168" t="s">
        <v>142</v>
      </c>
      <c r="C78" s="156" t="s">
        <v>135</v>
      </c>
      <c r="D78" s="112">
        <v>0.02</v>
      </c>
      <c r="E78" s="154">
        <f>E73*D78</f>
        <v>0.384</v>
      </c>
      <c r="F78" s="154"/>
      <c r="G78" s="58">
        <f t="shared" si="4"/>
        <v>0</v>
      </c>
      <c r="H78" s="154"/>
      <c r="I78" s="154"/>
      <c r="J78" s="154"/>
      <c r="K78" s="154"/>
      <c r="L78" s="58">
        <f t="shared" si="3"/>
        <v>0</v>
      </c>
    </row>
    <row r="79" spans="1:12" ht="13.5">
      <c r="A79" s="170"/>
      <c r="B79" s="169" t="s">
        <v>181</v>
      </c>
      <c r="C79" s="156" t="s">
        <v>128</v>
      </c>
      <c r="D79" s="156" t="s">
        <v>129</v>
      </c>
      <c r="E79" s="154">
        <v>1.94</v>
      </c>
      <c r="F79" s="154"/>
      <c r="G79" s="154">
        <f t="shared" si="4"/>
        <v>0</v>
      </c>
      <c r="H79" s="154"/>
      <c r="I79" s="154"/>
      <c r="J79" s="154"/>
      <c r="K79" s="154"/>
      <c r="L79" s="58">
        <f t="shared" si="3"/>
        <v>0</v>
      </c>
    </row>
    <row r="80" spans="1:12" ht="13.5">
      <c r="A80" s="170"/>
      <c r="B80" s="169" t="s">
        <v>182</v>
      </c>
      <c r="C80" s="156" t="s">
        <v>128</v>
      </c>
      <c r="D80" s="156" t="s">
        <v>129</v>
      </c>
      <c r="E80" s="154">
        <v>0.14</v>
      </c>
      <c r="F80" s="154"/>
      <c r="G80" s="154">
        <f>F80*E80</f>
        <v>0</v>
      </c>
      <c r="H80" s="154"/>
      <c r="I80" s="154"/>
      <c r="J80" s="154"/>
      <c r="K80" s="154"/>
      <c r="L80" s="58">
        <f t="shared" si="3"/>
        <v>0</v>
      </c>
    </row>
    <row r="81" spans="1:12" ht="13.5">
      <c r="A81" s="310"/>
      <c r="B81" s="168" t="s">
        <v>123</v>
      </c>
      <c r="C81" s="114" t="s">
        <v>0</v>
      </c>
      <c r="D81" s="58">
        <v>0.9</v>
      </c>
      <c r="E81" s="58">
        <f>E73*D81</f>
        <v>17.28</v>
      </c>
      <c r="F81" s="58"/>
      <c r="G81" s="58">
        <f t="shared" si="4"/>
        <v>0</v>
      </c>
      <c r="H81" s="58"/>
      <c r="I81" s="58"/>
      <c r="J81" s="58"/>
      <c r="K81" s="58"/>
      <c r="L81" s="58">
        <f t="shared" si="3"/>
        <v>0</v>
      </c>
    </row>
    <row r="82" spans="1:12" ht="27">
      <c r="A82" s="120">
        <v>3</v>
      </c>
      <c r="B82" s="173" t="s">
        <v>387</v>
      </c>
      <c r="C82" s="56" t="s">
        <v>135</v>
      </c>
      <c r="D82" s="114"/>
      <c r="E82" s="57">
        <v>8.8</v>
      </c>
      <c r="F82" s="58"/>
      <c r="G82" s="58"/>
      <c r="H82" s="58"/>
      <c r="I82" s="58"/>
      <c r="J82" s="58"/>
      <c r="K82" s="58"/>
      <c r="L82" s="57"/>
    </row>
    <row r="83" spans="1:12" ht="13.5">
      <c r="A83" s="170"/>
      <c r="B83" s="169" t="s">
        <v>148</v>
      </c>
      <c r="C83" s="114" t="s">
        <v>0</v>
      </c>
      <c r="D83" s="58">
        <v>1</v>
      </c>
      <c r="E83" s="58">
        <f>E82*D83</f>
        <v>8.8</v>
      </c>
      <c r="F83" s="58"/>
      <c r="G83" s="58"/>
      <c r="H83" s="58"/>
      <c r="I83" s="58">
        <f>H83*E83</f>
        <v>0</v>
      </c>
      <c r="J83" s="58"/>
      <c r="K83" s="58"/>
      <c r="L83" s="58">
        <f>I83+G83</f>
        <v>0</v>
      </c>
    </row>
    <row r="84" spans="1:12" ht="13.5">
      <c r="A84" s="170"/>
      <c r="B84" s="168" t="s">
        <v>146</v>
      </c>
      <c r="C84" s="114" t="s">
        <v>0</v>
      </c>
      <c r="D84" s="58">
        <v>1</v>
      </c>
      <c r="E84" s="58">
        <f>E82*D84</f>
        <v>8.8</v>
      </c>
      <c r="F84" s="58"/>
      <c r="G84" s="58"/>
      <c r="H84" s="58"/>
      <c r="I84" s="58"/>
      <c r="J84" s="58"/>
      <c r="K84" s="58">
        <f>J84*E84</f>
        <v>0</v>
      </c>
      <c r="L84" s="58">
        <f aca="true" t="shared" si="5" ref="L84:L89">K84+I84+G84</f>
        <v>0</v>
      </c>
    </row>
    <row r="85" spans="1:12" ht="13.5">
      <c r="A85" s="170"/>
      <c r="B85" s="168" t="s">
        <v>140</v>
      </c>
      <c r="C85" s="114" t="s">
        <v>135</v>
      </c>
      <c r="D85" s="58">
        <v>1.02</v>
      </c>
      <c r="E85" s="58">
        <f>E82*D85</f>
        <v>8.976</v>
      </c>
      <c r="F85" s="58"/>
      <c r="G85" s="58">
        <f>F85*E85</f>
        <v>0</v>
      </c>
      <c r="H85" s="58"/>
      <c r="I85" s="58"/>
      <c r="J85" s="58"/>
      <c r="K85" s="58"/>
      <c r="L85" s="58">
        <f t="shared" si="5"/>
        <v>0</v>
      </c>
    </row>
    <row r="86" spans="1:12" ht="13.5">
      <c r="A86" s="170"/>
      <c r="B86" s="168" t="s">
        <v>141</v>
      </c>
      <c r="C86" s="156" t="s">
        <v>121</v>
      </c>
      <c r="D86" s="112">
        <v>0.7</v>
      </c>
      <c r="E86" s="154">
        <f>E82*D86</f>
        <v>6.16</v>
      </c>
      <c r="F86" s="154"/>
      <c r="G86" s="58">
        <f>F86*E86</f>
        <v>0</v>
      </c>
      <c r="H86" s="154"/>
      <c r="I86" s="154"/>
      <c r="J86" s="154"/>
      <c r="K86" s="154"/>
      <c r="L86" s="58">
        <f t="shared" si="5"/>
        <v>0</v>
      </c>
    </row>
    <row r="87" spans="1:12" ht="13.5">
      <c r="A87" s="170"/>
      <c r="B87" s="168" t="s">
        <v>142</v>
      </c>
      <c r="C87" s="156" t="s">
        <v>135</v>
      </c>
      <c r="D87" s="112">
        <v>0.02</v>
      </c>
      <c r="E87" s="154">
        <f>E82*D87</f>
        <v>0.17600000000000002</v>
      </c>
      <c r="F87" s="154"/>
      <c r="G87" s="58">
        <f>F87*E87</f>
        <v>0</v>
      </c>
      <c r="H87" s="154"/>
      <c r="I87" s="154"/>
      <c r="J87" s="154"/>
      <c r="K87" s="154"/>
      <c r="L87" s="58">
        <f t="shared" si="5"/>
        <v>0</v>
      </c>
    </row>
    <row r="88" spans="1:12" ht="13.5">
      <c r="A88" s="170"/>
      <c r="B88" s="169" t="s">
        <v>501</v>
      </c>
      <c r="C88" s="156" t="s">
        <v>128</v>
      </c>
      <c r="D88" s="156" t="s">
        <v>129</v>
      </c>
      <c r="E88" s="154">
        <v>0.3</v>
      </c>
      <c r="F88" s="154"/>
      <c r="G88" s="154">
        <f>F88*E88</f>
        <v>0</v>
      </c>
      <c r="H88" s="154"/>
      <c r="I88" s="154"/>
      <c r="J88" s="154"/>
      <c r="K88" s="154"/>
      <c r="L88" s="58">
        <f t="shared" si="5"/>
        <v>0</v>
      </c>
    </row>
    <row r="89" spans="1:12" ht="13.5">
      <c r="A89" s="310"/>
      <c r="B89" s="168" t="s">
        <v>123</v>
      </c>
      <c r="C89" s="114" t="s">
        <v>0</v>
      </c>
      <c r="D89" s="58">
        <v>0.9</v>
      </c>
      <c r="E89" s="58">
        <f>E82*D89</f>
        <v>7.920000000000001</v>
      </c>
      <c r="F89" s="58"/>
      <c r="G89" s="58">
        <f>F89*E89</f>
        <v>0</v>
      </c>
      <c r="H89" s="58"/>
      <c r="I89" s="58"/>
      <c r="J89" s="58"/>
      <c r="K89" s="58"/>
      <c r="L89" s="58">
        <f t="shared" si="5"/>
        <v>0</v>
      </c>
    </row>
    <row r="90" spans="1:12" ht="27">
      <c r="A90" s="120">
        <v>4</v>
      </c>
      <c r="B90" s="250" t="s">
        <v>144</v>
      </c>
      <c r="C90" s="56" t="s">
        <v>135</v>
      </c>
      <c r="D90" s="114"/>
      <c r="E90" s="57">
        <v>2.98</v>
      </c>
      <c r="F90" s="58"/>
      <c r="G90" s="58"/>
      <c r="H90" s="58"/>
      <c r="I90" s="58"/>
      <c r="J90" s="58"/>
      <c r="K90" s="58"/>
      <c r="L90" s="57"/>
    </row>
    <row r="91" spans="1:12" ht="13.5">
      <c r="A91" s="170"/>
      <c r="B91" s="169" t="s">
        <v>149</v>
      </c>
      <c r="C91" s="114" t="s">
        <v>0</v>
      </c>
      <c r="D91" s="58">
        <v>1</v>
      </c>
      <c r="E91" s="58">
        <f>E90*D91</f>
        <v>2.98</v>
      </c>
      <c r="F91" s="58"/>
      <c r="G91" s="58"/>
      <c r="H91" s="58"/>
      <c r="I91" s="58">
        <f>H91*E91</f>
        <v>0</v>
      </c>
      <c r="J91" s="58"/>
      <c r="K91" s="58"/>
      <c r="L91" s="58">
        <f>I91+G91</f>
        <v>0</v>
      </c>
    </row>
    <row r="92" spans="1:12" ht="13.5">
      <c r="A92" s="170"/>
      <c r="B92" s="168" t="s">
        <v>146</v>
      </c>
      <c r="C92" s="114" t="s">
        <v>0</v>
      </c>
      <c r="D92" s="58">
        <v>1</v>
      </c>
      <c r="E92" s="58">
        <f>E90*D92</f>
        <v>2.98</v>
      </c>
      <c r="F92" s="58"/>
      <c r="G92" s="58"/>
      <c r="H92" s="58"/>
      <c r="I92" s="58"/>
      <c r="J92" s="58"/>
      <c r="K92" s="58">
        <f>J92*E92</f>
        <v>0</v>
      </c>
      <c r="L92" s="58">
        <f>K92+I92+G92</f>
        <v>0</v>
      </c>
    </row>
    <row r="93" spans="1:12" ht="13.5">
      <c r="A93" s="170"/>
      <c r="B93" s="171" t="s">
        <v>143</v>
      </c>
      <c r="C93" s="114" t="s">
        <v>135</v>
      </c>
      <c r="D93" s="58">
        <v>1.02</v>
      </c>
      <c r="E93" s="58">
        <f>E90*D93</f>
        <v>3.0396</v>
      </c>
      <c r="F93" s="58"/>
      <c r="G93" s="58">
        <f aca="true" t="shared" si="6" ref="G93:G98">F93*E93</f>
        <v>0</v>
      </c>
      <c r="H93" s="58"/>
      <c r="I93" s="58"/>
      <c r="J93" s="58"/>
      <c r="K93" s="58"/>
      <c r="L93" s="58">
        <f aca="true" t="shared" si="7" ref="L93:L98">K93+I93+G93</f>
        <v>0</v>
      </c>
    </row>
    <row r="94" spans="1:12" ht="13.5">
      <c r="A94" s="170"/>
      <c r="B94" s="171" t="s">
        <v>141</v>
      </c>
      <c r="C94" s="156" t="s">
        <v>121</v>
      </c>
      <c r="D94" s="112">
        <v>2.42</v>
      </c>
      <c r="E94" s="154">
        <f>E90*D94</f>
        <v>7.2116</v>
      </c>
      <c r="F94" s="154"/>
      <c r="G94" s="58">
        <f t="shared" si="6"/>
        <v>0</v>
      </c>
      <c r="H94" s="154"/>
      <c r="I94" s="154"/>
      <c r="J94" s="154"/>
      <c r="K94" s="154"/>
      <c r="L94" s="58">
        <f t="shared" si="7"/>
        <v>0</v>
      </c>
    </row>
    <row r="95" spans="1:12" ht="13.5">
      <c r="A95" s="170"/>
      <c r="B95" s="171" t="s">
        <v>142</v>
      </c>
      <c r="C95" s="156" t="s">
        <v>135</v>
      </c>
      <c r="D95" s="112">
        <v>0.08</v>
      </c>
      <c r="E95" s="154">
        <f>E90*D95</f>
        <v>0.2384</v>
      </c>
      <c r="F95" s="154"/>
      <c r="G95" s="58">
        <f t="shared" si="6"/>
        <v>0</v>
      </c>
      <c r="H95" s="154"/>
      <c r="I95" s="154"/>
      <c r="J95" s="154"/>
      <c r="K95" s="154"/>
      <c r="L95" s="58">
        <f t="shared" si="7"/>
        <v>0</v>
      </c>
    </row>
    <row r="96" spans="1:12" ht="13.5">
      <c r="A96" s="170"/>
      <c r="B96" s="169" t="s">
        <v>181</v>
      </c>
      <c r="C96" s="156" t="s">
        <v>128</v>
      </c>
      <c r="D96" s="156" t="s">
        <v>129</v>
      </c>
      <c r="E96" s="154">
        <v>0.67</v>
      </c>
      <c r="F96" s="154"/>
      <c r="G96" s="154">
        <f t="shared" si="6"/>
        <v>0</v>
      </c>
      <c r="H96" s="154"/>
      <c r="I96" s="154"/>
      <c r="J96" s="154"/>
      <c r="K96" s="154"/>
      <c r="L96" s="58">
        <f t="shared" si="7"/>
        <v>0</v>
      </c>
    </row>
    <row r="97" spans="1:12" ht="13.5">
      <c r="A97" s="170"/>
      <c r="B97" s="169" t="s">
        <v>182</v>
      </c>
      <c r="C97" s="156" t="s">
        <v>128</v>
      </c>
      <c r="D97" s="156" t="s">
        <v>129</v>
      </c>
      <c r="E97" s="154">
        <v>0.26</v>
      </c>
      <c r="F97" s="154"/>
      <c r="G97" s="154">
        <f t="shared" si="6"/>
        <v>0</v>
      </c>
      <c r="H97" s="154"/>
      <c r="I97" s="154"/>
      <c r="J97" s="154"/>
      <c r="K97" s="154"/>
      <c r="L97" s="58">
        <f t="shared" si="7"/>
        <v>0</v>
      </c>
    </row>
    <row r="98" spans="1:12" ht="13.5">
      <c r="A98" s="310"/>
      <c r="B98" s="168" t="s">
        <v>123</v>
      </c>
      <c r="C98" s="114" t="s">
        <v>0</v>
      </c>
      <c r="D98" s="58">
        <v>0.9</v>
      </c>
      <c r="E98" s="58">
        <f>E90*D98</f>
        <v>2.682</v>
      </c>
      <c r="F98" s="58"/>
      <c r="G98" s="58">
        <f t="shared" si="6"/>
        <v>0</v>
      </c>
      <c r="H98" s="58"/>
      <c r="I98" s="58"/>
      <c r="J98" s="58"/>
      <c r="K98" s="58"/>
      <c r="L98" s="58">
        <f t="shared" si="7"/>
        <v>0</v>
      </c>
    </row>
    <row r="99" spans="1:12" ht="27">
      <c r="A99" s="120">
        <v>5</v>
      </c>
      <c r="B99" s="173" t="s">
        <v>145</v>
      </c>
      <c r="C99" s="56" t="s">
        <v>135</v>
      </c>
      <c r="D99" s="114"/>
      <c r="E99" s="57">
        <v>8.8</v>
      </c>
      <c r="F99" s="58"/>
      <c r="G99" s="58"/>
      <c r="H99" s="58"/>
      <c r="I99" s="58"/>
      <c r="J99" s="58"/>
      <c r="K99" s="58"/>
      <c r="L99" s="57"/>
    </row>
    <row r="100" spans="1:12" ht="13.5">
      <c r="A100" s="170"/>
      <c r="B100" s="169" t="s">
        <v>148</v>
      </c>
      <c r="C100" s="114" t="s">
        <v>0</v>
      </c>
      <c r="D100" s="58">
        <v>1</v>
      </c>
      <c r="E100" s="58">
        <f>E99*D100</f>
        <v>8.8</v>
      </c>
      <c r="F100" s="58"/>
      <c r="G100" s="58"/>
      <c r="H100" s="58"/>
      <c r="I100" s="58">
        <f>H100*E100</f>
        <v>0</v>
      </c>
      <c r="J100" s="58"/>
      <c r="K100" s="58"/>
      <c r="L100" s="58">
        <f>I100+G100</f>
        <v>0</v>
      </c>
    </row>
    <row r="101" spans="1:12" ht="13.5">
      <c r="A101" s="170"/>
      <c r="B101" s="168" t="s">
        <v>146</v>
      </c>
      <c r="C101" s="114" t="s">
        <v>0</v>
      </c>
      <c r="D101" s="58">
        <v>1</v>
      </c>
      <c r="E101" s="58">
        <f>E99*D101</f>
        <v>8.8</v>
      </c>
      <c r="F101" s="58"/>
      <c r="G101" s="58"/>
      <c r="H101" s="58"/>
      <c r="I101" s="58"/>
      <c r="J101" s="58"/>
      <c r="K101" s="58">
        <f>J101*E101</f>
        <v>0</v>
      </c>
      <c r="L101" s="58">
        <f>K101+I101+G101</f>
        <v>0</v>
      </c>
    </row>
    <row r="102" spans="1:12" ht="13.5">
      <c r="A102" s="170"/>
      <c r="B102" s="171" t="s">
        <v>143</v>
      </c>
      <c r="C102" s="114" t="s">
        <v>135</v>
      </c>
      <c r="D102" s="58">
        <v>1.02</v>
      </c>
      <c r="E102" s="58">
        <f>E99*D102</f>
        <v>8.976</v>
      </c>
      <c r="F102" s="58"/>
      <c r="G102" s="58">
        <f aca="true" t="shared" si="8" ref="G102:G107">F102*E102</f>
        <v>0</v>
      </c>
      <c r="H102" s="58"/>
      <c r="I102" s="58"/>
      <c r="J102" s="58"/>
      <c r="K102" s="58"/>
      <c r="L102" s="58">
        <f aca="true" t="shared" si="9" ref="L102:L107">K102+I102+G102</f>
        <v>0</v>
      </c>
    </row>
    <row r="103" spans="1:12" ht="13.5">
      <c r="A103" s="170"/>
      <c r="B103" s="171" t="s">
        <v>141</v>
      </c>
      <c r="C103" s="156" t="s">
        <v>121</v>
      </c>
      <c r="D103" s="112">
        <v>2.46</v>
      </c>
      <c r="E103" s="154">
        <f>E99*D103</f>
        <v>21.648</v>
      </c>
      <c r="F103" s="154"/>
      <c r="G103" s="58">
        <f t="shared" si="8"/>
        <v>0</v>
      </c>
      <c r="H103" s="154"/>
      <c r="I103" s="154"/>
      <c r="J103" s="154"/>
      <c r="K103" s="154"/>
      <c r="L103" s="58">
        <f t="shared" si="9"/>
        <v>0</v>
      </c>
    </row>
    <row r="104" spans="1:12" ht="13.5">
      <c r="A104" s="170"/>
      <c r="B104" s="171" t="s">
        <v>142</v>
      </c>
      <c r="C104" s="156" t="s">
        <v>135</v>
      </c>
      <c r="D104" s="112">
        <v>0.08</v>
      </c>
      <c r="E104" s="154">
        <f>E99*D104</f>
        <v>0.7040000000000001</v>
      </c>
      <c r="F104" s="154"/>
      <c r="G104" s="58">
        <f t="shared" si="8"/>
        <v>0</v>
      </c>
      <c r="H104" s="154"/>
      <c r="I104" s="154"/>
      <c r="J104" s="154"/>
      <c r="K104" s="154"/>
      <c r="L104" s="58">
        <f t="shared" si="9"/>
        <v>0</v>
      </c>
    </row>
    <row r="105" spans="1:12" ht="13.5">
      <c r="A105" s="170"/>
      <c r="B105" s="169" t="s">
        <v>181</v>
      </c>
      <c r="C105" s="156" t="s">
        <v>128</v>
      </c>
      <c r="D105" s="156" t="s">
        <v>129</v>
      </c>
      <c r="E105" s="154">
        <v>0.77</v>
      </c>
      <c r="F105" s="154"/>
      <c r="G105" s="154">
        <f t="shared" si="8"/>
        <v>0</v>
      </c>
      <c r="H105" s="154"/>
      <c r="I105" s="154"/>
      <c r="J105" s="154"/>
      <c r="K105" s="154"/>
      <c r="L105" s="58">
        <f t="shared" si="9"/>
        <v>0</v>
      </c>
    </row>
    <row r="106" spans="1:12" ht="13.5">
      <c r="A106" s="170"/>
      <c r="B106" s="169" t="s">
        <v>182</v>
      </c>
      <c r="C106" s="156" t="s">
        <v>128</v>
      </c>
      <c r="D106" s="156" t="s">
        <v>129</v>
      </c>
      <c r="E106" s="154">
        <v>0.34</v>
      </c>
      <c r="F106" s="154"/>
      <c r="G106" s="154">
        <f t="shared" si="8"/>
        <v>0</v>
      </c>
      <c r="H106" s="154"/>
      <c r="I106" s="154"/>
      <c r="J106" s="154"/>
      <c r="K106" s="154"/>
      <c r="L106" s="58">
        <f t="shared" si="9"/>
        <v>0</v>
      </c>
    </row>
    <row r="107" spans="1:12" ht="13.5">
      <c r="A107" s="310"/>
      <c r="B107" s="168" t="s">
        <v>123</v>
      </c>
      <c r="C107" s="114" t="s">
        <v>0</v>
      </c>
      <c r="D107" s="58">
        <v>0.9</v>
      </c>
      <c r="E107" s="58">
        <f>E99*D107</f>
        <v>7.920000000000001</v>
      </c>
      <c r="F107" s="58"/>
      <c r="G107" s="58">
        <f t="shared" si="8"/>
        <v>0</v>
      </c>
      <c r="H107" s="58"/>
      <c r="I107" s="58"/>
      <c r="J107" s="58"/>
      <c r="K107" s="58"/>
      <c r="L107" s="58">
        <f t="shared" si="9"/>
        <v>0</v>
      </c>
    </row>
    <row r="108" spans="1:12" ht="13.5">
      <c r="A108" s="120"/>
      <c r="B108" s="316" t="s">
        <v>5</v>
      </c>
      <c r="C108" s="111"/>
      <c r="D108" s="158"/>
      <c r="E108" s="158"/>
      <c r="F108" s="154"/>
      <c r="G108" s="118"/>
      <c r="H108" s="118"/>
      <c r="I108" s="118"/>
      <c r="J108" s="118"/>
      <c r="K108" s="118"/>
      <c r="L108" s="118">
        <f>SUM(L51:L107)</f>
        <v>0</v>
      </c>
    </row>
    <row r="109" spans="1:12" ht="38.25" customHeight="1">
      <c r="A109" s="138"/>
      <c r="B109" s="549" t="s">
        <v>400</v>
      </c>
      <c r="C109" s="549"/>
      <c r="D109" s="549"/>
      <c r="E109" s="549"/>
      <c r="F109" s="165"/>
      <c r="G109" s="165"/>
      <c r="H109" s="166"/>
      <c r="I109" s="165"/>
      <c r="J109" s="165"/>
      <c r="K109" s="165"/>
      <c r="L109" s="167"/>
    </row>
    <row r="110" spans="1:12" ht="29.25" customHeight="1">
      <c r="A110" s="313">
        <v>1</v>
      </c>
      <c r="B110" s="407" t="s">
        <v>318</v>
      </c>
      <c r="C110" s="408" t="s">
        <v>136</v>
      </c>
      <c r="D110" s="153"/>
      <c r="E110" s="383">
        <v>1.32</v>
      </c>
      <c r="F110" s="58"/>
      <c r="G110" s="58"/>
      <c r="H110" s="58"/>
      <c r="I110" s="58"/>
      <c r="J110" s="58"/>
      <c r="K110" s="58"/>
      <c r="L110" s="58"/>
    </row>
    <row r="111" spans="1:12" ht="16.5" customHeight="1">
      <c r="A111" s="313"/>
      <c r="B111" s="169" t="s">
        <v>148</v>
      </c>
      <c r="C111" s="114" t="s">
        <v>0</v>
      </c>
      <c r="D111" s="199">
        <v>1</v>
      </c>
      <c r="E111" s="199">
        <f>E110*D111</f>
        <v>1.32</v>
      </c>
      <c r="F111" s="236"/>
      <c r="G111" s="199"/>
      <c r="H111" s="199"/>
      <c r="I111" s="199">
        <f>H111*E111</f>
        <v>0</v>
      </c>
      <c r="J111" s="199"/>
      <c r="K111" s="199"/>
      <c r="L111" s="199">
        <f>K111+I111+G111</f>
        <v>0</v>
      </c>
    </row>
    <row r="112" spans="1:12" ht="16.5" customHeight="1">
      <c r="A112" s="313"/>
      <c r="B112" s="171" t="s">
        <v>187</v>
      </c>
      <c r="C112" s="92" t="s">
        <v>137</v>
      </c>
      <c r="D112" s="154">
        <v>6.15</v>
      </c>
      <c r="E112" s="154">
        <f>E110*D112</f>
        <v>8.118</v>
      </c>
      <c r="F112" s="174"/>
      <c r="G112" s="237"/>
      <c r="H112" s="154"/>
      <c r="I112" s="237"/>
      <c r="J112" s="237"/>
      <c r="K112" s="237">
        <f>J112*E112</f>
        <v>0</v>
      </c>
      <c r="L112" s="199">
        <f aca="true" t="shared" si="10" ref="L112:L118">K112+I112+G112</f>
        <v>0</v>
      </c>
    </row>
    <row r="113" spans="1:12" ht="16.5" customHeight="1">
      <c r="A113" s="313"/>
      <c r="B113" s="171" t="s">
        <v>391</v>
      </c>
      <c r="C113" s="92" t="s">
        <v>136</v>
      </c>
      <c r="D113" s="156" t="s">
        <v>185</v>
      </c>
      <c r="E113" s="154">
        <v>0.8</v>
      </c>
      <c r="F113" s="154"/>
      <c r="G113" s="237">
        <f aca="true" t="shared" si="11" ref="G113:G118">F113*E113</f>
        <v>0</v>
      </c>
      <c r="H113" s="154"/>
      <c r="I113" s="237"/>
      <c r="J113" s="237"/>
      <c r="K113" s="237"/>
      <c r="L113" s="199">
        <f t="shared" si="10"/>
        <v>0</v>
      </c>
    </row>
    <row r="114" spans="1:12" ht="16.5" customHeight="1">
      <c r="A114" s="313"/>
      <c r="B114" s="171" t="s">
        <v>392</v>
      </c>
      <c r="C114" s="92" t="s">
        <v>136</v>
      </c>
      <c r="D114" s="156" t="s">
        <v>185</v>
      </c>
      <c r="E114" s="154">
        <v>0.2</v>
      </c>
      <c r="F114" s="154"/>
      <c r="G114" s="237">
        <f t="shared" si="11"/>
        <v>0</v>
      </c>
      <c r="H114" s="154"/>
      <c r="I114" s="237"/>
      <c r="J114" s="237"/>
      <c r="K114" s="237"/>
      <c r="L114" s="199">
        <f t="shared" si="10"/>
        <v>0</v>
      </c>
    </row>
    <row r="115" spans="1:12" ht="16.5" customHeight="1">
      <c r="A115" s="313"/>
      <c r="B115" s="171" t="s">
        <v>393</v>
      </c>
      <c r="C115" s="92" t="s">
        <v>136</v>
      </c>
      <c r="D115" s="156" t="s">
        <v>185</v>
      </c>
      <c r="E115" s="238">
        <v>0.076</v>
      </c>
      <c r="F115" s="154"/>
      <c r="G115" s="237">
        <f t="shared" si="11"/>
        <v>0</v>
      </c>
      <c r="H115" s="154"/>
      <c r="I115" s="237"/>
      <c r="J115" s="237"/>
      <c r="K115" s="237"/>
      <c r="L115" s="199">
        <f t="shared" si="10"/>
        <v>0</v>
      </c>
    </row>
    <row r="116" spans="1:12" ht="16.5" customHeight="1">
      <c r="A116" s="313"/>
      <c r="B116" s="171" t="s">
        <v>394</v>
      </c>
      <c r="C116" s="92" t="s">
        <v>136</v>
      </c>
      <c r="D116" s="156" t="s">
        <v>185</v>
      </c>
      <c r="E116" s="238">
        <v>0.24</v>
      </c>
      <c r="F116" s="154"/>
      <c r="G116" s="237">
        <f t="shared" si="11"/>
        <v>0</v>
      </c>
      <c r="H116" s="154"/>
      <c r="I116" s="237"/>
      <c r="J116" s="237"/>
      <c r="K116" s="237"/>
      <c r="L116" s="199">
        <f t="shared" si="10"/>
        <v>0</v>
      </c>
    </row>
    <row r="117" spans="1:12" ht="16.5" customHeight="1">
      <c r="A117" s="313"/>
      <c r="B117" s="317" t="s">
        <v>186</v>
      </c>
      <c r="C117" s="111" t="s">
        <v>155</v>
      </c>
      <c r="D117" s="158">
        <v>5.5</v>
      </c>
      <c r="E117" s="154">
        <f>E110*D117</f>
        <v>7.260000000000001</v>
      </c>
      <c r="F117" s="154"/>
      <c r="G117" s="237">
        <f t="shared" si="11"/>
        <v>0</v>
      </c>
      <c r="H117" s="154"/>
      <c r="I117" s="154"/>
      <c r="J117" s="154"/>
      <c r="K117" s="154"/>
      <c r="L117" s="199">
        <f t="shared" si="10"/>
        <v>0</v>
      </c>
    </row>
    <row r="118" spans="1:12" ht="16.5" customHeight="1">
      <c r="A118" s="313"/>
      <c r="B118" s="172" t="s">
        <v>123</v>
      </c>
      <c r="C118" s="114" t="s">
        <v>0</v>
      </c>
      <c r="D118" s="177">
        <v>5</v>
      </c>
      <c r="E118" s="58">
        <f>E110*D118</f>
        <v>6.6000000000000005</v>
      </c>
      <c r="F118" s="58"/>
      <c r="G118" s="199">
        <f t="shared" si="11"/>
        <v>0</v>
      </c>
      <c r="H118" s="58"/>
      <c r="I118" s="58"/>
      <c r="J118" s="58"/>
      <c r="K118" s="58"/>
      <c r="L118" s="199">
        <f t="shared" si="10"/>
        <v>0</v>
      </c>
    </row>
    <row r="119" spans="1:12" ht="27">
      <c r="A119" s="120">
        <v>2</v>
      </c>
      <c r="B119" s="318" t="s">
        <v>390</v>
      </c>
      <c r="C119" s="180" t="s">
        <v>136</v>
      </c>
      <c r="D119" s="180"/>
      <c r="E119" s="182">
        <v>6.85</v>
      </c>
      <c r="F119" s="58"/>
      <c r="G119" s="58"/>
      <c r="H119" s="58"/>
      <c r="I119" s="58"/>
      <c r="J119" s="58"/>
      <c r="K119" s="58"/>
      <c r="L119" s="58"/>
    </row>
    <row r="120" spans="1:12" ht="15.75" customHeight="1">
      <c r="A120" s="313"/>
      <c r="B120" s="169" t="s">
        <v>148</v>
      </c>
      <c r="C120" s="114" t="s">
        <v>0</v>
      </c>
      <c r="D120" s="58">
        <v>1</v>
      </c>
      <c r="E120" s="58">
        <f>E119*D120</f>
        <v>6.85</v>
      </c>
      <c r="F120" s="236"/>
      <c r="G120" s="199"/>
      <c r="H120" s="199"/>
      <c r="I120" s="199">
        <f>H120*E120</f>
        <v>0</v>
      </c>
      <c r="J120" s="199"/>
      <c r="K120" s="199"/>
      <c r="L120" s="199">
        <f>K120+I120+G120</f>
        <v>0</v>
      </c>
    </row>
    <row r="121" spans="1:12" ht="15.75" customHeight="1">
      <c r="A121" s="313"/>
      <c r="B121" s="171" t="s">
        <v>187</v>
      </c>
      <c r="C121" s="92" t="s">
        <v>137</v>
      </c>
      <c r="D121" s="154">
        <v>2.12</v>
      </c>
      <c r="E121" s="154">
        <f>E119*D121</f>
        <v>14.522</v>
      </c>
      <c r="F121" s="174"/>
      <c r="G121" s="237"/>
      <c r="H121" s="154"/>
      <c r="I121" s="237"/>
      <c r="J121" s="237"/>
      <c r="K121" s="237">
        <f>J121*E121</f>
        <v>0</v>
      </c>
      <c r="L121" s="199">
        <f aca="true" t="shared" si="12" ref="L121:L130">K121+I121+G121</f>
        <v>0</v>
      </c>
    </row>
    <row r="122" spans="1:12" ht="15.75" customHeight="1">
      <c r="A122" s="313"/>
      <c r="B122" s="171" t="s">
        <v>188</v>
      </c>
      <c r="C122" s="92" t="s">
        <v>136</v>
      </c>
      <c r="D122" s="156" t="s">
        <v>185</v>
      </c>
      <c r="E122" s="154">
        <v>1.232</v>
      </c>
      <c r="F122" s="174"/>
      <c r="G122" s="237">
        <f aca="true" t="shared" si="13" ref="G122:G130">F122*E122</f>
        <v>0</v>
      </c>
      <c r="H122" s="154"/>
      <c r="I122" s="237"/>
      <c r="J122" s="237"/>
      <c r="K122" s="237"/>
      <c r="L122" s="199">
        <f t="shared" si="12"/>
        <v>0</v>
      </c>
    </row>
    <row r="123" spans="1:12" ht="15.75" customHeight="1">
      <c r="A123" s="313"/>
      <c r="B123" s="171" t="s">
        <v>189</v>
      </c>
      <c r="C123" s="92" t="s">
        <v>136</v>
      </c>
      <c r="D123" s="156" t="s">
        <v>185</v>
      </c>
      <c r="E123" s="154">
        <v>1.43</v>
      </c>
      <c r="F123" s="174"/>
      <c r="G123" s="237">
        <f t="shared" si="13"/>
        <v>0</v>
      </c>
      <c r="H123" s="154"/>
      <c r="I123" s="237"/>
      <c r="J123" s="237"/>
      <c r="K123" s="237"/>
      <c r="L123" s="199">
        <f t="shared" si="12"/>
        <v>0</v>
      </c>
    </row>
    <row r="124" spans="1:12" ht="15.75" customHeight="1">
      <c r="A124" s="313"/>
      <c r="B124" s="171" t="s">
        <v>190</v>
      </c>
      <c r="C124" s="92" t="s">
        <v>136</v>
      </c>
      <c r="D124" s="156" t="s">
        <v>185</v>
      </c>
      <c r="E124" s="154">
        <v>0.208</v>
      </c>
      <c r="F124" s="174"/>
      <c r="G124" s="237">
        <f t="shared" si="13"/>
        <v>0</v>
      </c>
      <c r="H124" s="154"/>
      <c r="I124" s="237"/>
      <c r="J124" s="237"/>
      <c r="K124" s="237"/>
      <c r="L124" s="199">
        <f t="shared" si="12"/>
        <v>0</v>
      </c>
    </row>
    <row r="125" spans="1:12" ht="15.75" customHeight="1">
      <c r="A125" s="313"/>
      <c r="B125" s="171" t="s">
        <v>191</v>
      </c>
      <c r="C125" s="92" t="s">
        <v>136</v>
      </c>
      <c r="D125" s="156" t="s">
        <v>185</v>
      </c>
      <c r="E125" s="238">
        <v>1.38</v>
      </c>
      <c r="F125" s="174"/>
      <c r="G125" s="237">
        <f t="shared" si="13"/>
        <v>0</v>
      </c>
      <c r="H125" s="154"/>
      <c r="I125" s="237"/>
      <c r="J125" s="237"/>
      <c r="K125" s="237"/>
      <c r="L125" s="199">
        <f t="shared" si="12"/>
        <v>0</v>
      </c>
    </row>
    <row r="126" spans="1:12" ht="15.75" customHeight="1">
      <c r="A126" s="313"/>
      <c r="B126" s="171" t="s">
        <v>192</v>
      </c>
      <c r="C126" s="92" t="s">
        <v>136</v>
      </c>
      <c r="D126" s="156" t="s">
        <v>185</v>
      </c>
      <c r="E126" s="154">
        <v>2.28</v>
      </c>
      <c r="F126" s="174"/>
      <c r="G126" s="237">
        <f t="shared" si="13"/>
        <v>0</v>
      </c>
      <c r="H126" s="154"/>
      <c r="I126" s="237"/>
      <c r="J126" s="237"/>
      <c r="K126" s="237"/>
      <c r="L126" s="199">
        <f t="shared" si="12"/>
        <v>0</v>
      </c>
    </row>
    <row r="127" spans="1:12" ht="15.75" customHeight="1">
      <c r="A127" s="313"/>
      <c r="B127" s="171" t="s">
        <v>395</v>
      </c>
      <c r="C127" s="92" t="s">
        <v>136</v>
      </c>
      <c r="D127" s="156" t="s">
        <v>185</v>
      </c>
      <c r="E127" s="154">
        <v>0.107</v>
      </c>
      <c r="F127" s="154"/>
      <c r="G127" s="237">
        <f t="shared" si="13"/>
        <v>0</v>
      </c>
      <c r="H127" s="154"/>
      <c r="I127" s="237"/>
      <c r="J127" s="237"/>
      <c r="K127" s="237"/>
      <c r="L127" s="199">
        <f t="shared" si="12"/>
        <v>0</v>
      </c>
    </row>
    <row r="128" spans="1:12" ht="15.75" customHeight="1">
      <c r="A128" s="313"/>
      <c r="B128" s="171" t="s">
        <v>394</v>
      </c>
      <c r="C128" s="92" t="s">
        <v>136</v>
      </c>
      <c r="D128" s="156" t="s">
        <v>185</v>
      </c>
      <c r="E128" s="154">
        <v>0.209</v>
      </c>
      <c r="F128" s="154"/>
      <c r="G128" s="237">
        <f>F128*E128</f>
        <v>0</v>
      </c>
      <c r="H128" s="154"/>
      <c r="I128" s="237"/>
      <c r="J128" s="237"/>
      <c r="K128" s="237"/>
      <c r="L128" s="199">
        <f>K128+I128+G128</f>
        <v>0</v>
      </c>
    </row>
    <row r="129" spans="1:12" ht="15.75" customHeight="1">
      <c r="A129" s="313"/>
      <c r="B129" s="317" t="s">
        <v>186</v>
      </c>
      <c r="C129" s="111" t="s">
        <v>155</v>
      </c>
      <c r="D129" s="158">
        <v>7.5</v>
      </c>
      <c r="E129" s="154">
        <f>E119*D129</f>
        <v>51.375</v>
      </c>
      <c r="F129" s="154"/>
      <c r="G129" s="237">
        <f t="shared" si="13"/>
        <v>0</v>
      </c>
      <c r="H129" s="154"/>
      <c r="I129" s="154"/>
      <c r="J129" s="154"/>
      <c r="K129" s="154"/>
      <c r="L129" s="199">
        <f t="shared" si="12"/>
        <v>0</v>
      </c>
    </row>
    <row r="130" spans="1:12" ht="15.75" customHeight="1">
      <c r="A130" s="313"/>
      <c r="B130" s="172" t="s">
        <v>123</v>
      </c>
      <c r="C130" s="121" t="s">
        <v>0</v>
      </c>
      <c r="D130" s="177">
        <v>5</v>
      </c>
      <c r="E130" s="177">
        <f>E119*D130</f>
        <v>34.25</v>
      </c>
      <c r="F130" s="177"/>
      <c r="G130" s="58">
        <f t="shared" si="13"/>
        <v>0</v>
      </c>
      <c r="H130" s="177"/>
      <c r="I130" s="177"/>
      <c r="J130" s="177"/>
      <c r="K130" s="177"/>
      <c r="L130" s="199">
        <f t="shared" si="12"/>
        <v>0</v>
      </c>
    </row>
    <row r="131" spans="1:12" ht="32.25" customHeight="1">
      <c r="A131" s="120">
        <v>3</v>
      </c>
      <c r="B131" s="318" t="s">
        <v>389</v>
      </c>
      <c r="C131" s="180" t="s">
        <v>136</v>
      </c>
      <c r="D131" s="180"/>
      <c r="E131" s="182">
        <v>1.48</v>
      </c>
      <c r="F131" s="58"/>
      <c r="G131" s="58"/>
      <c r="H131" s="58"/>
      <c r="I131" s="58"/>
      <c r="J131" s="58"/>
      <c r="K131" s="58"/>
      <c r="L131" s="58"/>
    </row>
    <row r="132" spans="1:12" ht="15.75" customHeight="1">
      <c r="A132" s="313"/>
      <c r="B132" s="169" t="s">
        <v>148</v>
      </c>
      <c r="C132" s="114" t="s">
        <v>0</v>
      </c>
      <c r="D132" s="58">
        <v>1</v>
      </c>
      <c r="E132" s="58">
        <f>E131*D132</f>
        <v>1.48</v>
      </c>
      <c r="F132" s="236"/>
      <c r="G132" s="199"/>
      <c r="H132" s="199"/>
      <c r="I132" s="199">
        <f>H132*E132</f>
        <v>0</v>
      </c>
      <c r="J132" s="199"/>
      <c r="K132" s="199"/>
      <c r="L132" s="199">
        <f>K132+I132+G132</f>
        <v>0</v>
      </c>
    </row>
    <row r="133" spans="1:12" ht="15.75" customHeight="1">
      <c r="A133" s="313"/>
      <c r="B133" s="171" t="s">
        <v>187</v>
      </c>
      <c r="C133" s="92" t="s">
        <v>137</v>
      </c>
      <c r="D133" s="154">
        <v>2.12</v>
      </c>
      <c r="E133" s="154">
        <f>E131*D133</f>
        <v>3.1376</v>
      </c>
      <c r="F133" s="174"/>
      <c r="G133" s="237"/>
      <c r="H133" s="154"/>
      <c r="I133" s="237"/>
      <c r="J133" s="237"/>
      <c r="K133" s="237">
        <f>J133*E133</f>
        <v>0</v>
      </c>
      <c r="L133" s="199">
        <f aca="true" t="shared" si="14" ref="L133:L138">K133+I133+G133</f>
        <v>0</v>
      </c>
    </row>
    <row r="134" spans="1:12" ht="15.75" customHeight="1">
      <c r="A134" s="313"/>
      <c r="B134" s="171" t="s">
        <v>191</v>
      </c>
      <c r="C134" s="92" t="s">
        <v>136</v>
      </c>
      <c r="D134" s="156" t="s">
        <v>185</v>
      </c>
      <c r="E134" s="154">
        <v>1.1</v>
      </c>
      <c r="F134" s="174"/>
      <c r="G134" s="237">
        <f>F134*E134</f>
        <v>0</v>
      </c>
      <c r="H134" s="154"/>
      <c r="I134" s="237"/>
      <c r="J134" s="237"/>
      <c r="K134" s="237"/>
      <c r="L134" s="199">
        <f t="shared" si="14"/>
        <v>0</v>
      </c>
    </row>
    <row r="135" spans="1:12" ht="15.75" customHeight="1">
      <c r="A135" s="313"/>
      <c r="B135" s="171" t="s">
        <v>192</v>
      </c>
      <c r="C135" s="92" t="s">
        <v>136</v>
      </c>
      <c r="D135" s="156" t="s">
        <v>185</v>
      </c>
      <c r="E135" s="154">
        <v>0.36</v>
      </c>
      <c r="F135" s="174"/>
      <c r="G135" s="237">
        <f>F135*E135</f>
        <v>0</v>
      </c>
      <c r="H135" s="154"/>
      <c r="I135" s="237"/>
      <c r="J135" s="237"/>
      <c r="K135" s="237"/>
      <c r="L135" s="199">
        <f t="shared" si="14"/>
        <v>0</v>
      </c>
    </row>
    <row r="136" spans="1:12" ht="15.75" customHeight="1">
      <c r="A136" s="313"/>
      <c r="B136" s="171" t="s">
        <v>396</v>
      </c>
      <c r="C136" s="92" t="s">
        <v>136</v>
      </c>
      <c r="D136" s="156" t="s">
        <v>185</v>
      </c>
      <c r="E136" s="154">
        <v>0.02</v>
      </c>
      <c r="F136" s="154"/>
      <c r="G136" s="237">
        <f>F136*E136</f>
        <v>0</v>
      </c>
      <c r="H136" s="154"/>
      <c r="I136" s="237"/>
      <c r="J136" s="237"/>
      <c r="K136" s="237"/>
      <c r="L136" s="199">
        <f t="shared" si="14"/>
        <v>0</v>
      </c>
    </row>
    <row r="137" spans="1:12" ht="15.75" customHeight="1">
      <c r="A137" s="313"/>
      <c r="B137" s="317" t="s">
        <v>186</v>
      </c>
      <c r="C137" s="111" t="s">
        <v>155</v>
      </c>
      <c r="D137" s="158">
        <v>7.5</v>
      </c>
      <c r="E137" s="154">
        <f>E131*D137</f>
        <v>11.1</v>
      </c>
      <c r="F137" s="154"/>
      <c r="G137" s="237">
        <f>F137*E137</f>
        <v>0</v>
      </c>
      <c r="H137" s="154"/>
      <c r="I137" s="154"/>
      <c r="J137" s="154"/>
      <c r="K137" s="154"/>
      <c r="L137" s="199">
        <f t="shared" si="14"/>
        <v>0</v>
      </c>
    </row>
    <row r="138" spans="1:12" ht="15.75" customHeight="1">
      <c r="A138" s="313"/>
      <c r="B138" s="172" t="s">
        <v>123</v>
      </c>
      <c r="C138" s="121" t="s">
        <v>0</v>
      </c>
      <c r="D138" s="177">
        <v>5</v>
      </c>
      <c r="E138" s="177">
        <f>E131*D138</f>
        <v>7.4</v>
      </c>
      <c r="F138" s="177"/>
      <c r="G138" s="58">
        <f>F138*E138</f>
        <v>0</v>
      </c>
      <c r="H138" s="177"/>
      <c r="I138" s="177"/>
      <c r="J138" s="177"/>
      <c r="K138" s="177"/>
      <c r="L138" s="199">
        <f t="shared" si="14"/>
        <v>0</v>
      </c>
    </row>
    <row r="139" spans="1:12" ht="42" customHeight="1">
      <c r="A139" s="120">
        <v>4</v>
      </c>
      <c r="B139" s="318" t="s">
        <v>397</v>
      </c>
      <c r="C139" s="180" t="s">
        <v>136</v>
      </c>
      <c r="D139" s="180"/>
      <c r="E139" s="182">
        <v>0.98</v>
      </c>
      <c r="F139" s="58"/>
      <c r="G139" s="58"/>
      <c r="H139" s="58"/>
      <c r="I139" s="58"/>
      <c r="J139" s="58"/>
      <c r="K139" s="58"/>
      <c r="L139" s="58"/>
    </row>
    <row r="140" spans="1:12" ht="15.75" customHeight="1">
      <c r="A140" s="313"/>
      <c r="B140" s="169" t="s">
        <v>148</v>
      </c>
      <c r="C140" s="114" t="s">
        <v>0</v>
      </c>
      <c r="D140" s="58">
        <v>1</v>
      </c>
      <c r="E140" s="58">
        <f>E139*D140</f>
        <v>0.98</v>
      </c>
      <c r="F140" s="236"/>
      <c r="G140" s="199"/>
      <c r="H140" s="199"/>
      <c r="I140" s="199">
        <f>H140*E140</f>
        <v>0</v>
      </c>
      <c r="J140" s="199"/>
      <c r="K140" s="199"/>
      <c r="L140" s="199">
        <f>K140+I140+G140</f>
        <v>0</v>
      </c>
    </row>
    <row r="141" spans="1:12" ht="15.75" customHeight="1">
      <c r="A141" s="313"/>
      <c r="B141" s="171" t="s">
        <v>187</v>
      </c>
      <c r="C141" s="92" t="s">
        <v>137</v>
      </c>
      <c r="D141" s="154">
        <v>2.12</v>
      </c>
      <c r="E141" s="154">
        <f>E139*D141</f>
        <v>2.0776</v>
      </c>
      <c r="F141" s="174"/>
      <c r="G141" s="237"/>
      <c r="H141" s="154"/>
      <c r="I141" s="237"/>
      <c r="J141" s="237"/>
      <c r="K141" s="237">
        <f>J141*E141</f>
        <v>0</v>
      </c>
      <c r="L141" s="199">
        <f aca="true" t="shared" si="15" ref="L141:L146">K141+I141+G141</f>
        <v>0</v>
      </c>
    </row>
    <row r="142" spans="1:12" ht="15.75" customHeight="1">
      <c r="A142" s="313"/>
      <c r="B142" s="171" t="s">
        <v>398</v>
      </c>
      <c r="C142" s="92" t="s">
        <v>136</v>
      </c>
      <c r="D142" s="156" t="s">
        <v>185</v>
      </c>
      <c r="E142" s="154">
        <v>0.3</v>
      </c>
      <c r="F142" s="174"/>
      <c r="G142" s="237">
        <f>F142*E142</f>
        <v>0</v>
      </c>
      <c r="H142" s="154"/>
      <c r="I142" s="237"/>
      <c r="J142" s="237"/>
      <c r="K142" s="237"/>
      <c r="L142" s="199">
        <f>K142+I142+G142</f>
        <v>0</v>
      </c>
    </row>
    <row r="143" spans="1:12" ht="15.75" customHeight="1">
      <c r="A143" s="313"/>
      <c r="B143" s="171" t="s">
        <v>399</v>
      </c>
      <c r="C143" s="92" t="s">
        <v>136</v>
      </c>
      <c r="D143" s="156" t="s">
        <v>185</v>
      </c>
      <c r="E143" s="154">
        <v>0.626</v>
      </c>
      <c r="F143" s="174"/>
      <c r="G143" s="237">
        <f>F143*E143</f>
        <v>0</v>
      </c>
      <c r="H143" s="154"/>
      <c r="I143" s="237"/>
      <c r="J143" s="237"/>
      <c r="K143" s="237"/>
      <c r="L143" s="199">
        <f>K143+I143+G143</f>
        <v>0</v>
      </c>
    </row>
    <row r="144" spans="1:12" ht="15.75" customHeight="1">
      <c r="A144" s="313"/>
      <c r="B144" s="171" t="s">
        <v>395</v>
      </c>
      <c r="C144" s="92" t="s">
        <v>136</v>
      </c>
      <c r="D144" s="156" t="s">
        <v>185</v>
      </c>
      <c r="E144" s="154">
        <v>0.05</v>
      </c>
      <c r="F144" s="154"/>
      <c r="G144" s="237">
        <f>F144*E144</f>
        <v>0</v>
      </c>
      <c r="H144" s="154"/>
      <c r="I144" s="237"/>
      <c r="J144" s="237"/>
      <c r="K144" s="237"/>
      <c r="L144" s="199">
        <f>K144+I144+G144</f>
        <v>0</v>
      </c>
    </row>
    <row r="145" spans="1:12" ht="15.75" customHeight="1">
      <c r="A145" s="313"/>
      <c r="B145" s="317" t="s">
        <v>186</v>
      </c>
      <c r="C145" s="111" t="s">
        <v>155</v>
      </c>
      <c r="D145" s="158">
        <v>7.5</v>
      </c>
      <c r="E145" s="154">
        <f>E139*D145</f>
        <v>7.35</v>
      </c>
      <c r="F145" s="154"/>
      <c r="G145" s="237">
        <f>F145*E145</f>
        <v>0</v>
      </c>
      <c r="H145" s="154"/>
      <c r="I145" s="154"/>
      <c r="J145" s="154"/>
      <c r="K145" s="154"/>
      <c r="L145" s="199">
        <f t="shared" si="15"/>
        <v>0</v>
      </c>
    </row>
    <row r="146" spans="1:12" ht="15.75" customHeight="1">
      <c r="A146" s="313"/>
      <c r="B146" s="172" t="s">
        <v>123</v>
      </c>
      <c r="C146" s="121" t="s">
        <v>0</v>
      </c>
      <c r="D146" s="177">
        <v>5</v>
      </c>
      <c r="E146" s="177">
        <f>E139*D146</f>
        <v>4.9</v>
      </c>
      <c r="F146" s="177"/>
      <c r="G146" s="58">
        <f>F146*E146</f>
        <v>0</v>
      </c>
      <c r="H146" s="177"/>
      <c r="I146" s="177"/>
      <c r="J146" s="177"/>
      <c r="K146" s="177"/>
      <c r="L146" s="199">
        <f t="shared" si="15"/>
        <v>0</v>
      </c>
    </row>
    <row r="147" spans="1:12" ht="27">
      <c r="A147" s="120">
        <v>5</v>
      </c>
      <c r="B147" s="173" t="s">
        <v>159</v>
      </c>
      <c r="C147" s="56" t="s">
        <v>128</v>
      </c>
      <c r="D147" s="114"/>
      <c r="E147" s="57">
        <v>10.63</v>
      </c>
      <c r="F147" s="57"/>
      <c r="G147" s="57"/>
      <c r="H147" s="57"/>
      <c r="I147" s="57"/>
      <c r="J147" s="57"/>
      <c r="K147" s="57"/>
      <c r="L147" s="57"/>
    </row>
    <row r="148" spans="1:12" ht="13.5">
      <c r="A148" s="198"/>
      <c r="B148" s="319" t="s">
        <v>148</v>
      </c>
      <c r="C148" s="114" t="s">
        <v>0</v>
      </c>
      <c r="D148" s="228">
        <v>1</v>
      </c>
      <c r="E148" s="194">
        <f>E147*D148</f>
        <v>10.63</v>
      </c>
      <c r="F148" s="195"/>
      <c r="G148" s="194"/>
      <c r="H148" s="194"/>
      <c r="I148" s="194">
        <f>H148*E148</f>
        <v>0</v>
      </c>
      <c r="J148" s="194"/>
      <c r="K148" s="194"/>
      <c r="L148" s="194">
        <f>I148+G148</f>
        <v>0</v>
      </c>
    </row>
    <row r="149" spans="1:12" ht="13.5">
      <c r="A149" s="87"/>
      <c r="B149" s="229" t="s">
        <v>160</v>
      </c>
      <c r="C149" s="89" t="s">
        <v>193</v>
      </c>
      <c r="D149" s="90">
        <v>15</v>
      </c>
      <c r="E149" s="91">
        <f>E147*D149</f>
        <v>159.45000000000002</v>
      </c>
      <c r="F149" s="149"/>
      <c r="G149" s="149">
        <f>F149*E149</f>
        <v>0</v>
      </c>
      <c r="H149" s="149"/>
      <c r="I149" s="149"/>
      <c r="J149" s="149"/>
      <c r="K149" s="149"/>
      <c r="L149" s="149">
        <f>G149</f>
        <v>0</v>
      </c>
    </row>
    <row r="150" spans="1:12" ht="13.5">
      <c r="A150" s="314"/>
      <c r="B150" s="99" t="s">
        <v>5</v>
      </c>
      <c r="C150" s="98"/>
      <c r="D150" s="59"/>
      <c r="E150" s="60"/>
      <c r="F150" s="61"/>
      <c r="G150" s="61"/>
      <c r="H150" s="61"/>
      <c r="I150" s="61"/>
      <c r="J150" s="61"/>
      <c r="K150" s="61"/>
      <c r="L150" s="57">
        <f>SUM(L111:L149)</f>
        <v>0</v>
      </c>
    </row>
    <row r="151" spans="1:12" ht="38.25" customHeight="1">
      <c r="A151" s="137"/>
      <c r="B151" s="549" t="s">
        <v>401</v>
      </c>
      <c r="C151" s="549"/>
      <c r="D151" s="549"/>
      <c r="E151" s="549"/>
      <c r="F151" s="165"/>
      <c r="G151" s="165"/>
      <c r="H151" s="166"/>
      <c r="I151" s="165"/>
      <c r="J151" s="165"/>
      <c r="K151" s="165"/>
      <c r="L151" s="167"/>
    </row>
    <row r="152" spans="1:12" ht="15.75" customHeight="1">
      <c r="A152" s="137"/>
      <c r="B152" s="550" t="s">
        <v>403</v>
      </c>
      <c r="C152" s="551"/>
      <c r="D152" s="551"/>
      <c r="E152" s="551"/>
      <c r="F152" s="165"/>
      <c r="G152" s="165"/>
      <c r="H152" s="166"/>
      <c r="I152" s="165"/>
      <c r="J152" s="165"/>
      <c r="K152" s="165"/>
      <c r="L152" s="167"/>
    </row>
    <row r="153" spans="1:12" ht="27">
      <c r="A153" s="71">
        <v>1</v>
      </c>
      <c r="B153" s="415" t="s">
        <v>402</v>
      </c>
      <c r="C153" s="259" t="s">
        <v>121</v>
      </c>
      <c r="D153" s="59"/>
      <c r="E153" s="61">
        <v>118.8</v>
      </c>
      <c r="F153" s="61"/>
      <c r="G153" s="413"/>
      <c r="H153" s="413"/>
      <c r="I153" s="413"/>
      <c r="J153" s="413"/>
      <c r="K153" s="413"/>
      <c r="L153" s="58"/>
    </row>
    <row r="154" spans="1:12" ht="13.5">
      <c r="A154" s="411"/>
      <c r="B154" s="85" t="s">
        <v>148</v>
      </c>
      <c r="C154" s="92" t="s">
        <v>0</v>
      </c>
      <c r="D154" s="112">
        <v>1</v>
      </c>
      <c r="E154" s="113">
        <f>E153*D154</f>
        <v>118.8</v>
      </c>
      <c r="F154" s="114"/>
      <c r="G154" s="58"/>
      <c r="H154" s="58"/>
      <c r="I154" s="58">
        <f>H154*E154</f>
        <v>0</v>
      </c>
      <c r="J154" s="117"/>
      <c r="K154" s="58"/>
      <c r="L154" s="58">
        <f>K154+I154+G154</f>
        <v>0</v>
      </c>
    </row>
    <row r="155" spans="1:12" ht="27">
      <c r="A155" s="411"/>
      <c r="B155" s="414" t="s">
        <v>450</v>
      </c>
      <c r="C155" s="417" t="s">
        <v>121</v>
      </c>
      <c r="D155" s="416">
        <v>1.08</v>
      </c>
      <c r="E155" s="413">
        <f>E153*D155</f>
        <v>128.304</v>
      </c>
      <c r="F155" s="413"/>
      <c r="G155" s="413">
        <f>F155*E155</f>
        <v>0</v>
      </c>
      <c r="H155" s="413"/>
      <c r="I155" s="413"/>
      <c r="J155" s="413"/>
      <c r="K155" s="413"/>
      <c r="L155" s="58">
        <f aca="true" t="shared" si="16" ref="L155:L161">K155+I155+G155</f>
        <v>0</v>
      </c>
    </row>
    <row r="156" spans="1:12" ht="13.5">
      <c r="A156" s="411"/>
      <c r="B156" s="419" t="s">
        <v>201</v>
      </c>
      <c r="C156" s="412" t="s">
        <v>138</v>
      </c>
      <c r="D156" s="416">
        <v>8</v>
      </c>
      <c r="E156" s="413">
        <f>E153*D156</f>
        <v>950.4</v>
      </c>
      <c r="F156" s="413"/>
      <c r="G156" s="413">
        <f>F156*E156</f>
        <v>0</v>
      </c>
      <c r="H156" s="413"/>
      <c r="I156" s="413"/>
      <c r="J156" s="413"/>
      <c r="K156" s="413"/>
      <c r="L156" s="58">
        <f t="shared" si="16"/>
        <v>0</v>
      </c>
    </row>
    <row r="157" spans="1:12" ht="27">
      <c r="A157" s="71">
        <v>2</v>
      </c>
      <c r="B157" s="415" t="s">
        <v>404</v>
      </c>
      <c r="C157" s="259" t="s">
        <v>124</v>
      </c>
      <c r="D157" s="418"/>
      <c r="E157" s="61">
        <v>10</v>
      </c>
      <c r="F157" s="413"/>
      <c r="G157" s="413"/>
      <c r="H157" s="413"/>
      <c r="I157" s="413"/>
      <c r="J157" s="413"/>
      <c r="K157" s="413"/>
      <c r="L157" s="58"/>
    </row>
    <row r="158" spans="1:12" ht="13.5">
      <c r="A158" s="411"/>
      <c r="B158" s="85" t="s">
        <v>148</v>
      </c>
      <c r="C158" s="92" t="s">
        <v>0</v>
      </c>
      <c r="D158" s="112">
        <v>1</v>
      </c>
      <c r="E158" s="113">
        <f>E157*D158</f>
        <v>10</v>
      </c>
      <c r="F158" s="114"/>
      <c r="G158" s="58"/>
      <c r="H158" s="58"/>
      <c r="I158" s="58">
        <f>H158*E158</f>
        <v>0</v>
      </c>
      <c r="J158" s="117"/>
      <c r="K158" s="58"/>
      <c r="L158" s="58">
        <f>K158+I158+G158</f>
        <v>0</v>
      </c>
    </row>
    <row r="159" spans="1:12" ht="13.5">
      <c r="A159" s="411"/>
      <c r="B159" s="414" t="s">
        <v>405</v>
      </c>
      <c r="C159" s="412" t="s">
        <v>124</v>
      </c>
      <c r="D159" s="416">
        <v>1</v>
      </c>
      <c r="E159" s="413">
        <f>E157*D159</f>
        <v>10</v>
      </c>
      <c r="F159" s="413"/>
      <c r="G159" s="413">
        <f>F159*E159</f>
        <v>0</v>
      </c>
      <c r="H159" s="413"/>
      <c r="I159" s="413"/>
      <c r="J159" s="413"/>
      <c r="K159" s="413"/>
      <c r="L159" s="58">
        <f t="shared" si="16"/>
        <v>0</v>
      </c>
    </row>
    <row r="160" spans="1:12" ht="13.5">
      <c r="A160" s="411"/>
      <c r="B160" s="414" t="s">
        <v>322</v>
      </c>
      <c r="C160" s="412" t="s">
        <v>138</v>
      </c>
      <c r="D160" s="416"/>
      <c r="E160" s="413">
        <v>2</v>
      </c>
      <c r="F160" s="413"/>
      <c r="G160" s="413">
        <f>F160*E160</f>
        <v>0</v>
      </c>
      <c r="H160" s="413"/>
      <c r="I160" s="413"/>
      <c r="J160" s="413"/>
      <c r="K160" s="413"/>
      <c r="L160" s="58">
        <f t="shared" si="16"/>
        <v>0</v>
      </c>
    </row>
    <row r="161" spans="1:12" ht="13.5">
      <c r="A161" s="411"/>
      <c r="B161" s="414" t="s">
        <v>203</v>
      </c>
      <c r="C161" s="412" t="s">
        <v>138</v>
      </c>
      <c r="D161" s="416"/>
      <c r="E161" s="413">
        <v>2</v>
      </c>
      <c r="F161" s="413"/>
      <c r="G161" s="413">
        <f>F161*E161</f>
        <v>0</v>
      </c>
      <c r="H161" s="413"/>
      <c r="I161" s="413"/>
      <c r="J161" s="413"/>
      <c r="K161" s="413"/>
      <c r="L161" s="58">
        <f t="shared" si="16"/>
        <v>0</v>
      </c>
    </row>
    <row r="162" spans="1:12" ht="13.5">
      <c r="A162" s="137"/>
      <c r="B162" s="552" t="s">
        <v>406</v>
      </c>
      <c r="C162" s="551"/>
      <c r="D162" s="551"/>
      <c r="E162" s="551"/>
      <c r="F162" s="165"/>
      <c r="G162" s="165"/>
      <c r="H162" s="166"/>
      <c r="I162" s="165"/>
      <c r="J162" s="165"/>
      <c r="K162" s="165"/>
      <c r="L162" s="167"/>
    </row>
    <row r="163" spans="1:12" ht="27">
      <c r="A163" s="71">
        <v>1</v>
      </c>
      <c r="B163" s="415" t="s">
        <v>407</v>
      </c>
      <c r="C163" s="259" t="s">
        <v>121</v>
      </c>
      <c r="D163" s="418"/>
      <c r="E163" s="61">
        <v>63</v>
      </c>
      <c r="F163" s="413"/>
      <c r="G163" s="413"/>
      <c r="H163" s="413"/>
      <c r="I163" s="413"/>
      <c r="J163" s="413"/>
      <c r="K163" s="413"/>
      <c r="L163" s="58"/>
    </row>
    <row r="164" spans="1:12" ht="13.5">
      <c r="A164" s="411"/>
      <c r="B164" s="85" t="s">
        <v>148</v>
      </c>
      <c r="C164" s="92" t="s">
        <v>0</v>
      </c>
      <c r="D164" s="112">
        <v>1</v>
      </c>
      <c r="E164" s="113">
        <f>E163*D164</f>
        <v>63</v>
      </c>
      <c r="F164" s="114"/>
      <c r="G164" s="58"/>
      <c r="H164" s="58"/>
      <c r="I164" s="58">
        <f>H164*E164</f>
        <v>0</v>
      </c>
      <c r="J164" s="117"/>
      <c r="K164" s="58"/>
      <c r="L164" s="58">
        <f>K164+I164+G164</f>
        <v>0</v>
      </c>
    </row>
    <row r="165" spans="1:12" ht="13.5">
      <c r="A165" s="411"/>
      <c r="B165" s="414" t="s">
        <v>538</v>
      </c>
      <c r="C165" s="417" t="s">
        <v>121</v>
      </c>
      <c r="D165" s="416">
        <v>1</v>
      </c>
      <c r="E165" s="413">
        <f>E163*D165</f>
        <v>63</v>
      </c>
      <c r="F165" s="413"/>
      <c r="G165" s="413">
        <f>F165*E165</f>
        <v>0</v>
      </c>
      <c r="H165" s="413"/>
      <c r="I165" s="413"/>
      <c r="J165" s="413"/>
      <c r="K165" s="413"/>
      <c r="L165" s="58">
        <f>K165+I165+G165</f>
        <v>0</v>
      </c>
    </row>
    <row r="166" spans="1:12" ht="13.5">
      <c r="A166" s="411"/>
      <c r="B166" s="419" t="s">
        <v>201</v>
      </c>
      <c r="C166" s="420" t="s">
        <v>138</v>
      </c>
      <c r="D166" s="421">
        <v>8</v>
      </c>
      <c r="E166" s="422">
        <f>E163*D166</f>
        <v>504</v>
      </c>
      <c r="F166" s="413"/>
      <c r="G166" s="413">
        <f>F166*E166</f>
        <v>0</v>
      </c>
      <c r="H166" s="413"/>
      <c r="I166" s="413"/>
      <c r="J166" s="413"/>
      <c r="K166" s="413"/>
      <c r="L166" s="58">
        <f>K166+I166+G166</f>
        <v>0</v>
      </c>
    </row>
    <row r="167" spans="1:12" ht="17.25" customHeight="1">
      <c r="A167" s="410">
        <v>2</v>
      </c>
      <c r="B167" s="415" t="s">
        <v>408</v>
      </c>
      <c r="C167" s="98" t="s">
        <v>121</v>
      </c>
      <c r="D167" s="418"/>
      <c r="E167" s="61">
        <v>22</v>
      </c>
      <c r="F167" s="413"/>
      <c r="G167" s="413"/>
      <c r="H167" s="413"/>
      <c r="I167" s="413"/>
      <c r="J167" s="413"/>
      <c r="K167" s="413"/>
      <c r="L167" s="58"/>
    </row>
    <row r="168" spans="1:12" ht="13.5">
      <c r="A168" s="411"/>
      <c r="B168" s="85" t="s">
        <v>148</v>
      </c>
      <c r="C168" s="92" t="s">
        <v>0</v>
      </c>
      <c r="D168" s="112">
        <v>1</v>
      </c>
      <c r="E168" s="113">
        <f>E167*D168</f>
        <v>22</v>
      </c>
      <c r="F168" s="114"/>
      <c r="G168" s="58"/>
      <c r="H168" s="58"/>
      <c r="I168" s="58">
        <f>H168*E168</f>
        <v>0</v>
      </c>
      <c r="J168" s="117"/>
      <c r="K168" s="58"/>
      <c r="L168" s="58">
        <f>K168+I168+G168</f>
        <v>0</v>
      </c>
    </row>
    <row r="169" spans="1:12" ht="13.5">
      <c r="A169" s="411"/>
      <c r="B169" s="414" t="s">
        <v>451</v>
      </c>
      <c r="C169" s="417" t="s">
        <v>121</v>
      </c>
      <c r="D169" s="416">
        <v>1.05</v>
      </c>
      <c r="E169" s="413">
        <f>E167*D169</f>
        <v>23.1</v>
      </c>
      <c r="F169" s="413"/>
      <c r="G169" s="413">
        <f>F169*E169</f>
        <v>0</v>
      </c>
      <c r="H169" s="413"/>
      <c r="I169" s="413"/>
      <c r="J169" s="413"/>
      <c r="K169" s="413"/>
      <c r="L169" s="58">
        <f>K169+I169+G169</f>
        <v>0</v>
      </c>
    </row>
    <row r="170" spans="1:12" ht="13.5">
      <c r="A170" s="411"/>
      <c r="B170" s="419" t="s">
        <v>201</v>
      </c>
      <c r="C170" s="420" t="s">
        <v>138</v>
      </c>
      <c r="D170" s="416">
        <v>12</v>
      </c>
      <c r="E170" s="413">
        <f>E167*D170</f>
        <v>264</v>
      </c>
      <c r="F170" s="413"/>
      <c r="G170" s="413">
        <f>F170*E170</f>
        <v>0</v>
      </c>
      <c r="H170" s="413"/>
      <c r="I170" s="413"/>
      <c r="J170" s="413"/>
      <c r="K170" s="413"/>
      <c r="L170" s="58">
        <f>K170+I170+G170</f>
        <v>0</v>
      </c>
    </row>
    <row r="171" spans="1:12" ht="27">
      <c r="A171" s="71">
        <v>3</v>
      </c>
      <c r="B171" s="415" t="s">
        <v>409</v>
      </c>
      <c r="C171" s="259" t="s">
        <v>124</v>
      </c>
      <c r="D171" s="418"/>
      <c r="E171" s="61">
        <v>14.5</v>
      </c>
      <c r="F171" s="413"/>
      <c r="G171" s="413"/>
      <c r="H171" s="413"/>
      <c r="I171" s="413"/>
      <c r="J171" s="413"/>
      <c r="K171" s="413"/>
      <c r="L171" s="58"/>
    </row>
    <row r="172" spans="1:12" ht="13.5">
      <c r="A172" s="411"/>
      <c r="B172" s="85" t="s">
        <v>148</v>
      </c>
      <c r="C172" s="92" t="s">
        <v>0</v>
      </c>
      <c r="D172" s="112">
        <v>1</v>
      </c>
      <c r="E172" s="113">
        <f>E171*D172</f>
        <v>14.5</v>
      </c>
      <c r="F172" s="114"/>
      <c r="G172" s="58"/>
      <c r="H172" s="58"/>
      <c r="I172" s="58">
        <f>H172*E172</f>
        <v>0</v>
      </c>
      <c r="J172" s="117"/>
      <c r="K172" s="58"/>
      <c r="L172" s="58">
        <f>K172+I172+G172</f>
        <v>0</v>
      </c>
    </row>
    <row r="173" spans="1:12" ht="13.5">
      <c r="A173" s="411"/>
      <c r="B173" s="85" t="s">
        <v>410</v>
      </c>
      <c r="C173" s="92" t="s">
        <v>124</v>
      </c>
      <c r="D173" s="112"/>
      <c r="E173" s="113">
        <v>8.5</v>
      </c>
      <c r="F173" s="114"/>
      <c r="G173" s="58">
        <f>F173*E173</f>
        <v>0</v>
      </c>
      <c r="H173" s="58"/>
      <c r="I173" s="58"/>
      <c r="J173" s="117"/>
      <c r="K173" s="58"/>
      <c r="L173" s="58">
        <f>K173+I173+G173</f>
        <v>0</v>
      </c>
    </row>
    <row r="174" spans="1:12" ht="13.5">
      <c r="A174" s="411"/>
      <c r="B174" s="414" t="s">
        <v>411</v>
      </c>
      <c r="C174" s="412" t="s">
        <v>124</v>
      </c>
      <c r="D174" s="416"/>
      <c r="E174" s="413">
        <v>6</v>
      </c>
      <c r="F174" s="413"/>
      <c r="G174" s="413">
        <f>F174*E174</f>
        <v>0</v>
      </c>
      <c r="H174" s="413"/>
      <c r="I174" s="413"/>
      <c r="J174" s="413"/>
      <c r="K174" s="413"/>
      <c r="L174" s="58">
        <f>K174+I174+G174</f>
        <v>0</v>
      </c>
    </row>
    <row r="175" spans="1:12" ht="13.5">
      <c r="A175" s="411"/>
      <c r="B175" s="414" t="s">
        <v>322</v>
      </c>
      <c r="C175" s="412" t="s">
        <v>138</v>
      </c>
      <c r="D175" s="416"/>
      <c r="E175" s="413">
        <v>2</v>
      </c>
      <c r="F175" s="413"/>
      <c r="G175" s="413">
        <f>F175*E175</f>
        <v>0</v>
      </c>
      <c r="H175" s="413"/>
      <c r="I175" s="413"/>
      <c r="J175" s="413"/>
      <c r="K175" s="413"/>
      <c r="L175" s="58">
        <f>K175+I175+G175</f>
        <v>0</v>
      </c>
    </row>
    <row r="176" spans="1:12" ht="13.5">
      <c r="A176" s="411"/>
      <c r="B176" s="414" t="s">
        <v>203</v>
      </c>
      <c r="C176" s="412" t="s">
        <v>138</v>
      </c>
      <c r="D176" s="416"/>
      <c r="E176" s="413">
        <v>2</v>
      </c>
      <c r="F176" s="413"/>
      <c r="G176" s="413">
        <f>F176*E176</f>
        <v>0</v>
      </c>
      <c r="H176" s="413"/>
      <c r="I176" s="413"/>
      <c r="J176" s="413"/>
      <c r="K176" s="413"/>
      <c r="L176" s="58">
        <f>K176+I176+G176</f>
        <v>0</v>
      </c>
    </row>
    <row r="177" spans="1:12" ht="13.5">
      <c r="A177" s="137"/>
      <c r="B177" s="552" t="s">
        <v>412</v>
      </c>
      <c r="C177" s="551"/>
      <c r="D177" s="551"/>
      <c r="E177" s="551"/>
      <c r="F177" s="165"/>
      <c r="G177" s="165"/>
      <c r="H177" s="166"/>
      <c r="I177" s="165"/>
      <c r="J177" s="165"/>
      <c r="K177" s="165"/>
      <c r="L177" s="167"/>
    </row>
    <row r="178" spans="1:12" ht="13.5">
      <c r="A178" s="71">
        <v>1</v>
      </c>
      <c r="B178" s="415" t="s">
        <v>539</v>
      </c>
      <c r="C178" s="259" t="s">
        <v>121</v>
      </c>
      <c r="D178" s="59"/>
      <c r="E178" s="61">
        <v>21.18</v>
      </c>
      <c r="F178" s="61"/>
      <c r="G178" s="413"/>
      <c r="H178" s="413"/>
      <c r="I178" s="413"/>
      <c r="J178" s="413"/>
      <c r="K178" s="413"/>
      <c r="L178" s="58"/>
    </row>
    <row r="179" spans="1:12" ht="13.5">
      <c r="A179" s="411"/>
      <c r="B179" s="85" t="s">
        <v>148</v>
      </c>
      <c r="C179" s="92" t="s">
        <v>0</v>
      </c>
      <c r="D179" s="112">
        <v>1</v>
      </c>
      <c r="E179" s="113">
        <f>E178*D179</f>
        <v>21.18</v>
      </c>
      <c r="F179" s="114"/>
      <c r="G179" s="58"/>
      <c r="H179" s="58"/>
      <c r="I179" s="58">
        <f>H179*E179</f>
        <v>0</v>
      </c>
      <c r="J179" s="117"/>
      <c r="K179" s="58"/>
      <c r="L179" s="58">
        <f>K179+I179+G179</f>
        <v>0</v>
      </c>
    </row>
    <row r="180" spans="1:12" ht="13.5">
      <c r="A180" s="411"/>
      <c r="B180" s="85" t="s">
        <v>541</v>
      </c>
      <c r="C180" s="92" t="s">
        <v>121</v>
      </c>
      <c r="D180" s="112">
        <v>1.05</v>
      </c>
      <c r="E180" s="113">
        <f>E178*D180</f>
        <v>22.239</v>
      </c>
      <c r="F180" s="114"/>
      <c r="G180" s="58">
        <f>F180*E180</f>
        <v>0</v>
      </c>
      <c r="H180" s="58"/>
      <c r="I180" s="58"/>
      <c r="J180" s="117"/>
      <c r="K180" s="58"/>
      <c r="L180" s="58">
        <f>G180</f>
        <v>0</v>
      </c>
    </row>
    <row r="181" spans="1:12" ht="13.5">
      <c r="A181" s="411"/>
      <c r="B181" s="85" t="s">
        <v>543</v>
      </c>
      <c r="C181" s="92" t="s">
        <v>121</v>
      </c>
      <c r="D181" s="112">
        <v>1.15</v>
      </c>
      <c r="E181" s="113">
        <f>E178*D181</f>
        <v>24.357</v>
      </c>
      <c r="F181" s="114"/>
      <c r="G181" s="58">
        <f>F181*E181</f>
        <v>0</v>
      </c>
      <c r="H181" s="58"/>
      <c r="I181" s="58"/>
      <c r="J181" s="117"/>
      <c r="K181" s="58"/>
      <c r="L181" s="58">
        <f>G181</f>
        <v>0</v>
      </c>
    </row>
    <row r="182" spans="1:12" ht="13.5">
      <c r="A182" s="411"/>
      <c r="B182" s="414" t="s">
        <v>540</v>
      </c>
      <c r="C182" s="417" t="s">
        <v>121</v>
      </c>
      <c r="D182" s="416">
        <v>1.08</v>
      </c>
      <c r="E182" s="413">
        <f>E178*D182</f>
        <v>22.8744</v>
      </c>
      <c r="F182" s="413"/>
      <c r="G182" s="413">
        <f>F182*E182</f>
        <v>0</v>
      </c>
      <c r="H182" s="413"/>
      <c r="I182" s="413"/>
      <c r="J182" s="413"/>
      <c r="K182" s="413"/>
      <c r="L182" s="58">
        <f>K182+I182+G182</f>
        <v>0</v>
      </c>
    </row>
    <row r="183" spans="1:12" ht="13.5">
      <c r="A183" s="411"/>
      <c r="B183" s="419" t="s">
        <v>542</v>
      </c>
      <c r="C183" s="412" t="s">
        <v>0</v>
      </c>
      <c r="D183" s="416">
        <v>1.5</v>
      </c>
      <c r="E183" s="413">
        <f>E178*D183</f>
        <v>31.77</v>
      </c>
      <c r="F183" s="413"/>
      <c r="G183" s="413">
        <f>F183*E183</f>
        <v>0</v>
      </c>
      <c r="H183" s="413"/>
      <c r="I183" s="413"/>
      <c r="J183" s="413"/>
      <c r="K183" s="413"/>
      <c r="L183" s="58">
        <f>K183+I183+G183</f>
        <v>0</v>
      </c>
    </row>
    <row r="184" spans="1:12" ht="27">
      <c r="A184" s="71">
        <v>2</v>
      </c>
      <c r="B184" s="415" t="s">
        <v>409</v>
      </c>
      <c r="C184" s="259" t="s">
        <v>124</v>
      </c>
      <c r="D184" s="418"/>
      <c r="E184" s="61">
        <v>12.2</v>
      </c>
      <c r="F184" s="413"/>
      <c r="G184" s="413"/>
      <c r="H184" s="413"/>
      <c r="I184" s="413"/>
      <c r="J184" s="413"/>
      <c r="K184" s="413"/>
      <c r="L184" s="58"/>
    </row>
    <row r="185" spans="1:12" ht="13.5">
      <c r="A185" s="411"/>
      <c r="B185" s="85" t="s">
        <v>148</v>
      </c>
      <c r="C185" s="92" t="s">
        <v>0</v>
      </c>
      <c r="D185" s="112">
        <v>1</v>
      </c>
      <c r="E185" s="113">
        <f>E184*D185</f>
        <v>12.2</v>
      </c>
      <c r="F185" s="114"/>
      <c r="G185" s="58"/>
      <c r="H185" s="58"/>
      <c r="I185" s="58">
        <f>H185*E185</f>
        <v>0</v>
      </c>
      <c r="J185" s="117"/>
      <c r="K185" s="58"/>
      <c r="L185" s="58">
        <f>K185+I185+G185</f>
        <v>0</v>
      </c>
    </row>
    <row r="186" spans="1:12" ht="13.5">
      <c r="A186" s="411"/>
      <c r="B186" s="85" t="s">
        <v>410</v>
      </c>
      <c r="C186" s="92" t="s">
        <v>124</v>
      </c>
      <c r="D186" s="112"/>
      <c r="E186" s="113">
        <v>6.2</v>
      </c>
      <c r="F186" s="114"/>
      <c r="G186" s="58">
        <f>F186*E186</f>
        <v>0</v>
      </c>
      <c r="H186" s="58"/>
      <c r="I186" s="58"/>
      <c r="J186" s="117"/>
      <c r="K186" s="58"/>
      <c r="L186" s="58">
        <f>K186+I186+G186</f>
        <v>0</v>
      </c>
    </row>
    <row r="187" spans="1:12" ht="13.5">
      <c r="A187" s="411"/>
      <c r="B187" s="414" t="s">
        <v>411</v>
      </c>
      <c r="C187" s="412" t="s">
        <v>124</v>
      </c>
      <c r="D187" s="416"/>
      <c r="E187" s="413">
        <v>6</v>
      </c>
      <c r="F187" s="413"/>
      <c r="G187" s="413">
        <f>F187*E187</f>
        <v>0</v>
      </c>
      <c r="H187" s="413"/>
      <c r="I187" s="413"/>
      <c r="J187" s="413"/>
      <c r="K187" s="413"/>
      <c r="L187" s="58">
        <f>K187+I187+G187</f>
        <v>0</v>
      </c>
    </row>
    <row r="188" spans="1:12" ht="13.5">
      <c r="A188" s="411"/>
      <c r="B188" s="414" t="s">
        <v>322</v>
      </c>
      <c r="C188" s="412" t="s">
        <v>138</v>
      </c>
      <c r="D188" s="416"/>
      <c r="E188" s="413">
        <v>2</v>
      </c>
      <c r="F188" s="413"/>
      <c r="G188" s="413">
        <f>F188*E188</f>
        <v>0</v>
      </c>
      <c r="H188" s="413"/>
      <c r="I188" s="413"/>
      <c r="J188" s="413"/>
      <c r="K188" s="413"/>
      <c r="L188" s="58">
        <f>K188+I188+G188</f>
        <v>0</v>
      </c>
    </row>
    <row r="189" spans="1:12" ht="13.5">
      <c r="A189" s="411"/>
      <c r="B189" s="419" t="s">
        <v>203</v>
      </c>
      <c r="C189" s="412" t="s">
        <v>138</v>
      </c>
      <c r="D189" s="416"/>
      <c r="E189" s="413">
        <v>2</v>
      </c>
      <c r="F189" s="413"/>
      <c r="G189" s="413">
        <f>F189*E189</f>
        <v>0</v>
      </c>
      <c r="H189" s="413"/>
      <c r="I189" s="413"/>
      <c r="J189" s="413"/>
      <c r="K189" s="413"/>
      <c r="L189" s="58">
        <f>K189+I189+G189</f>
        <v>0</v>
      </c>
    </row>
    <row r="190" spans="1:12" ht="13.5">
      <c r="A190" s="315"/>
      <c r="B190" s="99" t="s">
        <v>5</v>
      </c>
      <c r="C190" s="98"/>
      <c r="D190" s="418"/>
      <c r="E190" s="61"/>
      <c r="F190" s="61"/>
      <c r="G190" s="61"/>
      <c r="H190" s="61"/>
      <c r="I190" s="61"/>
      <c r="J190" s="61"/>
      <c r="K190" s="61"/>
      <c r="L190" s="57">
        <f>SUM(L153:L189)</f>
        <v>0</v>
      </c>
    </row>
    <row r="191" spans="1:12" ht="13.5">
      <c r="A191" s="315"/>
      <c r="B191" s="99" t="s">
        <v>147</v>
      </c>
      <c r="C191" s="98"/>
      <c r="D191" s="59"/>
      <c r="E191" s="60"/>
      <c r="F191" s="61"/>
      <c r="G191" s="61">
        <f>SUM(G13:G190)</f>
        <v>0</v>
      </c>
      <c r="H191" s="61"/>
      <c r="I191" s="61"/>
      <c r="J191" s="61"/>
      <c r="K191" s="61"/>
      <c r="L191" s="57">
        <f>L190+L150+L108+L49+L35+L22</f>
        <v>0</v>
      </c>
    </row>
    <row r="192" spans="1:12" ht="13.5">
      <c r="A192" s="96"/>
      <c r="B192" s="230" t="s">
        <v>130</v>
      </c>
      <c r="C192" s="231">
        <v>0.05</v>
      </c>
      <c r="D192" s="232"/>
      <c r="E192" s="233"/>
      <c r="F192" s="234"/>
      <c r="G192" s="234"/>
      <c r="H192" s="234"/>
      <c r="I192" s="234"/>
      <c r="J192" s="234"/>
      <c r="K192" s="234"/>
      <c r="L192" s="199">
        <f>G191*C192</f>
        <v>0</v>
      </c>
    </row>
    <row r="193" spans="1:12" ht="13.5">
      <c r="A193" s="96"/>
      <c r="B193" s="99" t="s">
        <v>5</v>
      </c>
      <c r="C193" s="98"/>
      <c r="D193" s="59"/>
      <c r="E193" s="60"/>
      <c r="F193" s="61"/>
      <c r="G193" s="61"/>
      <c r="H193" s="61"/>
      <c r="I193" s="61"/>
      <c r="J193" s="61"/>
      <c r="K193" s="61"/>
      <c r="L193" s="58">
        <f>L192+L191</f>
        <v>0</v>
      </c>
    </row>
    <row r="194" spans="1:12" ht="13.5">
      <c r="A194" s="64"/>
      <c r="B194" s="100" t="s">
        <v>131</v>
      </c>
      <c r="C194" s="63">
        <v>0.1</v>
      </c>
      <c r="D194" s="59"/>
      <c r="E194" s="60"/>
      <c r="F194" s="61"/>
      <c r="G194" s="61"/>
      <c r="H194" s="61"/>
      <c r="I194" s="61"/>
      <c r="J194" s="61"/>
      <c r="K194" s="61"/>
      <c r="L194" s="58">
        <f>L193*C194</f>
        <v>0</v>
      </c>
    </row>
    <row r="195" spans="1:12" ht="13.5">
      <c r="A195" s="64"/>
      <c r="B195" s="101" t="s">
        <v>122</v>
      </c>
      <c r="C195" s="63"/>
      <c r="D195" s="59"/>
      <c r="E195" s="60"/>
      <c r="F195" s="61"/>
      <c r="G195" s="61"/>
      <c r="H195" s="61"/>
      <c r="I195" s="61"/>
      <c r="J195" s="61"/>
      <c r="K195" s="61"/>
      <c r="L195" s="58">
        <f>L194+L193</f>
        <v>0</v>
      </c>
    </row>
    <row r="196" spans="1:12" ht="13.5">
      <c r="A196" s="102"/>
      <c r="B196" s="97" t="s">
        <v>132</v>
      </c>
      <c r="C196" s="98">
        <v>0.08</v>
      </c>
      <c r="D196" s="103"/>
      <c r="E196" s="104"/>
      <c r="F196" s="97"/>
      <c r="G196" s="95"/>
      <c r="H196" s="95"/>
      <c r="I196" s="95"/>
      <c r="J196" s="105"/>
      <c r="K196" s="105"/>
      <c r="L196" s="91">
        <f>L195*C196</f>
        <v>0</v>
      </c>
    </row>
    <row r="197" spans="2:12" ht="13.5">
      <c r="B197" s="99" t="s">
        <v>5</v>
      </c>
      <c r="C197" s="98"/>
      <c r="D197" s="103"/>
      <c r="E197" s="104"/>
      <c r="F197" s="97"/>
      <c r="G197" s="95"/>
      <c r="H197" s="95"/>
      <c r="I197" s="95"/>
      <c r="J197" s="105"/>
      <c r="K197" s="105"/>
      <c r="L197" s="91">
        <f>L196+L195</f>
        <v>0</v>
      </c>
    </row>
    <row r="198" spans="2:12" ht="13.5">
      <c r="B198" s="97" t="s">
        <v>120</v>
      </c>
      <c r="C198" s="98">
        <v>0.05</v>
      </c>
      <c r="D198" s="103"/>
      <c r="E198" s="104"/>
      <c r="F198" s="97"/>
      <c r="G198" s="95"/>
      <c r="H198" s="95"/>
      <c r="I198" s="95"/>
      <c r="J198" s="105"/>
      <c r="K198" s="105"/>
      <c r="L198" s="91">
        <f>L197*C198</f>
        <v>0</v>
      </c>
    </row>
    <row r="199" spans="2:12" ht="13.5">
      <c r="B199" s="99" t="s">
        <v>5</v>
      </c>
      <c r="C199" s="98"/>
      <c r="D199" s="103"/>
      <c r="E199" s="104"/>
      <c r="F199" s="97"/>
      <c r="G199" s="95"/>
      <c r="H199" s="95"/>
      <c r="I199" s="95"/>
      <c r="J199" s="105"/>
      <c r="K199" s="105"/>
      <c r="L199" s="91">
        <f>L198+L197</f>
        <v>0</v>
      </c>
    </row>
    <row r="200" spans="2:12" ht="13.5">
      <c r="B200" s="97" t="s">
        <v>133</v>
      </c>
      <c r="C200" s="98">
        <v>0.18</v>
      </c>
      <c r="D200" s="103"/>
      <c r="E200" s="104"/>
      <c r="F200" s="97"/>
      <c r="G200" s="95"/>
      <c r="H200" s="95"/>
      <c r="I200" s="95"/>
      <c r="J200" s="105"/>
      <c r="K200" s="105"/>
      <c r="L200" s="91">
        <f>L199*C200</f>
        <v>0</v>
      </c>
    </row>
    <row r="201" spans="2:12" ht="13.5">
      <c r="B201" s="99" t="s">
        <v>147</v>
      </c>
      <c r="C201" s="106"/>
      <c r="D201" s="106"/>
      <c r="E201" s="106"/>
      <c r="F201" s="106"/>
      <c r="G201" s="107"/>
      <c r="H201" s="107"/>
      <c r="I201" s="107"/>
      <c r="J201" s="107"/>
      <c r="K201" s="107"/>
      <c r="L201" s="108">
        <f>L200+L199</f>
        <v>0</v>
      </c>
    </row>
    <row r="202" ht="13.5">
      <c r="L202" s="110"/>
    </row>
    <row r="204" ht="13.5">
      <c r="L204" s="109"/>
    </row>
    <row r="209" ht="13.5">
      <c r="L209" s="109"/>
    </row>
  </sheetData>
  <sheetProtection/>
  <mergeCells count="18">
    <mergeCell ref="A9:A10"/>
    <mergeCell ref="D9:E9"/>
    <mergeCell ref="F9:G9"/>
    <mergeCell ref="H9:I9"/>
    <mergeCell ref="B23:E23"/>
    <mergeCell ref="B51:E51"/>
    <mergeCell ref="A41:A42"/>
    <mergeCell ref="B50:E50"/>
    <mergeCell ref="B12:E12"/>
    <mergeCell ref="B151:E151"/>
    <mergeCell ref="B152:E152"/>
    <mergeCell ref="B162:E162"/>
    <mergeCell ref="B177:E177"/>
    <mergeCell ref="L9:L10"/>
    <mergeCell ref="B36:E36"/>
    <mergeCell ref="B109:E109"/>
    <mergeCell ref="J9:K9"/>
    <mergeCell ref="B67:E67"/>
  </mergeCells>
  <printOptions/>
  <pageMargins left="0.3" right="0.32" top="0.2" bottom="0.36" header="0.2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9"/>
  <sheetViews>
    <sheetView zoomScalePageLayoutView="0" workbookViewId="0" topLeftCell="A8">
      <selection activeCell="J13" sqref="J13:J99"/>
    </sheetView>
  </sheetViews>
  <sheetFormatPr defaultColWidth="8.75390625" defaultRowHeight="12.75"/>
  <cols>
    <col min="1" max="1" width="4.25390625" style="66" customWidth="1"/>
    <col min="2" max="2" width="45.875" style="66" customWidth="1"/>
    <col min="3" max="3" width="9.00390625" style="66" customWidth="1"/>
    <col min="4" max="4" width="7.25390625" style="66" customWidth="1"/>
    <col min="5" max="5" width="8.875" style="66" customWidth="1"/>
    <col min="6" max="6" width="8.62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6384" width="8.753906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299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5.75" customHeight="1">
      <c r="B7" s="67" t="s">
        <v>125</v>
      </c>
      <c r="C7" s="67"/>
      <c r="D7" s="67"/>
      <c r="E7" s="67"/>
      <c r="F7" s="67"/>
      <c r="G7" s="67"/>
      <c r="H7" s="67"/>
      <c r="I7" s="67"/>
      <c r="J7" s="67"/>
      <c r="K7" s="69"/>
      <c r="L7" s="67"/>
    </row>
    <row r="8" spans="1:12" ht="13.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559" t="s">
        <v>10</v>
      </c>
      <c r="B9" s="129"/>
      <c r="C9" s="71"/>
      <c r="D9" s="561" t="s">
        <v>2</v>
      </c>
      <c r="E9" s="562"/>
      <c r="F9" s="563" t="s">
        <v>3</v>
      </c>
      <c r="G9" s="564"/>
      <c r="H9" s="557" t="s">
        <v>4</v>
      </c>
      <c r="I9" s="558"/>
      <c r="J9" s="557" t="s">
        <v>126</v>
      </c>
      <c r="K9" s="558"/>
      <c r="L9" s="553" t="s">
        <v>150</v>
      </c>
    </row>
    <row r="10" spans="1:12" ht="72" customHeight="1">
      <c r="A10" s="560"/>
      <c r="B10" s="87" t="s">
        <v>11</v>
      </c>
      <c r="C10" s="88" t="s">
        <v>1</v>
      </c>
      <c r="D10" s="127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54"/>
    </row>
    <row r="11" spans="1:12" ht="13.5">
      <c r="A11" s="76" t="s">
        <v>8</v>
      </c>
      <c r="B11" s="126">
        <v>2</v>
      </c>
      <c r="C11" s="128">
        <v>3</v>
      </c>
      <c r="D11" s="309" t="s">
        <v>9</v>
      </c>
      <c r="E11" s="78">
        <v>5</v>
      </c>
      <c r="F11" s="77">
        <v>6</v>
      </c>
      <c r="G11" s="78">
        <v>7</v>
      </c>
      <c r="H11" s="77">
        <v>8</v>
      </c>
      <c r="I11" s="78">
        <v>9</v>
      </c>
      <c r="J11" s="78">
        <v>10</v>
      </c>
      <c r="K11" s="78">
        <v>11</v>
      </c>
      <c r="L11" s="76">
        <v>12</v>
      </c>
    </row>
    <row r="12" spans="1:12" ht="21.75" customHeight="1">
      <c r="A12" s="138"/>
      <c r="B12" s="556" t="s">
        <v>134</v>
      </c>
      <c r="C12" s="556"/>
      <c r="D12" s="556"/>
      <c r="E12" s="556"/>
      <c r="F12" s="79"/>
      <c r="G12" s="80"/>
      <c r="H12" s="81"/>
      <c r="I12" s="80"/>
      <c r="J12" s="80"/>
      <c r="K12" s="80"/>
      <c r="L12" s="82"/>
    </row>
    <row r="13" spans="1:12" ht="40.5">
      <c r="A13" s="405">
        <v>1</v>
      </c>
      <c r="B13" s="436" t="s">
        <v>432</v>
      </c>
      <c r="C13" s="123" t="s">
        <v>135</v>
      </c>
      <c r="D13" s="108"/>
      <c r="E13" s="130">
        <v>595</v>
      </c>
      <c r="F13" s="114"/>
      <c r="G13" s="58"/>
      <c r="H13" s="116"/>
      <c r="I13" s="58"/>
      <c r="J13" s="117"/>
      <c r="K13" s="58"/>
      <c r="L13" s="58"/>
    </row>
    <row r="14" spans="1:12" ht="13.5">
      <c r="A14" s="187"/>
      <c r="B14" s="85" t="s">
        <v>148</v>
      </c>
      <c r="C14" s="92" t="s">
        <v>0</v>
      </c>
      <c r="D14" s="112">
        <v>1</v>
      </c>
      <c r="E14" s="113">
        <f>E13*D14</f>
        <v>595</v>
      </c>
      <c r="F14" s="114"/>
      <c r="G14" s="58"/>
      <c r="H14" s="58"/>
      <c r="I14" s="58">
        <f>H14*E14</f>
        <v>0</v>
      </c>
      <c r="J14" s="117"/>
      <c r="K14" s="58"/>
      <c r="L14" s="58">
        <f>K14+I14+G14</f>
        <v>0</v>
      </c>
    </row>
    <row r="15" spans="1:12" ht="13.5">
      <c r="A15" s="187"/>
      <c r="B15" s="115" t="s">
        <v>151</v>
      </c>
      <c r="C15" s="92" t="s">
        <v>163</v>
      </c>
      <c r="D15" s="112"/>
      <c r="E15" s="113">
        <v>3</v>
      </c>
      <c r="F15" s="114"/>
      <c r="G15" s="58"/>
      <c r="H15" s="116"/>
      <c r="I15" s="58"/>
      <c r="J15" s="117"/>
      <c r="K15" s="58">
        <f>J15*E15</f>
        <v>0</v>
      </c>
      <c r="L15" s="58">
        <f>K15+I15+G15</f>
        <v>0</v>
      </c>
    </row>
    <row r="16" spans="1:12" ht="13.5">
      <c r="A16" s="187"/>
      <c r="B16" s="131" t="s">
        <v>179</v>
      </c>
      <c r="C16" s="132" t="s">
        <v>136</v>
      </c>
      <c r="D16" s="133">
        <v>1.75</v>
      </c>
      <c r="E16" s="134">
        <f>E13*D16</f>
        <v>1041.25</v>
      </c>
      <c r="F16" s="114"/>
      <c r="G16" s="58"/>
      <c r="H16" s="116"/>
      <c r="I16" s="58"/>
      <c r="J16" s="58"/>
      <c r="K16" s="58">
        <f>J16*E16</f>
        <v>0</v>
      </c>
      <c r="L16" s="58">
        <f>K16+I16+G16</f>
        <v>0</v>
      </c>
    </row>
    <row r="17" spans="1:12" ht="27">
      <c r="A17" s="565">
        <v>2</v>
      </c>
      <c r="B17" s="159" t="s">
        <v>311</v>
      </c>
      <c r="C17" s="56" t="s">
        <v>135</v>
      </c>
      <c r="D17" s="156"/>
      <c r="E17" s="57">
        <v>41</v>
      </c>
      <c r="F17" s="154"/>
      <c r="G17" s="154"/>
      <c r="H17" s="154"/>
      <c r="I17" s="154"/>
      <c r="J17" s="154"/>
      <c r="K17" s="154"/>
      <c r="L17" s="154"/>
    </row>
    <row r="18" spans="1:12" ht="13.5">
      <c r="A18" s="566"/>
      <c r="B18" s="152" t="s">
        <v>148</v>
      </c>
      <c r="C18" s="114" t="s">
        <v>0</v>
      </c>
      <c r="D18" s="58">
        <v>1</v>
      </c>
      <c r="E18" s="58">
        <f>E17*D18</f>
        <v>41</v>
      </c>
      <c r="F18" s="58"/>
      <c r="G18" s="58"/>
      <c r="H18" s="58"/>
      <c r="I18" s="58">
        <f>H18*E18</f>
        <v>0</v>
      </c>
      <c r="J18" s="58"/>
      <c r="K18" s="58"/>
      <c r="L18" s="58">
        <f>I18+G18</f>
        <v>0</v>
      </c>
    </row>
    <row r="19" spans="1:12" ht="13.5">
      <c r="A19" s="409"/>
      <c r="B19" s="115" t="s">
        <v>151</v>
      </c>
      <c r="C19" s="92" t="s">
        <v>163</v>
      </c>
      <c r="D19" s="112"/>
      <c r="E19" s="113">
        <v>1</v>
      </c>
      <c r="F19" s="114"/>
      <c r="G19" s="58"/>
      <c r="H19" s="116"/>
      <c r="I19" s="58"/>
      <c r="J19" s="117"/>
      <c r="K19" s="58">
        <f>J19*E19</f>
        <v>0</v>
      </c>
      <c r="L19" s="58">
        <f>K19+I19+G19</f>
        <v>0</v>
      </c>
    </row>
    <row r="20" spans="1:12" ht="13.5">
      <c r="A20" s="187"/>
      <c r="B20" s="190" t="s">
        <v>312</v>
      </c>
      <c r="C20" s="114" t="s">
        <v>163</v>
      </c>
      <c r="D20" s="58"/>
      <c r="E20" s="58">
        <v>1</v>
      </c>
      <c r="F20" s="58"/>
      <c r="G20" s="58"/>
      <c r="H20" s="58"/>
      <c r="I20" s="58"/>
      <c r="J20" s="149"/>
      <c r="K20" s="58">
        <f>J20*E20</f>
        <v>0</v>
      </c>
      <c r="L20" s="58">
        <f>K20+I20+G20</f>
        <v>0</v>
      </c>
    </row>
    <row r="21" spans="1:12" ht="13.5">
      <c r="A21" s="187"/>
      <c r="B21" s="437" t="s">
        <v>384</v>
      </c>
      <c r="C21" s="121" t="s">
        <v>135</v>
      </c>
      <c r="D21" s="177">
        <v>1.22</v>
      </c>
      <c r="E21" s="177">
        <f>E17*D21</f>
        <v>50.019999999999996</v>
      </c>
      <c r="F21" s="177"/>
      <c r="G21" s="177"/>
      <c r="H21" s="177"/>
      <c r="I21" s="177"/>
      <c r="J21" s="202"/>
      <c r="K21" s="177"/>
      <c r="L21" s="58"/>
    </row>
    <row r="22" spans="1:12" ht="18" customHeight="1">
      <c r="A22" s="183">
        <v>3</v>
      </c>
      <c r="B22" s="270" t="s">
        <v>535</v>
      </c>
      <c r="C22" s="147" t="s">
        <v>135</v>
      </c>
      <c r="D22" s="108"/>
      <c r="E22" s="124">
        <v>84.3</v>
      </c>
      <c r="F22" s="84"/>
      <c r="G22" s="84"/>
      <c r="H22" s="84"/>
      <c r="I22" s="84"/>
      <c r="J22" s="84"/>
      <c r="K22" s="84"/>
      <c r="L22" s="84"/>
    </row>
    <row r="23" spans="1:12" ht="13.5">
      <c r="A23" s="184"/>
      <c r="B23" s="115" t="s">
        <v>151</v>
      </c>
      <c r="C23" s="92" t="s">
        <v>163</v>
      </c>
      <c r="D23" s="156"/>
      <c r="E23" s="154">
        <v>1</v>
      </c>
      <c r="F23" s="154"/>
      <c r="G23" s="154"/>
      <c r="H23" s="154"/>
      <c r="I23" s="154"/>
      <c r="J23" s="154"/>
      <c r="K23" s="154">
        <f>J23*E23</f>
        <v>0</v>
      </c>
      <c r="L23" s="58">
        <f>K23</f>
        <v>0</v>
      </c>
    </row>
    <row r="24" spans="1:12" ht="13.5">
      <c r="A24" s="184"/>
      <c r="B24" s="229" t="s">
        <v>536</v>
      </c>
      <c r="C24" s="89" t="s">
        <v>135</v>
      </c>
      <c r="D24" s="112">
        <v>1</v>
      </c>
      <c r="E24" s="91">
        <f>E22*D24</f>
        <v>84.3</v>
      </c>
      <c r="F24" s="91"/>
      <c r="G24" s="91">
        <f>F24*E24</f>
        <v>0</v>
      </c>
      <c r="H24" s="91"/>
      <c r="I24" s="91"/>
      <c r="J24" s="91"/>
      <c r="K24" s="91"/>
      <c r="L24" s="91">
        <f>G24</f>
        <v>0</v>
      </c>
    </row>
    <row r="25" spans="1:12" ht="27.75" customHeight="1">
      <c r="A25" s="183">
        <v>4</v>
      </c>
      <c r="B25" s="94" t="s">
        <v>537</v>
      </c>
      <c r="C25" s="147" t="s">
        <v>135</v>
      </c>
      <c r="D25" s="108"/>
      <c r="E25" s="124">
        <v>16.4</v>
      </c>
      <c r="F25" s="84"/>
      <c r="G25" s="84"/>
      <c r="H25" s="84"/>
      <c r="I25" s="84"/>
      <c r="J25" s="84"/>
      <c r="K25" s="84"/>
      <c r="L25" s="84"/>
    </row>
    <row r="26" spans="1:12" ht="15" customHeight="1">
      <c r="A26" s="184"/>
      <c r="B26" s="85" t="s">
        <v>148</v>
      </c>
      <c r="C26" s="92" t="s">
        <v>0</v>
      </c>
      <c r="D26" s="112">
        <v>1</v>
      </c>
      <c r="E26" s="113">
        <f>E25*D26</f>
        <v>16.4</v>
      </c>
      <c r="F26" s="114"/>
      <c r="G26" s="58"/>
      <c r="H26" s="58"/>
      <c r="I26" s="58">
        <f>H26*E26</f>
        <v>0</v>
      </c>
      <c r="J26" s="117"/>
      <c r="K26" s="58"/>
      <c r="L26" s="58">
        <f>K26+I26+G26</f>
        <v>0</v>
      </c>
    </row>
    <row r="27" spans="1:12" ht="14.25" customHeight="1">
      <c r="A27" s="184"/>
      <c r="B27" s="229" t="s">
        <v>534</v>
      </c>
      <c r="C27" s="89" t="s">
        <v>135</v>
      </c>
      <c r="D27" s="112">
        <v>1.22</v>
      </c>
      <c r="E27" s="91">
        <f>E25*D27</f>
        <v>20.008</v>
      </c>
      <c r="F27" s="91"/>
      <c r="G27" s="91">
        <f>F27*E27</f>
        <v>0</v>
      </c>
      <c r="H27" s="91"/>
      <c r="I27" s="91"/>
      <c r="J27" s="91"/>
      <c r="K27" s="91"/>
      <c r="L27" s="91">
        <f>G27</f>
        <v>0</v>
      </c>
    </row>
    <row r="28" spans="1:12" ht="14.25" customHeight="1">
      <c r="A28" s="183">
        <v>5</v>
      </c>
      <c r="B28" s="94" t="s">
        <v>548</v>
      </c>
      <c r="C28" s="147" t="s">
        <v>135</v>
      </c>
      <c r="D28" s="108"/>
      <c r="E28" s="124">
        <v>7.5</v>
      </c>
      <c r="F28" s="84"/>
      <c r="G28" s="84"/>
      <c r="H28" s="84"/>
      <c r="I28" s="84"/>
      <c r="J28" s="84"/>
      <c r="K28" s="84"/>
      <c r="L28" s="84"/>
    </row>
    <row r="29" spans="1:12" ht="14.25" customHeight="1">
      <c r="A29" s="184"/>
      <c r="B29" s="85" t="s">
        <v>148</v>
      </c>
      <c r="C29" s="92" t="s">
        <v>0</v>
      </c>
      <c r="D29" s="112">
        <v>1</v>
      </c>
      <c r="E29" s="113">
        <f>E28*D29</f>
        <v>7.5</v>
      </c>
      <c r="F29" s="114"/>
      <c r="G29" s="58"/>
      <c r="H29" s="58"/>
      <c r="I29" s="58">
        <f>H29*E29</f>
        <v>0</v>
      </c>
      <c r="J29" s="117"/>
      <c r="K29" s="58"/>
      <c r="L29" s="58">
        <f>K29+I29+G29</f>
        <v>0</v>
      </c>
    </row>
    <row r="30" spans="1:12" ht="14.25" customHeight="1">
      <c r="A30" s="184"/>
      <c r="B30" s="229" t="s">
        <v>534</v>
      </c>
      <c r="C30" s="89" t="s">
        <v>135</v>
      </c>
      <c r="D30" s="112">
        <v>1</v>
      </c>
      <c r="E30" s="91">
        <f>E28*D30</f>
        <v>7.5</v>
      </c>
      <c r="F30" s="91"/>
      <c r="G30" s="91">
        <f>F30*E30</f>
        <v>0</v>
      </c>
      <c r="H30" s="91"/>
      <c r="I30" s="91"/>
      <c r="J30" s="91"/>
      <c r="K30" s="91"/>
      <c r="L30" s="91">
        <f>G30</f>
        <v>0</v>
      </c>
    </row>
    <row r="31" spans="1:12" ht="13.5">
      <c r="A31" s="111"/>
      <c r="B31" s="162" t="s">
        <v>5</v>
      </c>
      <c r="C31" s="62"/>
      <c r="D31" s="62"/>
      <c r="E31" s="163"/>
      <c r="F31" s="164"/>
      <c r="G31" s="151"/>
      <c r="H31" s="163"/>
      <c r="I31" s="151"/>
      <c r="J31" s="163"/>
      <c r="K31" s="151"/>
      <c r="L31" s="151">
        <f>SUM(L13:L30)</f>
        <v>0</v>
      </c>
    </row>
    <row r="32" spans="1:12" ht="21" customHeight="1">
      <c r="A32" s="138"/>
      <c r="B32" s="549" t="s">
        <v>139</v>
      </c>
      <c r="C32" s="549"/>
      <c r="D32" s="549"/>
      <c r="E32" s="549"/>
      <c r="F32" s="165"/>
      <c r="G32" s="165"/>
      <c r="H32" s="166"/>
      <c r="I32" s="165"/>
      <c r="J32" s="165"/>
      <c r="K32" s="165"/>
      <c r="L32" s="167"/>
    </row>
    <row r="33" spans="1:12" ht="27">
      <c r="A33" s="120">
        <v>1</v>
      </c>
      <c r="B33" s="173" t="s">
        <v>434</v>
      </c>
      <c r="C33" s="56" t="s">
        <v>135</v>
      </c>
      <c r="D33" s="114"/>
      <c r="E33" s="57">
        <v>5</v>
      </c>
      <c r="F33" s="58"/>
      <c r="G33" s="58"/>
      <c r="H33" s="58"/>
      <c r="I33" s="58"/>
      <c r="J33" s="58"/>
      <c r="K33" s="58"/>
      <c r="L33" s="57"/>
    </row>
    <row r="34" spans="1:12" ht="13.5">
      <c r="A34" s="170"/>
      <c r="B34" s="169" t="s">
        <v>148</v>
      </c>
      <c r="C34" s="114" t="s">
        <v>0</v>
      </c>
      <c r="D34" s="112">
        <v>1</v>
      </c>
      <c r="E34" s="58">
        <f>E33*D34</f>
        <v>5</v>
      </c>
      <c r="F34" s="58"/>
      <c r="G34" s="58"/>
      <c r="H34" s="58"/>
      <c r="I34" s="58">
        <f>H34*E34</f>
        <v>0</v>
      </c>
      <c r="J34" s="58"/>
      <c r="K34" s="58"/>
      <c r="L34" s="58">
        <f>I34+G34</f>
        <v>0</v>
      </c>
    </row>
    <row r="35" spans="1:12" ht="13.5">
      <c r="A35" s="170"/>
      <c r="B35" s="168" t="s">
        <v>146</v>
      </c>
      <c r="C35" s="114" t="s">
        <v>0</v>
      </c>
      <c r="D35" s="58">
        <v>1</v>
      </c>
      <c r="E35" s="58">
        <f>E33*D35</f>
        <v>5</v>
      </c>
      <c r="F35" s="58"/>
      <c r="G35" s="58"/>
      <c r="H35" s="58"/>
      <c r="I35" s="58"/>
      <c r="J35" s="58"/>
      <c r="K35" s="58">
        <f>J35*E35</f>
        <v>0</v>
      </c>
      <c r="L35" s="58">
        <f>K35+I35+G35</f>
        <v>0</v>
      </c>
    </row>
    <row r="36" spans="1:12" ht="13.5">
      <c r="A36" s="170"/>
      <c r="B36" s="168" t="s">
        <v>435</v>
      </c>
      <c r="C36" s="114" t="s">
        <v>135</v>
      </c>
      <c r="D36" s="112">
        <v>1.02</v>
      </c>
      <c r="E36" s="58">
        <f>E33*D36</f>
        <v>5.1</v>
      </c>
      <c r="F36" s="58"/>
      <c r="G36" s="58">
        <f>F36*E36</f>
        <v>0</v>
      </c>
      <c r="H36" s="58"/>
      <c r="I36" s="58"/>
      <c r="J36" s="58"/>
      <c r="K36" s="58"/>
      <c r="L36" s="58">
        <f>K36+I36+G36</f>
        <v>0</v>
      </c>
    </row>
    <row r="37" spans="1:12" ht="13.5">
      <c r="A37" s="310"/>
      <c r="B37" s="168" t="s">
        <v>123</v>
      </c>
      <c r="C37" s="114" t="s">
        <v>0</v>
      </c>
      <c r="D37" s="112">
        <v>0.62</v>
      </c>
      <c r="E37" s="58">
        <f>E33*D37</f>
        <v>3.1</v>
      </c>
      <c r="F37" s="58"/>
      <c r="G37" s="58">
        <f>F37*E37</f>
        <v>0</v>
      </c>
      <c r="H37" s="116"/>
      <c r="I37" s="57"/>
      <c r="J37" s="58"/>
      <c r="K37" s="58"/>
      <c r="L37" s="58">
        <f>I37+G37</f>
        <v>0</v>
      </c>
    </row>
    <row r="38" spans="1:12" ht="27">
      <c r="A38" s="120">
        <v>2</v>
      </c>
      <c r="B38" s="173" t="s">
        <v>180</v>
      </c>
      <c r="C38" s="56" t="s">
        <v>135</v>
      </c>
      <c r="D38" s="114"/>
      <c r="E38" s="57">
        <v>29.3</v>
      </c>
      <c r="F38" s="58"/>
      <c r="G38" s="58"/>
      <c r="H38" s="58"/>
      <c r="I38" s="58"/>
      <c r="J38" s="58"/>
      <c r="K38" s="58"/>
      <c r="L38" s="57"/>
    </row>
    <row r="39" spans="1:12" ht="13.5">
      <c r="A39" s="170"/>
      <c r="B39" s="169" t="s">
        <v>148</v>
      </c>
      <c r="C39" s="114" t="s">
        <v>0</v>
      </c>
      <c r="D39" s="58">
        <v>1</v>
      </c>
      <c r="E39" s="58">
        <f>E38*D39</f>
        <v>29.3</v>
      </c>
      <c r="F39" s="58"/>
      <c r="G39" s="58"/>
      <c r="H39" s="58"/>
      <c r="I39" s="58">
        <f>H39*E39</f>
        <v>0</v>
      </c>
      <c r="J39" s="58"/>
      <c r="K39" s="58"/>
      <c r="L39" s="58">
        <f>I39+G39</f>
        <v>0</v>
      </c>
    </row>
    <row r="40" spans="1:12" ht="13.5">
      <c r="A40" s="170"/>
      <c r="B40" s="168" t="s">
        <v>146</v>
      </c>
      <c r="C40" s="114" t="s">
        <v>0</v>
      </c>
      <c r="D40" s="58">
        <v>1</v>
      </c>
      <c r="E40" s="58">
        <f>E38*D40</f>
        <v>29.3</v>
      </c>
      <c r="F40" s="58"/>
      <c r="G40" s="58"/>
      <c r="H40" s="58"/>
      <c r="I40" s="58"/>
      <c r="J40" s="58"/>
      <c r="K40" s="58">
        <f>J40*E40</f>
        <v>0</v>
      </c>
      <c r="L40" s="58">
        <f aca="true" t="shared" si="0" ref="L40:L45">K40+I40+G40</f>
        <v>0</v>
      </c>
    </row>
    <row r="41" spans="1:12" ht="13.5">
      <c r="A41" s="170"/>
      <c r="B41" s="168" t="s">
        <v>140</v>
      </c>
      <c r="C41" s="114" t="s">
        <v>135</v>
      </c>
      <c r="D41" s="58">
        <v>1.02</v>
      </c>
      <c r="E41" s="58">
        <f>E38*D41</f>
        <v>29.886000000000003</v>
      </c>
      <c r="F41" s="58"/>
      <c r="G41" s="58">
        <f>F41*E41</f>
        <v>0</v>
      </c>
      <c r="H41" s="58"/>
      <c r="I41" s="58"/>
      <c r="J41" s="58"/>
      <c r="K41" s="58"/>
      <c r="L41" s="58">
        <f t="shared" si="0"/>
        <v>0</v>
      </c>
    </row>
    <row r="42" spans="1:12" ht="13.5">
      <c r="A42" s="170"/>
      <c r="B42" s="168" t="s">
        <v>141</v>
      </c>
      <c r="C42" s="156" t="s">
        <v>121</v>
      </c>
      <c r="D42" s="112">
        <v>0.7</v>
      </c>
      <c r="E42" s="154">
        <f>E38*D42</f>
        <v>20.509999999999998</v>
      </c>
      <c r="F42" s="154"/>
      <c r="G42" s="58">
        <f>F42*E42</f>
        <v>0</v>
      </c>
      <c r="H42" s="154"/>
      <c r="I42" s="154"/>
      <c r="J42" s="154"/>
      <c r="K42" s="154"/>
      <c r="L42" s="154">
        <f t="shared" si="0"/>
        <v>0</v>
      </c>
    </row>
    <row r="43" spans="1:12" ht="13.5">
      <c r="A43" s="170"/>
      <c r="B43" s="168" t="s">
        <v>142</v>
      </c>
      <c r="C43" s="156" t="s">
        <v>135</v>
      </c>
      <c r="D43" s="112">
        <v>0.02</v>
      </c>
      <c r="E43" s="154">
        <f>E38*D43</f>
        <v>0.5860000000000001</v>
      </c>
      <c r="F43" s="154"/>
      <c r="G43" s="58">
        <f>F43*E43</f>
        <v>0</v>
      </c>
      <c r="H43" s="154"/>
      <c r="I43" s="154"/>
      <c r="J43" s="154"/>
      <c r="K43" s="154"/>
      <c r="L43" s="154">
        <f t="shared" si="0"/>
        <v>0</v>
      </c>
    </row>
    <row r="44" spans="1:12" ht="13.5">
      <c r="A44" s="170"/>
      <c r="B44" s="169" t="s">
        <v>181</v>
      </c>
      <c r="C44" s="156" t="s">
        <v>128</v>
      </c>
      <c r="D44" s="156" t="s">
        <v>129</v>
      </c>
      <c r="E44" s="154">
        <v>3.55</v>
      </c>
      <c r="F44" s="154"/>
      <c r="G44" s="154">
        <f>F44*E44</f>
        <v>0</v>
      </c>
      <c r="H44" s="154"/>
      <c r="I44" s="154"/>
      <c r="J44" s="154"/>
      <c r="K44" s="154"/>
      <c r="L44" s="154">
        <f t="shared" si="0"/>
        <v>0</v>
      </c>
    </row>
    <row r="45" spans="1:12" ht="13.5">
      <c r="A45" s="310"/>
      <c r="B45" s="168" t="s">
        <v>123</v>
      </c>
      <c r="C45" s="114" t="s">
        <v>0</v>
      </c>
      <c r="D45" s="58">
        <v>0.9</v>
      </c>
      <c r="E45" s="58">
        <f>E38*D45</f>
        <v>26.37</v>
      </c>
      <c r="F45" s="58"/>
      <c r="G45" s="58">
        <f>F45*E45</f>
        <v>0</v>
      </c>
      <c r="H45" s="58"/>
      <c r="I45" s="58"/>
      <c r="J45" s="58"/>
      <c r="K45" s="58"/>
      <c r="L45" s="58">
        <f t="shared" si="0"/>
        <v>0</v>
      </c>
    </row>
    <row r="46" spans="1:12" ht="27">
      <c r="A46" s="120">
        <v>3</v>
      </c>
      <c r="B46" s="173" t="s">
        <v>200</v>
      </c>
      <c r="C46" s="56" t="s">
        <v>135</v>
      </c>
      <c r="D46" s="114"/>
      <c r="E46" s="57">
        <v>31.3</v>
      </c>
      <c r="F46" s="58"/>
      <c r="G46" s="58"/>
      <c r="H46" s="58"/>
      <c r="I46" s="58"/>
      <c r="J46" s="58"/>
      <c r="K46" s="58"/>
      <c r="L46" s="57"/>
    </row>
    <row r="47" spans="1:12" ht="13.5">
      <c r="A47" s="170"/>
      <c r="B47" s="169" t="s">
        <v>148</v>
      </c>
      <c r="C47" s="114" t="s">
        <v>0</v>
      </c>
      <c r="D47" s="58">
        <v>1</v>
      </c>
      <c r="E47" s="58">
        <f>E46*D47</f>
        <v>31.3</v>
      </c>
      <c r="F47" s="58"/>
      <c r="G47" s="58"/>
      <c r="H47" s="58"/>
      <c r="I47" s="58">
        <f>H47*E47</f>
        <v>0</v>
      </c>
      <c r="J47" s="58"/>
      <c r="K47" s="58"/>
      <c r="L47" s="58">
        <f>I47+G47</f>
        <v>0</v>
      </c>
    </row>
    <row r="48" spans="1:12" ht="13.5">
      <c r="A48" s="170"/>
      <c r="B48" s="168" t="s">
        <v>146</v>
      </c>
      <c r="C48" s="114" t="s">
        <v>0</v>
      </c>
      <c r="D48" s="58">
        <v>1</v>
      </c>
      <c r="E48" s="58">
        <f>E46*D48</f>
        <v>31.3</v>
      </c>
      <c r="F48" s="58"/>
      <c r="G48" s="58"/>
      <c r="H48" s="58"/>
      <c r="I48" s="58"/>
      <c r="J48" s="58"/>
      <c r="K48" s="58">
        <f>J48*E48</f>
        <v>0</v>
      </c>
      <c r="L48" s="58">
        <f>K48+I48+G48</f>
        <v>0</v>
      </c>
    </row>
    <row r="49" spans="1:12" ht="13.5">
      <c r="A49" s="170"/>
      <c r="B49" s="168" t="s">
        <v>143</v>
      </c>
      <c r="C49" s="114" t="s">
        <v>135</v>
      </c>
      <c r="D49" s="58">
        <v>1.02</v>
      </c>
      <c r="E49" s="58">
        <f>E46*D49</f>
        <v>31.926000000000002</v>
      </c>
      <c r="F49" s="58"/>
      <c r="G49" s="58">
        <f aca="true" t="shared" si="1" ref="G49:G55">F49*E49</f>
        <v>0</v>
      </c>
      <c r="H49" s="58"/>
      <c r="I49" s="58"/>
      <c r="J49" s="58"/>
      <c r="K49" s="58"/>
      <c r="L49" s="58">
        <f aca="true" t="shared" si="2" ref="L49:L55">K49+I49+G49</f>
        <v>0</v>
      </c>
    </row>
    <row r="50" spans="1:12" ht="13.5">
      <c r="A50" s="170"/>
      <c r="B50" s="168" t="s">
        <v>141</v>
      </c>
      <c r="C50" s="156" t="s">
        <v>121</v>
      </c>
      <c r="D50" s="112">
        <v>2.64</v>
      </c>
      <c r="E50" s="154">
        <f>E46*D50</f>
        <v>82.632</v>
      </c>
      <c r="F50" s="154"/>
      <c r="G50" s="58">
        <f t="shared" si="1"/>
        <v>0</v>
      </c>
      <c r="H50" s="154"/>
      <c r="I50" s="154"/>
      <c r="J50" s="154"/>
      <c r="K50" s="154"/>
      <c r="L50" s="154">
        <f t="shared" si="2"/>
        <v>0</v>
      </c>
    </row>
    <row r="51" spans="1:12" ht="13.5">
      <c r="A51" s="170"/>
      <c r="B51" s="168" t="s">
        <v>142</v>
      </c>
      <c r="C51" s="156" t="s">
        <v>135</v>
      </c>
      <c r="D51" s="112">
        <v>0.08</v>
      </c>
      <c r="E51" s="154">
        <f>E46*D51</f>
        <v>2.504</v>
      </c>
      <c r="F51" s="154"/>
      <c r="G51" s="58">
        <f t="shared" si="1"/>
        <v>0</v>
      </c>
      <c r="H51" s="154"/>
      <c r="I51" s="154"/>
      <c r="J51" s="154"/>
      <c r="K51" s="154"/>
      <c r="L51" s="154">
        <f t="shared" si="2"/>
        <v>0</v>
      </c>
    </row>
    <row r="52" spans="1:12" ht="13.5">
      <c r="A52" s="170"/>
      <c r="B52" s="169" t="s">
        <v>181</v>
      </c>
      <c r="C52" s="156" t="s">
        <v>128</v>
      </c>
      <c r="D52" s="156" t="s">
        <v>129</v>
      </c>
      <c r="E52" s="154">
        <v>3.89</v>
      </c>
      <c r="F52" s="154"/>
      <c r="G52" s="154">
        <f t="shared" si="1"/>
        <v>0</v>
      </c>
      <c r="H52" s="154"/>
      <c r="I52" s="154"/>
      <c r="J52" s="154"/>
      <c r="K52" s="154"/>
      <c r="L52" s="154">
        <f t="shared" si="2"/>
        <v>0</v>
      </c>
    </row>
    <row r="53" spans="1:12" ht="13.5">
      <c r="A53" s="170"/>
      <c r="B53" s="169" t="s">
        <v>436</v>
      </c>
      <c r="C53" s="156" t="s">
        <v>128</v>
      </c>
      <c r="D53" s="156" t="s">
        <v>129</v>
      </c>
      <c r="E53" s="154">
        <v>0.81</v>
      </c>
      <c r="F53" s="154"/>
      <c r="G53" s="154">
        <f>F53*E53</f>
        <v>0</v>
      </c>
      <c r="H53" s="154"/>
      <c r="I53" s="154"/>
      <c r="J53" s="154"/>
      <c r="K53" s="154"/>
      <c r="L53" s="154">
        <f>K53+I53+G53</f>
        <v>0</v>
      </c>
    </row>
    <row r="54" spans="1:12" ht="13.5">
      <c r="A54" s="170"/>
      <c r="B54" s="169" t="s">
        <v>182</v>
      </c>
      <c r="C54" s="156" t="s">
        <v>128</v>
      </c>
      <c r="D54" s="156" t="s">
        <v>129</v>
      </c>
      <c r="E54" s="154">
        <v>0.2</v>
      </c>
      <c r="F54" s="154"/>
      <c r="G54" s="154">
        <f t="shared" si="1"/>
        <v>0</v>
      </c>
      <c r="H54" s="154"/>
      <c r="I54" s="154"/>
      <c r="J54" s="154"/>
      <c r="K54" s="154"/>
      <c r="L54" s="154">
        <f t="shared" si="2"/>
        <v>0</v>
      </c>
    </row>
    <row r="55" spans="1:12" ht="13.5">
      <c r="A55" s="310"/>
      <c r="B55" s="168" t="s">
        <v>123</v>
      </c>
      <c r="C55" s="114" t="s">
        <v>0</v>
      </c>
      <c r="D55" s="58">
        <v>0.9</v>
      </c>
      <c r="E55" s="58">
        <f>E46*D55</f>
        <v>28.17</v>
      </c>
      <c r="F55" s="58"/>
      <c r="G55" s="58">
        <f t="shared" si="1"/>
        <v>0</v>
      </c>
      <c r="H55" s="58"/>
      <c r="I55" s="58"/>
      <c r="J55" s="58"/>
      <c r="K55" s="58"/>
      <c r="L55" s="58">
        <f t="shared" si="2"/>
        <v>0</v>
      </c>
    </row>
    <row r="56" spans="1:12" ht="18.75" customHeight="1">
      <c r="A56" s="438">
        <v>4</v>
      </c>
      <c r="B56" s="173" t="s">
        <v>194</v>
      </c>
      <c r="C56" s="56" t="s">
        <v>121</v>
      </c>
      <c r="D56" s="114"/>
      <c r="E56" s="57">
        <v>158</v>
      </c>
      <c r="F56" s="58"/>
      <c r="G56" s="58"/>
      <c r="H56" s="58"/>
      <c r="I56" s="58"/>
      <c r="J56" s="58"/>
      <c r="K56" s="58"/>
      <c r="L56" s="57"/>
    </row>
    <row r="57" spans="1:12" ht="13.5">
      <c r="A57" s="311"/>
      <c r="B57" s="235" t="s">
        <v>195</v>
      </c>
      <c r="C57" s="92" t="s">
        <v>0</v>
      </c>
      <c r="D57" s="90">
        <v>1</v>
      </c>
      <c r="E57" s="91">
        <f>E56*D57</f>
        <v>158</v>
      </c>
      <c r="F57" s="91"/>
      <c r="G57" s="91"/>
      <c r="H57" s="91"/>
      <c r="I57" s="91">
        <f>H57*E57</f>
        <v>0</v>
      </c>
      <c r="J57" s="91"/>
      <c r="K57" s="91"/>
      <c r="L57" s="91">
        <f>I57+G57</f>
        <v>0</v>
      </c>
    </row>
    <row r="58" spans="1:12" ht="13.5">
      <c r="A58" s="311"/>
      <c r="B58" s="229" t="s">
        <v>196</v>
      </c>
      <c r="C58" s="72" t="s">
        <v>193</v>
      </c>
      <c r="D58" s="74">
        <v>0.4</v>
      </c>
      <c r="E58" s="84">
        <f>E56*D58</f>
        <v>63.2</v>
      </c>
      <c r="F58" s="192"/>
      <c r="G58" s="84">
        <f>F58*E58</f>
        <v>0</v>
      </c>
      <c r="H58" s="84"/>
      <c r="I58" s="84"/>
      <c r="J58" s="84"/>
      <c r="K58" s="84"/>
      <c r="L58" s="84">
        <f>K58+I58+G58</f>
        <v>0</v>
      </c>
    </row>
    <row r="59" spans="1:12" ht="27">
      <c r="A59" s="120">
        <v>5</v>
      </c>
      <c r="B59" s="173" t="s">
        <v>320</v>
      </c>
      <c r="C59" s="56" t="s">
        <v>138</v>
      </c>
      <c r="D59" s="57"/>
      <c r="E59" s="57">
        <v>4</v>
      </c>
      <c r="F59" s="154"/>
      <c r="G59" s="118"/>
      <c r="H59" s="118"/>
      <c r="I59" s="118"/>
      <c r="J59" s="118"/>
      <c r="K59" s="118"/>
      <c r="L59" s="118"/>
    </row>
    <row r="60" spans="1:12" ht="13.5">
      <c r="A60" s="170"/>
      <c r="B60" s="169" t="s">
        <v>148</v>
      </c>
      <c r="C60" s="114" t="s">
        <v>0</v>
      </c>
      <c r="D60" s="112">
        <v>1</v>
      </c>
      <c r="E60" s="58">
        <f>E59*D60</f>
        <v>4</v>
      </c>
      <c r="F60" s="58"/>
      <c r="G60" s="58"/>
      <c r="H60" s="58"/>
      <c r="I60" s="58">
        <f>H60*E60</f>
        <v>0</v>
      </c>
      <c r="J60" s="58"/>
      <c r="K60" s="58"/>
      <c r="L60" s="58">
        <f>I60+G60</f>
        <v>0</v>
      </c>
    </row>
    <row r="61" spans="1:12" ht="13.5">
      <c r="A61" s="170"/>
      <c r="B61" s="171" t="s">
        <v>187</v>
      </c>
      <c r="C61" s="156" t="s">
        <v>163</v>
      </c>
      <c r="D61" s="154"/>
      <c r="E61" s="154">
        <v>1</v>
      </c>
      <c r="F61" s="154"/>
      <c r="G61" s="154"/>
      <c r="H61" s="154"/>
      <c r="I61" s="154"/>
      <c r="J61" s="91"/>
      <c r="K61" s="154">
        <f>J61*E61</f>
        <v>0</v>
      </c>
      <c r="L61" s="154">
        <f>K61</f>
        <v>0</v>
      </c>
    </row>
    <row r="62" spans="1:12" ht="13.5">
      <c r="A62" s="170"/>
      <c r="B62" s="397" t="s">
        <v>321</v>
      </c>
      <c r="C62" s="156" t="s">
        <v>138</v>
      </c>
      <c r="D62" s="154">
        <v>1</v>
      </c>
      <c r="E62" s="154">
        <f>E59*D62</f>
        <v>4</v>
      </c>
      <c r="F62" s="154"/>
      <c r="G62" s="154"/>
      <c r="H62" s="154"/>
      <c r="I62" s="154"/>
      <c r="J62" s="154"/>
      <c r="K62" s="154"/>
      <c r="L62" s="154"/>
    </row>
    <row r="63" spans="1:12" ht="13.5">
      <c r="A63" s="170"/>
      <c r="B63" s="229" t="s">
        <v>206</v>
      </c>
      <c r="C63" s="89" t="s">
        <v>124</v>
      </c>
      <c r="D63" s="90" t="s">
        <v>184</v>
      </c>
      <c r="E63" s="91">
        <v>48</v>
      </c>
      <c r="F63" s="91"/>
      <c r="G63" s="91">
        <f>F63*E63</f>
        <v>0</v>
      </c>
      <c r="H63" s="91"/>
      <c r="I63" s="91"/>
      <c r="J63" s="91"/>
      <c r="K63" s="91"/>
      <c r="L63" s="91">
        <f>G63</f>
        <v>0</v>
      </c>
    </row>
    <row r="64" spans="1:12" ht="13.5">
      <c r="A64" s="170"/>
      <c r="B64" s="246" t="s">
        <v>204</v>
      </c>
      <c r="C64" s="83" t="s">
        <v>138</v>
      </c>
      <c r="D64" s="146">
        <v>4</v>
      </c>
      <c r="E64" s="122">
        <f>E60*D64</f>
        <v>16</v>
      </c>
      <c r="F64" s="122"/>
      <c r="G64" s="122">
        <f>F64*E64</f>
        <v>0</v>
      </c>
      <c r="H64" s="122"/>
      <c r="I64" s="122"/>
      <c r="J64" s="122"/>
      <c r="K64" s="122"/>
      <c r="L64" s="122">
        <f>G64</f>
        <v>0</v>
      </c>
    </row>
    <row r="65" spans="1:12" ht="27">
      <c r="A65" s="120">
        <v>6</v>
      </c>
      <c r="B65" s="248" t="s">
        <v>438</v>
      </c>
      <c r="C65" s="214" t="s">
        <v>138</v>
      </c>
      <c r="D65" s="303"/>
      <c r="E65" s="215">
        <v>4</v>
      </c>
      <c r="F65" s="122"/>
      <c r="G65" s="122"/>
      <c r="H65" s="122"/>
      <c r="I65" s="122"/>
      <c r="J65" s="122"/>
      <c r="K65" s="122"/>
      <c r="L65" s="122"/>
    </row>
    <row r="66" spans="1:12" ht="13.5">
      <c r="A66" s="170"/>
      <c r="B66" s="169" t="s">
        <v>148</v>
      </c>
      <c r="C66" s="114" t="s">
        <v>0</v>
      </c>
      <c r="D66" s="112">
        <v>1</v>
      </c>
      <c r="E66" s="58">
        <f>E65*D66</f>
        <v>4</v>
      </c>
      <c r="F66" s="58"/>
      <c r="G66" s="58"/>
      <c r="H66" s="58"/>
      <c r="I66" s="58">
        <f>H66*E66</f>
        <v>0</v>
      </c>
      <c r="J66" s="58"/>
      <c r="K66" s="58"/>
      <c r="L66" s="58">
        <f>I66+G66</f>
        <v>0</v>
      </c>
    </row>
    <row r="67" spans="1:12" ht="13.5">
      <c r="A67" s="170"/>
      <c r="B67" s="246" t="s">
        <v>297</v>
      </c>
      <c r="C67" s="83" t="s">
        <v>121</v>
      </c>
      <c r="D67" s="146"/>
      <c r="E67" s="122">
        <v>20</v>
      </c>
      <c r="F67" s="122"/>
      <c r="G67" s="122">
        <f>F67*E67</f>
        <v>0</v>
      </c>
      <c r="H67" s="122"/>
      <c r="I67" s="122"/>
      <c r="J67" s="122"/>
      <c r="K67" s="122"/>
      <c r="L67" s="122">
        <f>G67</f>
        <v>0</v>
      </c>
    </row>
    <row r="68" spans="1:12" ht="13.5">
      <c r="A68" s="170"/>
      <c r="B68" s="246" t="s">
        <v>439</v>
      </c>
      <c r="C68" s="83" t="s">
        <v>124</v>
      </c>
      <c r="D68" s="146"/>
      <c r="E68" s="122">
        <v>32</v>
      </c>
      <c r="F68" s="122"/>
      <c r="G68" s="122">
        <f>F68*E68</f>
        <v>0</v>
      </c>
      <c r="H68" s="122"/>
      <c r="I68" s="122"/>
      <c r="J68" s="122"/>
      <c r="K68" s="122"/>
      <c r="L68" s="122">
        <f>G68</f>
        <v>0</v>
      </c>
    </row>
    <row r="69" spans="1:12" ht="27">
      <c r="A69" s="170"/>
      <c r="B69" s="246" t="s">
        <v>440</v>
      </c>
      <c r="C69" s="71" t="s">
        <v>124</v>
      </c>
      <c r="D69" s="398"/>
      <c r="E69" s="148">
        <v>16</v>
      </c>
      <c r="F69" s="148"/>
      <c r="G69" s="148">
        <f>F69*E69</f>
        <v>0</v>
      </c>
      <c r="H69" s="148"/>
      <c r="I69" s="148"/>
      <c r="J69" s="148"/>
      <c r="K69" s="148"/>
      <c r="L69" s="148">
        <f>G69</f>
        <v>0</v>
      </c>
    </row>
    <row r="70" spans="1:12" ht="13.5">
      <c r="A70" s="170"/>
      <c r="B70" s="246" t="s">
        <v>123</v>
      </c>
      <c r="C70" s="83" t="s">
        <v>0</v>
      </c>
      <c r="D70" s="146">
        <v>10</v>
      </c>
      <c r="E70" s="122">
        <f>E65*D70</f>
        <v>40</v>
      </c>
      <c r="F70" s="122"/>
      <c r="G70" s="122">
        <f>F70*E70</f>
        <v>0</v>
      </c>
      <c r="H70" s="122"/>
      <c r="I70" s="122"/>
      <c r="J70" s="122"/>
      <c r="K70" s="122"/>
      <c r="L70" s="122">
        <f>G70</f>
        <v>0</v>
      </c>
    </row>
    <row r="71" spans="1:12" ht="13.5">
      <c r="A71" s="120">
        <v>7</v>
      </c>
      <c r="B71" s="248" t="s">
        <v>437</v>
      </c>
      <c r="C71" s="211" t="s">
        <v>138</v>
      </c>
      <c r="D71" s="249"/>
      <c r="E71" s="213">
        <v>1</v>
      </c>
      <c r="F71" s="122"/>
      <c r="G71" s="122"/>
      <c r="H71" s="122"/>
      <c r="I71" s="122"/>
      <c r="J71" s="122"/>
      <c r="K71" s="122"/>
      <c r="L71" s="122"/>
    </row>
    <row r="72" spans="1:12" ht="13.5">
      <c r="A72" s="170"/>
      <c r="B72" s="169" t="s">
        <v>148</v>
      </c>
      <c r="C72" s="114" t="s">
        <v>0</v>
      </c>
      <c r="D72" s="112">
        <v>1</v>
      </c>
      <c r="E72" s="58">
        <f>E71*D72</f>
        <v>1</v>
      </c>
      <c r="F72" s="58"/>
      <c r="G72" s="58"/>
      <c r="H72" s="58"/>
      <c r="I72" s="58">
        <f>H72*E72</f>
        <v>0</v>
      </c>
      <c r="J72" s="58"/>
      <c r="K72" s="58"/>
      <c r="L72" s="58">
        <f>I72+G72</f>
        <v>0</v>
      </c>
    </row>
    <row r="73" spans="1:12" ht="13.5">
      <c r="A73" s="170"/>
      <c r="B73" s="246" t="s">
        <v>297</v>
      </c>
      <c r="C73" s="83" t="s">
        <v>121</v>
      </c>
      <c r="D73" s="146"/>
      <c r="E73" s="122">
        <v>6</v>
      </c>
      <c r="F73" s="122"/>
      <c r="G73" s="122">
        <f>F73*E73</f>
        <v>0</v>
      </c>
      <c r="H73" s="122"/>
      <c r="I73" s="122"/>
      <c r="J73" s="122"/>
      <c r="K73" s="122"/>
      <c r="L73" s="122">
        <f>G73</f>
        <v>0</v>
      </c>
    </row>
    <row r="74" spans="1:12" ht="13.5">
      <c r="A74" s="170"/>
      <c r="B74" s="246" t="s">
        <v>123</v>
      </c>
      <c r="C74" s="83" t="s">
        <v>0</v>
      </c>
      <c r="D74" s="146">
        <v>25</v>
      </c>
      <c r="E74" s="122">
        <f>E71*D74</f>
        <v>25</v>
      </c>
      <c r="F74" s="122"/>
      <c r="G74" s="122">
        <f>F74*E74</f>
        <v>0</v>
      </c>
      <c r="H74" s="122"/>
      <c r="I74" s="122"/>
      <c r="J74" s="122"/>
      <c r="K74" s="122"/>
      <c r="L74" s="91">
        <f>G74</f>
        <v>0</v>
      </c>
    </row>
    <row r="75" spans="1:12" ht="40.5">
      <c r="A75" s="120">
        <v>8</v>
      </c>
      <c r="B75" s="250" t="s">
        <v>441</v>
      </c>
      <c r="C75" s="56" t="s">
        <v>121</v>
      </c>
      <c r="D75" s="57"/>
      <c r="E75" s="124">
        <v>62.6</v>
      </c>
      <c r="F75" s="119"/>
      <c r="G75" s="91"/>
      <c r="H75" s="91"/>
      <c r="I75" s="91"/>
      <c r="J75" s="91"/>
      <c r="K75" s="91"/>
      <c r="L75" s="149"/>
    </row>
    <row r="76" spans="1:12" ht="13.5">
      <c r="A76" s="170"/>
      <c r="B76" s="333" t="s">
        <v>148</v>
      </c>
      <c r="C76" s="111" t="s">
        <v>0</v>
      </c>
      <c r="D76" s="158">
        <v>1</v>
      </c>
      <c r="E76" s="158">
        <f>E75*D76</f>
        <v>62.6</v>
      </c>
      <c r="F76" s="158"/>
      <c r="G76" s="158"/>
      <c r="H76" s="158"/>
      <c r="I76" s="158">
        <f>H76*E76</f>
        <v>0</v>
      </c>
      <c r="J76" s="158"/>
      <c r="K76" s="158"/>
      <c r="L76" s="158">
        <f>K76+I76+G76</f>
        <v>0</v>
      </c>
    </row>
    <row r="77" spans="1:12" ht="13.5">
      <c r="A77" s="170"/>
      <c r="B77" s="172" t="s">
        <v>160</v>
      </c>
      <c r="C77" s="121" t="s">
        <v>193</v>
      </c>
      <c r="D77" s="177">
        <v>0.25</v>
      </c>
      <c r="E77" s="122">
        <f>E75*D77</f>
        <v>15.65</v>
      </c>
      <c r="F77" s="122"/>
      <c r="G77" s="122">
        <f>F77*E77</f>
        <v>0</v>
      </c>
      <c r="H77" s="122"/>
      <c r="I77" s="122"/>
      <c r="J77" s="122"/>
      <c r="K77" s="122"/>
      <c r="L77" s="158">
        <f>K77+I77+G77</f>
        <v>0</v>
      </c>
    </row>
    <row r="78" spans="1:12" ht="13.5">
      <c r="A78" s="312"/>
      <c r="B78" s="248" t="s">
        <v>5</v>
      </c>
      <c r="C78" s="211"/>
      <c r="D78" s="249"/>
      <c r="E78" s="213"/>
      <c r="F78" s="213"/>
      <c r="G78" s="213"/>
      <c r="H78" s="213"/>
      <c r="I78" s="213"/>
      <c r="J78" s="213"/>
      <c r="K78" s="213"/>
      <c r="L78" s="213">
        <f>SUM(L33:L77)</f>
        <v>0</v>
      </c>
    </row>
    <row r="79" spans="1:12" ht="19.5" customHeight="1">
      <c r="A79" s="137"/>
      <c r="B79" s="568" t="s">
        <v>207</v>
      </c>
      <c r="C79" s="549"/>
      <c r="D79" s="549"/>
      <c r="E79" s="549"/>
      <c r="F79" s="165"/>
      <c r="G79" s="165"/>
      <c r="H79" s="166"/>
      <c r="I79" s="165"/>
      <c r="J79" s="165"/>
      <c r="K79" s="165"/>
      <c r="L79" s="167"/>
    </row>
    <row r="80" spans="1:12" ht="13.5">
      <c r="A80" s="120">
        <v>1</v>
      </c>
      <c r="B80" s="248" t="s">
        <v>205</v>
      </c>
      <c r="C80" s="211" t="s">
        <v>135</v>
      </c>
      <c r="D80" s="249"/>
      <c r="E80" s="213">
        <v>10.56</v>
      </c>
      <c r="F80" s="213"/>
      <c r="G80" s="213"/>
      <c r="H80" s="213"/>
      <c r="I80" s="213"/>
      <c r="J80" s="213"/>
      <c r="K80" s="213"/>
      <c r="L80" s="213"/>
    </row>
    <row r="81" spans="1:12" ht="13.5">
      <c r="A81" s="170"/>
      <c r="B81" s="169" t="s">
        <v>148</v>
      </c>
      <c r="C81" s="114" t="s">
        <v>0</v>
      </c>
      <c r="D81" s="112">
        <v>1</v>
      </c>
      <c r="E81" s="58">
        <f>E80*D81</f>
        <v>10.56</v>
      </c>
      <c r="F81" s="58"/>
      <c r="G81" s="58"/>
      <c r="H81" s="58"/>
      <c r="I81" s="58">
        <f>H81*E81</f>
        <v>0</v>
      </c>
      <c r="J81" s="58"/>
      <c r="K81" s="58"/>
      <c r="L81" s="58">
        <f>I81+G81</f>
        <v>0</v>
      </c>
    </row>
    <row r="82" spans="1:15" ht="27">
      <c r="A82" s="120">
        <v>2</v>
      </c>
      <c r="B82" s="318" t="s">
        <v>433</v>
      </c>
      <c r="C82" s="180" t="s">
        <v>135</v>
      </c>
      <c r="D82" s="182"/>
      <c r="E82" s="182">
        <v>5.28</v>
      </c>
      <c r="F82" s="177"/>
      <c r="G82" s="177"/>
      <c r="H82" s="177"/>
      <c r="I82" s="177"/>
      <c r="J82" s="177"/>
      <c r="K82" s="177"/>
      <c r="L82" s="177"/>
      <c r="O82" s="109"/>
    </row>
    <row r="83" spans="1:12" ht="13.5">
      <c r="A83" s="170"/>
      <c r="B83" s="169" t="s">
        <v>148</v>
      </c>
      <c r="C83" s="114" t="s">
        <v>0</v>
      </c>
      <c r="D83" s="112">
        <v>1</v>
      </c>
      <c r="E83" s="58">
        <f>E82*D83</f>
        <v>5.28</v>
      </c>
      <c r="F83" s="58"/>
      <c r="G83" s="58"/>
      <c r="H83" s="58"/>
      <c r="I83" s="58">
        <f>H83*E83</f>
        <v>0</v>
      </c>
      <c r="J83" s="58"/>
      <c r="K83" s="58"/>
      <c r="L83" s="58">
        <f>I83+G83</f>
        <v>0</v>
      </c>
    </row>
    <row r="84" spans="1:12" ht="13.5">
      <c r="A84" s="170"/>
      <c r="B84" s="229" t="s">
        <v>319</v>
      </c>
      <c r="C84" s="121" t="s">
        <v>135</v>
      </c>
      <c r="D84" s="177">
        <v>1.22</v>
      </c>
      <c r="E84" s="177">
        <f>E82*D84</f>
        <v>6.4416</v>
      </c>
      <c r="F84" s="177"/>
      <c r="G84" s="177">
        <f>F84*E84</f>
        <v>0</v>
      </c>
      <c r="H84" s="177"/>
      <c r="I84" s="177"/>
      <c r="J84" s="177"/>
      <c r="K84" s="177"/>
      <c r="L84" s="177">
        <f>G84</f>
        <v>0</v>
      </c>
    </row>
    <row r="85" spans="1:12" ht="13.5">
      <c r="A85" s="269">
        <v>3</v>
      </c>
      <c r="B85" s="286" t="s">
        <v>443</v>
      </c>
      <c r="C85" s="217" t="s">
        <v>135</v>
      </c>
      <c r="D85" s="217"/>
      <c r="E85" s="218">
        <v>5.28</v>
      </c>
      <c r="F85" s="219"/>
      <c r="G85" s="219"/>
      <c r="H85" s="219"/>
      <c r="I85" s="219"/>
      <c r="J85" s="219"/>
      <c r="K85" s="219"/>
      <c r="L85" s="219"/>
    </row>
    <row r="86" spans="1:12" ht="13.5">
      <c r="A86" s="271"/>
      <c r="B86" s="319" t="s">
        <v>148</v>
      </c>
      <c r="C86" s="92" t="s">
        <v>0</v>
      </c>
      <c r="D86" s="219">
        <v>1</v>
      </c>
      <c r="E86" s="219">
        <f>E85*D86</f>
        <v>5.28</v>
      </c>
      <c r="F86" s="219"/>
      <c r="G86" s="219"/>
      <c r="H86" s="219"/>
      <c r="I86" s="219">
        <f>H86*E86</f>
        <v>0</v>
      </c>
      <c r="J86" s="219"/>
      <c r="K86" s="219"/>
      <c r="L86" s="219">
        <f>I86</f>
        <v>0</v>
      </c>
    </row>
    <row r="87" spans="1:12" ht="31.5" customHeight="1">
      <c r="A87" s="269">
        <v>4</v>
      </c>
      <c r="B87" s="331" t="s">
        <v>173</v>
      </c>
      <c r="C87" s="217" t="s">
        <v>135</v>
      </c>
      <c r="D87" s="218"/>
      <c r="E87" s="218">
        <v>5.28</v>
      </c>
      <c r="F87" s="219"/>
      <c r="G87" s="219"/>
      <c r="H87" s="219"/>
      <c r="I87" s="219"/>
      <c r="J87" s="219"/>
      <c r="K87" s="219"/>
      <c r="L87" s="219"/>
    </row>
    <row r="88" spans="1:12" ht="13.5">
      <c r="A88" s="271"/>
      <c r="B88" s="319" t="s">
        <v>148</v>
      </c>
      <c r="C88" s="92" t="s">
        <v>0</v>
      </c>
      <c r="D88" s="219">
        <v>1</v>
      </c>
      <c r="E88" s="219">
        <f>E87*D88</f>
        <v>5.28</v>
      </c>
      <c r="F88" s="219"/>
      <c r="G88" s="219"/>
      <c r="H88" s="219"/>
      <c r="I88" s="219">
        <f>H88*E88</f>
        <v>0</v>
      </c>
      <c r="J88" s="219"/>
      <c r="K88" s="219"/>
      <c r="L88" s="219">
        <f>I88</f>
        <v>0</v>
      </c>
    </row>
    <row r="89" spans="1:12" ht="13.5">
      <c r="A89" s="274"/>
      <c r="B89" s="319" t="s">
        <v>306</v>
      </c>
      <c r="C89" s="221" t="s">
        <v>128</v>
      </c>
      <c r="D89" s="219">
        <v>1.75</v>
      </c>
      <c r="E89" s="219">
        <f>E87*D89</f>
        <v>9.24</v>
      </c>
      <c r="F89" s="219"/>
      <c r="G89" s="219"/>
      <c r="H89" s="219"/>
      <c r="I89" s="219"/>
      <c r="J89" s="219"/>
      <c r="K89" s="219">
        <f>J89*E89</f>
        <v>0</v>
      </c>
      <c r="L89" s="219">
        <f>K89</f>
        <v>0</v>
      </c>
    </row>
    <row r="90" spans="1:12" ht="13.5">
      <c r="A90" s="312"/>
      <c r="B90" s="248" t="s">
        <v>5</v>
      </c>
      <c r="C90" s="211"/>
      <c r="D90" s="249"/>
      <c r="E90" s="213"/>
      <c r="F90" s="213"/>
      <c r="G90" s="213"/>
      <c r="H90" s="213"/>
      <c r="I90" s="213"/>
      <c r="J90" s="213"/>
      <c r="K90" s="213"/>
      <c r="L90" s="213">
        <f>SUM(L80:L89)</f>
        <v>0</v>
      </c>
    </row>
    <row r="91" spans="1:12" ht="13.5">
      <c r="A91" s="315"/>
      <c r="B91" s="99" t="s">
        <v>147</v>
      </c>
      <c r="C91" s="98"/>
      <c r="D91" s="59"/>
      <c r="E91" s="60"/>
      <c r="F91" s="61"/>
      <c r="G91" s="61">
        <f>SUM(G13:G84)</f>
        <v>0</v>
      </c>
      <c r="H91" s="61"/>
      <c r="I91" s="61"/>
      <c r="J91" s="61"/>
      <c r="K91" s="61"/>
      <c r="L91" s="57">
        <f>L90+L78+L31</f>
        <v>0</v>
      </c>
    </row>
    <row r="92" spans="1:12" ht="13.5">
      <c r="A92" s="96"/>
      <c r="B92" s="230" t="s">
        <v>130</v>
      </c>
      <c r="C92" s="231">
        <v>0.05</v>
      </c>
      <c r="D92" s="232"/>
      <c r="E92" s="233"/>
      <c r="F92" s="234"/>
      <c r="G92" s="234"/>
      <c r="H92" s="234"/>
      <c r="I92" s="234"/>
      <c r="J92" s="234"/>
      <c r="K92" s="234"/>
      <c r="L92" s="199">
        <f>G91*C92</f>
        <v>0</v>
      </c>
    </row>
    <row r="93" spans="1:12" ht="13.5">
      <c r="A93" s="96"/>
      <c r="B93" s="99" t="s">
        <v>5</v>
      </c>
      <c r="C93" s="98"/>
      <c r="D93" s="59"/>
      <c r="E93" s="60"/>
      <c r="F93" s="61"/>
      <c r="G93" s="61"/>
      <c r="H93" s="61"/>
      <c r="I93" s="61"/>
      <c r="J93" s="61"/>
      <c r="K93" s="61"/>
      <c r="L93" s="58">
        <f>L92+L91</f>
        <v>0</v>
      </c>
    </row>
    <row r="94" spans="1:12" ht="13.5">
      <c r="A94" s="64"/>
      <c r="B94" s="100" t="s">
        <v>131</v>
      </c>
      <c r="C94" s="63">
        <v>0.1</v>
      </c>
      <c r="D94" s="59"/>
      <c r="E94" s="60"/>
      <c r="F94" s="61"/>
      <c r="G94" s="61"/>
      <c r="H94" s="61"/>
      <c r="I94" s="61"/>
      <c r="J94" s="61"/>
      <c r="K94" s="61"/>
      <c r="L94" s="58">
        <f>L93*C94</f>
        <v>0</v>
      </c>
    </row>
    <row r="95" spans="1:12" ht="13.5">
      <c r="A95" s="64"/>
      <c r="B95" s="101" t="s">
        <v>122</v>
      </c>
      <c r="C95" s="63"/>
      <c r="D95" s="59"/>
      <c r="E95" s="60"/>
      <c r="F95" s="61"/>
      <c r="G95" s="61"/>
      <c r="H95" s="61"/>
      <c r="I95" s="61"/>
      <c r="J95" s="61"/>
      <c r="K95" s="61"/>
      <c r="L95" s="58">
        <f>L94+L93</f>
        <v>0</v>
      </c>
    </row>
    <row r="96" spans="1:12" ht="13.5">
      <c r="A96" s="102"/>
      <c r="B96" s="97" t="s">
        <v>132</v>
      </c>
      <c r="C96" s="98">
        <v>0.08</v>
      </c>
      <c r="D96" s="103"/>
      <c r="E96" s="104"/>
      <c r="F96" s="97"/>
      <c r="G96" s="95"/>
      <c r="H96" s="95"/>
      <c r="I96" s="95"/>
      <c r="J96" s="105"/>
      <c r="K96" s="105"/>
      <c r="L96" s="91">
        <f>L95*C96</f>
        <v>0</v>
      </c>
    </row>
    <row r="97" spans="2:12" ht="13.5">
      <c r="B97" s="99" t="s">
        <v>5</v>
      </c>
      <c r="C97" s="98"/>
      <c r="D97" s="103"/>
      <c r="E97" s="104"/>
      <c r="F97" s="97"/>
      <c r="G97" s="95"/>
      <c r="H97" s="95"/>
      <c r="I97" s="95"/>
      <c r="J97" s="105"/>
      <c r="K97" s="105"/>
      <c r="L97" s="91">
        <f>L96+L95</f>
        <v>0</v>
      </c>
    </row>
    <row r="98" spans="2:12" ht="13.5">
      <c r="B98" s="97" t="s">
        <v>120</v>
      </c>
      <c r="C98" s="98">
        <v>0.05</v>
      </c>
      <c r="D98" s="103"/>
      <c r="E98" s="104"/>
      <c r="F98" s="97"/>
      <c r="G98" s="95"/>
      <c r="H98" s="95"/>
      <c r="I98" s="95"/>
      <c r="J98" s="105"/>
      <c r="K98" s="105"/>
      <c r="L98" s="91">
        <f>L97*C98</f>
        <v>0</v>
      </c>
    </row>
    <row r="99" spans="2:12" ht="13.5">
      <c r="B99" s="99" t="s">
        <v>5</v>
      </c>
      <c r="C99" s="98"/>
      <c r="D99" s="103"/>
      <c r="E99" s="104"/>
      <c r="F99" s="97"/>
      <c r="G99" s="95"/>
      <c r="H99" s="95"/>
      <c r="I99" s="95"/>
      <c r="J99" s="105"/>
      <c r="K99" s="105"/>
      <c r="L99" s="91">
        <f>L98+L97</f>
        <v>0</v>
      </c>
    </row>
    <row r="100" spans="2:12" ht="13.5">
      <c r="B100" s="97" t="s">
        <v>133</v>
      </c>
      <c r="C100" s="98">
        <v>0.18</v>
      </c>
      <c r="D100" s="103"/>
      <c r="E100" s="104"/>
      <c r="F100" s="97"/>
      <c r="G100" s="95"/>
      <c r="H100" s="95"/>
      <c r="I100" s="95"/>
      <c r="J100" s="105"/>
      <c r="K100" s="105"/>
      <c r="L100" s="91">
        <f>L99*C100</f>
        <v>0</v>
      </c>
    </row>
    <row r="101" spans="2:12" ht="13.5">
      <c r="B101" s="99" t="s">
        <v>147</v>
      </c>
      <c r="C101" s="106"/>
      <c r="D101" s="106"/>
      <c r="E101" s="106"/>
      <c r="F101" s="106"/>
      <c r="G101" s="107"/>
      <c r="H101" s="107"/>
      <c r="I101" s="107"/>
      <c r="J101" s="107"/>
      <c r="K101" s="107"/>
      <c r="L101" s="108">
        <f>L100+L99</f>
        <v>0</v>
      </c>
    </row>
    <row r="102" ht="13.5">
      <c r="L102" s="110"/>
    </row>
    <row r="104" ht="13.5">
      <c r="L104" s="109"/>
    </row>
    <row r="109" ht="13.5">
      <c r="L109" s="109"/>
    </row>
  </sheetData>
  <sheetProtection/>
  <mergeCells count="10">
    <mergeCell ref="B79:E79"/>
    <mergeCell ref="L9:L10"/>
    <mergeCell ref="B12:E12"/>
    <mergeCell ref="H9:I9"/>
    <mergeCell ref="J9:K9"/>
    <mergeCell ref="A17:A18"/>
    <mergeCell ref="B32:E32"/>
    <mergeCell ref="A9:A10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46"/>
  <sheetViews>
    <sheetView zoomScalePageLayoutView="0" workbookViewId="0" topLeftCell="A8">
      <selection activeCell="J14" sqref="J14:J136"/>
    </sheetView>
  </sheetViews>
  <sheetFormatPr defaultColWidth="8.75390625" defaultRowHeight="12.75"/>
  <cols>
    <col min="1" max="1" width="4.25390625" style="66" customWidth="1"/>
    <col min="2" max="2" width="43.25390625" style="66" customWidth="1"/>
    <col min="3" max="3" width="9.375" style="66" customWidth="1"/>
    <col min="4" max="4" width="7.25390625" style="66" customWidth="1"/>
    <col min="5" max="5" width="8.875" style="66" customWidth="1"/>
    <col min="6" max="6" width="9.625" style="66" customWidth="1"/>
    <col min="7" max="7" width="10.75390625" style="66" customWidth="1"/>
    <col min="8" max="8" width="9.00390625" style="66" customWidth="1"/>
    <col min="9" max="9" width="9.625" style="66" customWidth="1"/>
    <col min="10" max="10" width="8.25390625" style="66" customWidth="1"/>
    <col min="11" max="11" width="8.75390625" style="66" customWidth="1"/>
    <col min="12" max="12" width="14.125" style="66" customWidth="1"/>
    <col min="13" max="16384" width="8.753906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300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59" t="s">
        <v>10</v>
      </c>
      <c r="B10" s="129"/>
      <c r="C10" s="71"/>
      <c r="D10" s="561" t="s">
        <v>2</v>
      </c>
      <c r="E10" s="562"/>
      <c r="F10" s="563" t="s">
        <v>3</v>
      </c>
      <c r="G10" s="564"/>
      <c r="H10" s="557" t="s">
        <v>4</v>
      </c>
      <c r="I10" s="558"/>
      <c r="J10" s="557" t="s">
        <v>126</v>
      </c>
      <c r="K10" s="558"/>
      <c r="L10" s="553" t="s">
        <v>150</v>
      </c>
    </row>
    <row r="11" spans="1:12" ht="72" customHeight="1">
      <c r="A11" s="560"/>
      <c r="B11" s="87" t="s">
        <v>11</v>
      </c>
      <c r="C11" s="88" t="s">
        <v>1</v>
      </c>
      <c r="D11" s="127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54"/>
    </row>
    <row r="12" spans="1:12" ht="13.5">
      <c r="A12" s="76" t="s">
        <v>8</v>
      </c>
      <c r="B12" s="126">
        <v>2</v>
      </c>
      <c r="C12" s="128">
        <v>3</v>
      </c>
      <c r="D12" s="309" t="s">
        <v>9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8">
        <v>10</v>
      </c>
      <c r="K12" s="78">
        <v>11</v>
      </c>
      <c r="L12" s="76">
        <v>12</v>
      </c>
    </row>
    <row r="13" spans="1:12" ht="16.5">
      <c r="A13" s="137"/>
      <c r="B13" s="569" t="s">
        <v>152</v>
      </c>
      <c r="C13" s="549"/>
      <c r="D13" s="549"/>
      <c r="E13" s="570"/>
      <c r="F13" s="154"/>
      <c r="G13" s="154"/>
      <c r="H13" s="174"/>
      <c r="I13" s="154"/>
      <c r="J13" s="154"/>
      <c r="K13" s="154"/>
      <c r="L13" s="154"/>
    </row>
    <row r="14" spans="1:12" ht="27">
      <c r="A14" s="121">
        <v>1</v>
      </c>
      <c r="B14" s="93" t="s">
        <v>324</v>
      </c>
      <c r="C14" s="56" t="s">
        <v>121</v>
      </c>
      <c r="D14" s="57"/>
      <c r="E14" s="57">
        <v>49.5</v>
      </c>
      <c r="F14" s="154"/>
      <c r="G14" s="118"/>
      <c r="H14" s="118"/>
      <c r="I14" s="118"/>
      <c r="J14" s="118"/>
      <c r="K14" s="118"/>
      <c r="L14" s="118"/>
    </row>
    <row r="15" spans="1:12" ht="13.5">
      <c r="A15" s="184"/>
      <c r="B15" s="152" t="s">
        <v>148</v>
      </c>
      <c r="C15" s="114" t="s">
        <v>0</v>
      </c>
      <c r="D15" s="58">
        <v>1</v>
      </c>
      <c r="E15" s="58">
        <f>E14*D15</f>
        <v>49.5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84"/>
      <c r="B16" s="175" t="s">
        <v>323</v>
      </c>
      <c r="C16" s="156" t="s">
        <v>138</v>
      </c>
      <c r="D16" s="154">
        <v>12.5</v>
      </c>
      <c r="E16" s="154">
        <f>E14*D16</f>
        <v>618.75</v>
      </c>
      <c r="F16" s="154"/>
      <c r="G16" s="154">
        <f>F16*E16</f>
        <v>0</v>
      </c>
      <c r="H16" s="154"/>
      <c r="I16" s="154"/>
      <c r="J16" s="154"/>
      <c r="K16" s="154"/>
      <c r="L16" s="58">
        <f>K16+I16+G16</f>
        <v>0</v>
      </c>
    </row>
    <row r="17" spans="1:12" ht="13.5">
      <c r="A17" s="184"/>
      <c r="B17" s="175" t="s">
        <v>154</v>
      </c>
      <c r="C17" s="156" t="s">
        <v>135</v>
      </c>
      <c r="D17" s="154">
        <v>0.03</v>
      </c>
      <c r="E17" s="154">
        <f>E14*D17</f>
        <v>1.4849999999999999</v>
      </c>
      <c r="F17" s="154"/>
      <c r="G17" s="154">
        <f>F17*E17</f>
        <v>0</v>
      </c>
      <c r="H17" s="154"/>
      <c r="I17" s="154"/>
      <c r="J17" s="154"/>
      <c r="K17" s="154"/>
      <c r="L17" s="58">
        <f>K17+I17+G17</f>
        <v>0</v>
      </c>
    </row>
    <row r="18" spans="1:12" ht="13.5">
      <c r="A18" s="184"/>
      <c r="B18" s="176" t="s">
        <v>123</v>
      </c>
      <c r="C18" s="111" t="s">
        <v>0</v>
      </c>
      <c r="D18" s="158">
        <v>0.16</v>
      </c>
      <c r="E18" s="158">
        <f>E14*D18</f>
        <v>7.92</v>
      </c>
      <c r="F18" s="154"/>
      <c r="G18" s="154">
        <f>F18*E18</f>
        <v>0</v>
      </c>
      <c r="H18" s="154"/>
      <c r="I18" s="154"/>
      <c r="J18" s="154"/>
      <c r="K18" s="154"/>
      <c r="L18" s="58">
        <f>K18+I18+G18</f>
        <v>0</v>
      </c>
    </row>
    <row r="19" spans="1:12" ht="27">
      <c r="A19" s="121">
        <v>2</v>
      </c>
      <c r="B19" s="93" t="s">
        <v>445</v>
      </c>
      <c r="C19" s="56" t="s">
        <v>121</v>
      </c>
      <c r="D19" s="57"/>
      <c r="E19" s="57">
        <v>37.9</v>
      </c>
      <c r="F19" s="154"/>
      <c r="G19" s="154"/>
      <c r="H19" s="154"/>
      <c r="I19" s="154"/>
      <c r="J19" s="154"/>
      <c r="K19" s="154"/>
      <c r="L19" s="154"/>
    </row>
    <row r="20" spans="1:12" ht="13.5">
      <c r="A20" s="125"/>
      <c r="B20" s="152" t="s">
        <v>148</v>
      </c>
      <c r="C20" s="114" t="s">
        <v>0</v>
      </c>
      <c r="D20" s="58">
        <v>1</v>
      </c>
      <c r="E20" s="58">
        <f>E19*D20</f>
        <v>37.9</v>
      </c>
      <c r="F20" s="58"/>
      <c r="G20" s="58"/>
      <c r="H20" s="58"/>
      <c r="I20" s="58">
        <f>H20*E20</f>
        <v>0</v>
      </c>
      <c r="J20" s="58"/>
      <c r="K20" s="58"/>
      <c r="L20" s="58">
        <f>K20+I20+G20</f>
        <v>0</v>
      </c>
    </row>
    <row r="21" spans="1:12" ht="13.5">
      <c r="A21" s="125"/>
      <c r="B21" s="175" t="s">
        <v>208</v>
      </c>
      <c r="C21" s="156" t="s">
        <v>138</v>
      </c>
      <c r="D21" s="154">
        <v>12.5</v>
      </c>
      <c r="E21" s="154">
        <f>E19*D21</f>
        <v>473.75</v>
      </c>
      <c r="F21" s="154"/>
      <c r="G21" s="154">
        <f>F21*E21</f>
        <v>0</v>
      </c>
      <c r="H21" s="154"/>
      <c r="I21" s="154"/>
      <c r="J21" s="154"/>
      <c r="K21" s="154"/>
      <c r="L21" s="154">
        <f>G21</f>
        <v>0</v>
      </c>
    </row>
    <row r="22" spans="1:12" ht="13.5">
      <c r="A22" s="125"/>
      <c r="B22" s="175" t="s">
        <v>154</v>
      </c>
      <c r="C22" s="156" t="s">
        <v>135</v>
      </c>
      <c r="D22" s="154">
        <v>0.02</v>
      </c>
      <c r="E22" s="154">
        <f>E19*D22</f>
        <v>0.758</v>
      </c>
      <c r="F22" s="154"/>
      <c r="G22" s="154">
        <f>F22*E22</f>
        <v>0</v>
      </c>
      <c r="H22" s="154"/>
      <c r="I22" s="154"/>
      <c r="J22" s="154"/>
      <c r="K22" s="154"/>
      <c r="L22" s="154">
        <f>G22</f>
        <v>0</v>
      </c>
    </row>
    <row r="23" spans="1:12" ht="13.5">
      <c r="A23" s="125"/>
      <c r="B23" s="176" t="s">
        <v>123</v>
      </c>
      <c r="C23" s="111" t="s">
        <v>0</v>
      </c>
      <c r="D23" s="158">
        <v>0.16</v>
      </c>
      <c r="E23" s="158">
        <f>E19*D23</f>
        <v>6.064</v>
      </c>
      <c r="F23" s="158"/>
      <c r="G23" s="154">
        <f>F23*E23</f>
        <v>0</v>
      </c>
      <c r="H23" s="154"/>
      <c r="I23" s="154"/>
      <c r="J23" s="154"/>
      <c r="K23" s="154"/>
      <c r="L23" s="154">
        <f>G23</f>
        <v>0</v>
      </c>
    </row>
    <row r="24" spans="1:12" ht="27">
      <c r="A24" s="121">
        <v>3</v>
      </c>
      <c r="B24" s="179" t="s">
        <v>444</v>
      </c>
      <c r="C24" s="180" t="s">
        <v>124</v>
      </c>
      <c r="D24" s="182"/>
      <c r="E24" s="182">
        <v>21.7</v>
      </c>
      <c r="F24" s="154"/>
      <c r="G24" s="154"/>
      <c r="H24" s="154"/>
      <c r="I24" s="154"/>
      <c r="J24" s="154"/>
      <c r="K24" s="154"/>
      <c r="L24" s="58"/>
    </row>
    <row r="25" spans="1:12" ht="13.5">
      <c r="A25" s="125"/>
      <c r="B25" s="152" t="s">
        <v>148</v>
      </c>
      <c r="C25" s="114" t="s">
        <v>0</v>
      </c>
      <c r="D25" s="58">
        <v>1</v>
      </c>
      <c r="E25" s="58">
        <f>E24*D25</f>
        <v>21.7</v>
      </c>
      <c r="F25" s="58"/>
      <c r="G25" s="58"/>
      <c r="H25" s="58"/>
      <c r="I25" s="58">
        <f>H25*E25</f>
        <v>0</v>
      </c>
      <c r="J25" s="58"/>
      <c r="K25" s="58"/>
      <c r="L25" s="58">
        <f>K25+I25+G25</f>
        <v>0</v>
      </c>
    </row>
    <row r="26" spans="1:12" ht="13.5">
      <c r="A26" s="125"/>
      <c r="B26" s="175" t="s">
        <v>326</v>
      </c>
      <c r="C26" s="156" t="s">
        <v>135</v>
      </c>
      <c r="D26" s="154">
        <v>0.04</v>
      </c>
      <c r="E26" s="154">
        <f>E24*D26</f>
        <v>0.868</v>
      </c>
      <c r="F26" s="154"/>
      <c r="G26" s="154">
        <f>F26*E26</f>
        <v>0</v>
      </c>
      <c r="H26" s="154"/>
      <c r="I26" s="154"/>
      <c r="J26" s="154"/>
      <c r="K26" s="154"/>
      <c r="L26" s="58">
        <f>K26+I26+G26</f>
        <v>0</v>
      </c>
    </row>
    <row r="27" spans="1:12" ht="13.5">
      <c r="A27" s="125"/>
      <c r="B27" s="169" t="s">
        <v>181</v>
      </c>
      <c r="C27" s="156" t="s">
        <v>128</v>
      </c>
      <c r="D27" s="156" t="s">
        <v>184</v>
      </c>
      <c r="E27" s="154">
        <v>0.08</v>
      </c>
      <c r="F27" s="154"/>
      <c r="G27" s="154">
        <f>F27*E27</f>
        <v>0</v>
      </c>
      <c r="H27" s="154"/>
      <c r="I27" s="154"/>
      <c r="J27" s="154"/>
      <c r="K27" s="154"/>
      <c r="L27" s="154">
        <f>K27+I27+G27</f>
        <v>0</v>
      </c>
    </row>
    <row r="28" spans="1:12" ht="13.5">
      <c r="A28" s="125"/>
      <c r="B28" s="169" t="s">
        <v>182</v>
      </c>
      <c r="C28" s="156" t="s">
        <v>128</v>
      </c>
      <c r="D28" s="156" t="s">
        <v>184</v>
      </c>
      <c r="E28" s="238">
        <v>0.044</v>
      </c>
      <c r="F28" s="154"/>
      <c r="G28" s="154">
        <f>F28*E28</f>
        <v>0</v>
      </c>
      <c r="H28" s="154"/>
      <c r="I28" s="154"/>
      <c r="J28" s="154"/>
      <c r="K28" s="154"/>
      <c r="L28" s="154">
        <f>K28+I28+G28</f>
        <v>0</v>
      </c>
    </row>
    <row r="29" spans="1:12" ht="27">
      <c r="A29" s="121">
        <v>4</v>
      </c>
      <c r="B29" s="93" t="s">
        <v>325</v>
      </c>
      <c r="C29" s="56" t="s">
        <v>121</v>
      </c>
      <c r="D29" s="57"/>
      <c r="E29" s="57">
        <v>13.86</v>
      </c>
      <c r="F29" s="154"/>
      <c r="G29" s="154"/>
      <c r="H29" s="154"/>
      <c r="I29" s="154"/>
      <c r="J29" s="154"/>
      <c r="K29" s="154"/>
      <c r="L29" s="154"/>
    </row>
    <row r="30" spans="1:12" ht="13.5">
      <c r="A30" s="125"/>
      <c r="B30" s="152" t="s">
        <v>148</v>
      </c>
      <c r="C30" s="114" t="s">
        <v>0</v>
      </c>
      <c r="D30" s="58">
        <v>1</v>
      </c>
      <c r="E30" s="58">
        <f>E29*D30</f>
        <v>13.86</v>
      </c>
      <c r="F30" s="58"/>
      <c r="G30" s="58"/>
      <c r="H30" s="58"/>
      <c r="I30" s="58">
        <f>H30*E30</f>
        <v>0</v>
      </c>
      <c r="J30" s="58"/>
      <c r="K30" s="58"/>
      <c r="L30" s="58">
        <f>K30+I30+G30</f>
        <v>0</v>
      </c>
    </row>
    <row r="31" spans="1:12" ht="13.5">
      <c r="A31" s="125"/>
      <c r="B31" s="175" t="s">
        <v>208</v>
      </c>
      <c r="C31" s="156" t="s">
        <v>138</v>
      </c>
      <c r="D31" s="154">
        <v>12.5</v>
      </c>
      <c r="E31" s="154">
        <f>E29*D31</f>
        <v>173.25</v>
      </c>
      <c r="F31" s="154"/>
      <c r="G31" s="154">
        <f>F31*E31</f>
        <v>0</v>
      </c>
      <c r="H31" s="154"/>
      <c r="I31" s="154"/>
      <c r="J31" s="154"/>
      <c r="K31" s="154"/>
      <c r="L31" s="154">
        <f>G31</f>
        <v>0</v>
      </c>
    </row>
    <row r="32" spans="1:12" ht="13.5">
      <c r="A32" s="125"/>
      <c r="B32" s="175" t="s">
        <v>154</v>
      </c>
      <c r="C32" s="156" t="s">
        <v>135</v>
      </c>
      <c r="D32" s="154">
        <v>0.02</v>
      </c>
      <c r="E32" s="154">
        <f>E29*D32</f>
        <v>0.2772</v>
      </c>
      <c r="F32" s="154"/>
      <c r="G32" s="154">
        <f>F32*E32</f>
        <v>0</v>
      </c>
      <c r="H32" s="154"/>
      <c r="I32" s="154"/>
      <c r="J32" s="154"/>
      <c r="K32" s="154"/>
      <c r="L32" s="154">
        <f>G32</f>
        <v>0</v>
      </c>
    </row>
    <row r="33" spans="1:12" ht="13.5">
      <c r="A33" s="125"/>
      <c r="B33" s="176" t="s">
        <v>123</v>
      </c>
      <c r="C33" s="111" t="s">
        <v>0</v>
      </c>
      <c r="D33" s="158">
        <v>0.16</v>
      </c>
      <c r="E33" s="158">
        <f>E29*D33</f>
        <v>2.2176</v>
      </c>
      <c r="F33" s="158"/>
      <c r="G33" s="154">
        <f>F33*E33</f>
        <v>0</v>
      </c>
      <c r="H33" s="154"/>
      <c r="I33" s="154"/>
      <c r="J33" s="154"/>
      <c r="K33" s="154"/>
      <c r="L33" s="154">
        <f>G33</f>
        <v>0</v>
      </c>
    </row>
    <row r="34" spans="1:12" ht="27">
      <c r="A34" s="121">
        <v>5</v>
      </c>
      <c r="B34" s="179" t="s">
        <v>446</v>
      </c>
      <c r="C34" s="180" t="s">
        <v>124</v>
      </c>
      <c r="D34" s="182"/>
      <c r="E34" s="182">
        <v>26</v>
      </c>
      <c r="F34" s="154"/>
      <c r="G34" s="154"/>
      <c r="H34" s="154"/>
      <c r="I34" s="154"/>
      <c r="J34" s="154"/>
      <c r="K34" s="154"/>
      <c r="L34" s="58"/>
    </row>
    <row r="35" spans="1:12" ht="13.5">
      <c r="A35" s="184"/>
      <c r="B35" s="152" t="s">
        <v>148</v>
      </c>
      <c r="C35" s="114" t="s">
        <v>0</v>
      </c>
      <c r="D35" s="58">
        <v>1</v>
      </c>
      <c r="E35" s="58">
        <f>E34*D35</f>
        <v>26</v>
      </c>
      <c r="F35" s="58"/>
      <c r="G35" s="58"/>
      <c r="H35" s="58"/>
      <c r="I35" s="58">
        <f>H35*E35</f>
        <v>0</v>
      </c>
      <c r="J35" s="58"/>
      <c r="K35" s="58"/>
      <c r="L35" s="58">
        <f>K35+I35+G35</f>
        <v>0</v>
      </c>
    </row>
    <row r="36" spans="1:12" ht="13.5">
      <c r="A36" s="184"/>
      <c r="B36" s="175" t="s">
        <v>326</v>
      </c>
      <c r="C36" s="156" t="s">
        <v>135</v>
      </c>
      <c r="D36" s="154">
        <v>0.03</v>
      </c>
      <c r="E36" s="154">
        <f>E34*D36</f>
        <v>0.78</v>
      </c>
      <c r="F36" s="154"/>
      <c r="G36" s="154">
        <f>F36*E36</f>
        <v>0</v>
      </c>
      <c r="H36" s="154"/>
      <c r="I36" s="154"/>
      <c r="J36" s="154"/>
      <c r="K36" s="154"/>
      <c r="L36" s="58">
        <f>K36+I36+G36</f>
        <v>0</v>
      </c>
    </row>
    <row r="37" spans="1:12" ht="13.5">
      <c r="A37" s="184"/>
      <c r="B37" s="169" t="s">
        <v>181</v>
      </c>
      <c r="C37" s="156" t="s">
        <v>128</v>
      </c>
      <c r="D37" s="156" t="s">
        <v>184</v>
      </c>
      <c r="E37" s="238">
        <v>0.095</v>
      </c>
      <c r="F37" s="154"/>
      <c r="G37" s="154">
        <f>F37*E37</f>
        <v>0</v>
      </c>
      <c r="H37" s="154"/>
      <c r="I37" s="154"/>
      <c r="J37" s="154"/>
      <c r="K37" s="154"/>
      <c r="L37" s="154">
        <f>K37+I37+G37</f>
        <v>0</v>
      </c>
    </row>
    <row r="38" spans="1:12" ht="13.5">
      <c r="A38" s="184"/>
      <c r="B38" s="169" t="s">
        <v>182</v>
      </c>
      <c r="C38" s="156" t="s">
        <v>128</v>
      </c>
      <c r="D38" s="156" t="s">
        <v>184</v>
      </c>
      <c r="E38" s="238">
        <v>0.042</v>
      </c>
      <c r="F38" s="154"/>
      <c r="G38" s="154">
        <f>F38*E38</f>
        <v>0</v>
      </c>
      <c r="H38" s="154"/>
      <c r="I38" s="154"/>
      <c r="J38" s="154"/>
      <c r="K38" s="154"/>
      <c r="L38" s="154">
        <f>K38+I38+G38</f>
        <v>0</v>
      </c>
    </row>
    <row r="39" spans="1:12" ht="13.5">
      <c r="A39" s="184"/>
      <c r="B39" s="152" t="s">
        <v>123</v>
      </c>
      <c r="C39" s="156" t="s">
        <v>0</v>
      </c>
      <c r="D39" s="156">
        <v>0.15</v>
      </c>
      <c r="E39" s="154">
        <f>E34*D39</f>
        <v>3.9</v>
      </c>
      <c r="F39" s="154"/>
      <c r="G39" s="154">
        <f>F39*E39</f>
        <v>0</v>
      </c>
      <c r="H39" s="154"/>
      <c r="I39" s="154"/>
      <c r="J39" s="154"/>
      <c r="K39" s="154"/>
      <c r="L39" s="154">
        <f>K39+I39+G39</f>
        <v>0</v>
      </c>
    </row>
    <row r="40" spans="1:12" ht="27">
      <c r="A40" s="121">
        <v>6</v>
      </c>
      <c r="B40" s="93" t="s">
        <v>447</v>
      </c>
      <c r="C40" s="56" t="s">
        <v>121</v>
      </c>
      <c r="D40" s="57"/>
      <c r="E40" s="57">
        <v>45.17</v>
      </c>
      <c r="F40" s="154"/>
      <c r="G40" s="118"/>
      <c r="H40" s="118"/>
      <c r="I40" s="118"/>
      <c r="J40" s="118"/>
      <c r="K40" s="118"/>
      <c r="L40" s="118"/>
    </row>
    <row r="41" spans="1:12" ht="13.5">
      <c r="A41" s="184"/>
      <c r="B41" s="152" t="s">
        <v>149</v>
      </c>
      <c r="C41" s="114" t="s">
        <v>0</v>
      </c>
      <c r="D41" s="58">
        <v>1</v>
      </c>
      <c r="E41" s="58">
        <f>E40*D41</f>
        <v>45.17</v>
      </c>
      <c r="F41" s="58"/>
      <c r="G41" s="58"/>
      <c r="H41" s="58"/>
      <c r="I41" s="58">
        <f>H41*E41</f>
        <v>0</v>
      </c>
      <c r="J41" s="58"/>
      <c r="K41" s="58"/>
      <c r="L41" s="58">
        <f>I41+G41</f>
        <v>0</v>
      </c>
    </row>
    <row r="42" spans="1:12" ht="13.5">
      <c r="A42" s="184"/>
      <c r="B42" s="176" t="s">
        <v>462</v>
      </c>
      <c r="C42" s="111" t="s">
        <v>121</v>
      </c>
      <c r="D42" s="158">
        <v>1</v>
      </c>
      <c r="E42" s="158">
        <f>E40*D42</f>
        <v>45.17</v>
      </c>
      <c r="F42" s="158"/>
      <c r="G42" s="158">
        <f>F42*E42</f>
        <v>0</v>
      </c>
      <c r="H42" s="158"/>
      <c r="I42" s="158"/>
      <c r="J42" s="158"/>
      <c r="K42" s="158"/>
      <c r="L42" s="158">
        <f>G42</f>
        <v>0</v>
      </c>
    </row>
    <row r="43" spans="1:12" ht="30" customHeight="1">
      <c r="A43" s="121">
        <v>7</v>
      </c>
      <c r="B43" s="93" t="s">
        <v>463</v>
      </c>
      <c r="C43" s="56" t="s">
        <v>121</v>
      </c>
      <c r="D43" s="57"/>
      <c r="E43" s="57">
        <v>51.25</v>
      </c>
      <c r="F43" s="154"/>
      <c r="G43" s="118"/>
      <c r="H43" s="118"/>
      <c r="I43" s="118"/>
      <c r="J43" s="118"/>
      <c r="K43" s="118"/>
      <c r="L43" s="118"/>
    </row>
    <row r="44" spans="1:12" ht="13.5">
      <c r="A44" s="184"/>
      <c r="B44" s="152" t="s">
        <v>148</v>
      </c>
      <c r="C44" s="114" t="s">
        <v>0</v>
      </c>
      <c r="D44" s="58">
        <v>1</v>
      </c>
      <c r="E44" s="58">
        <f>E43*D44</f>
        <v>51.25</v>
      </c>
      <c r="F44" s="58"/>
      <c r="G44" s="58"/>
      <c r="H44" s="58"/>
      <c r="I44" s="58">
        <f>H44*E44</f>
        <v>0</v>
      </c>
      <c r="J44" s="58"/>
      <c r="K44" s="58"/>
      <c r="L44" s="58">
        <f>K44+I44+G44</f>
        <v>0</v>
      </c>
    </row>
    <row r="45" spans="1:12" ht="13.5">
      <c r="A45" s="184"/>
      <c r="B45" s="152" t="s">
        <v>464</v>
      </c>
      <c r="C45" s="114" t="s">
        <v>121</v>
      </c>
      <c r="D45" s="58">
        <v>1.1</v>
      </c>
      <c r="E45" s="58">
        <f>E43*D45</f>
        <v>56.37500000000001</v>
      </c>
      <c r="F45" s="58"/>
      <c r="G45" s="58">
        <f>F45*E45</f>
        <v>0</v>
      </c>
      <c r="H45" s="58"/>
      <c r="I45" s="58"/>
      <c r="J45" s="58"/>
      <c r="K45" s="58"/>
      <c r="L45" s="58">
        <f>K45+I45+G45</f>
        <v>0</v>
      </c>
    </row>
    <row r="46" spans="1:12" ht="13.5">
      <c r="A46" s="184"/>
      <c r="B46" s="175" t="s">
        <v>154</v>
      </c>
      <c r="C46" s="156" t="s">
        <v>135</v>
      </c>
      <c r="D46" s="154">
        <v>0.04</v>
      </c>
      <c r="E46" s="154">
        <f>E43*D46</f>
        <v>2.05</v>
      </c>
      <c r="F46" s="154"/>
      <c r="G46" s="154">
        <f>F46*E46</f>
        <v>0</v>
      </c>
      <c r="H46" s="154"/>
      <c r="I46" s="154"/>
      <c r="J46" s="154"/>
      <c r="K46" s="154"/>
      <c r="L46" s="58">
        <f>K46+I46+G46</f>
        <v>0</v>
      </c>
    </row>
    <row r="47" spans="1:12" ht="13.5">
      <c r="A47" s="184"/>
      <c r="B47" s="176" t="s">
        <v>123</v>
      </c>
      <c r="C47" s="111" t="s">
        <v>0</v>
      </c>
      <c r="D47" s="158">
        <v>0.07</v>
      </c>
      <c r="E47" s="158">
        <f>E43*D47</f>
        <v>3.5875000000000004</v>
      </c>
      <c r="F47" s="158"/>
      <c r="G47" s="158">
        <f>F47*E47</f>
        <v>0</v>
      </c>
      <c r="H47" s="158"/>
      <c r="I47" s="158"/>
      <c r="J47" s="158"/>
      <c r="K47" s="158"/>
      <c r="L47" s="177">
        <f>K47+I47+G47</f>
        <v>0</v>
      </c>
    </row>
    <row r="48" spans="1:12" ht="27">
      <c r="A48" s="121">
        <v>8</v>
      </c>
      <c r="B48" s="93" t="s">
        <v>209</v>
      </c>
      <c r="C48" s="56" t="s">
        <v>121</v>
      </c>
      <c r="D48" s="57"/>
      <c r="E48" s="57">
        <v>179.16</v>
      </c>
      <c r="F48" s="58"/>
      <c r="G48" s="154"/>
      <c r="H48" s="154"/>
      <c r="I48" s="154"/>
      <c r="J48" s="154"/>
      <c r="K48" s="154"/>
      <c r="L48" s="154"/>
    </row>
    <row r="49" spans="1:12" ht="13.5">
      <c r="A49" s="125"/>
      <c r="B49" s="152" t="s">
        <v>148</v>
      </c>
      <c r="C49" s="114" t="s">
        <v>0</v>
      </c>
      <c r="D49" s="58">
        <v>1</v>
      </c>
      <c r="E49" s="58">
        <f>E48*D49</f>
        <v>179.16</v>
      </c>
      <c r="F49" s="58"/>
      <c r="G49" s="58"/>
      <c r="H49" s="58"/>
      <c r="I49" s="58">
        <f>H49*E49</f>
        <v>0</v>
      </c>
      <c r="J49" s="58"/>
      <c r="K49" s="58"/>
      <c r="L49" s="58">
        <f>K49+I49+G49</f>
        <v>0</v>
      </c>
    </row>
    <row r="50" spans="1:12" ht="13.5">
      <c r="A50" s="125"/>
      <c r="B50" s="175" t="s">
        <v>154</v>
      </c>
      <c r="C50" s="156" t="s">
        <v>135</v>
      </c>
      <c r="D50" s="154">
        <v>0.0306</v>
      </c>
      <c r="E50" s="154">
        <f>E48*D50</f>
        <v>5.482296</v>
      </c>
      <c r="F50" s="154"/>
      <c r="G50" s="154">
        <f>F50*E50</f>
        <v>0</v>
      </c>
      <c r="H50" s="154"/>
      <c r="I50" s="154"/>
      <c r="J50" s="154"/>
      <c r="K50" s="154"/>
      <c r="L50" s="58">
        <f>K50+I50+G50</f>
        <v>0</v>
      </c>
    </row>
    <row r="51" spans="1:12" ht="13.5">
      <c r="A51" s="125"/>
      <c r="B51" s="176" t="s">
        <v>123</v>
      </c>
      <c r="C51" s="111" t="s">
        <v>0</v>
      </c>
      <c r="D51" s="158">
        <v>0.1</v>
      </c>
      <c r="E51" s="158">
        <f>E48*D51</f>
        <v>17.916</v>
      </c>
      <c r="F51" s="154"/>
      <c r="G51" s="154">
        <f>F51*E51</f>
        <v>0</v>
      </c>
      <c r="H51" s="154"/>
      <c r="I51" s="154"/>
      <c r="J51" s="154"/>
      <c r="K51" s="154"/>
      <c r="L51" s="58">
        <f>K51+I51+G51</f>
        <v>0</v>
      </c>
    </row>
    <row r="52" spans="1:12" ht="27">
      <c r="A52" s="121">
        <v>10</v>
      </c>
      <c r="B52" s="93" t="s">
        <v>210</v>
      </c>
      <c r="C52" s="56" t="s">
        <v>124</v>
      </c>
      <c r="D52" s="57"/>
      <c r="E52" s="57">
        <v>47</v>
      </c>
      <c r="F52" s="58"/>
      <c r="G52" s="154"/>
      <c r="H52" s="154"/>
      <c r="I52" s="154"/>
      <c r="J52" s="154"/>
      <c r="K52" s="154"/>
      <c r="L52" s="154"/>
    </row>
    <row r="53" spans="1:12" ht="13.5">
      <c r="A53" s="184"/>
      <c r="B53" s="152" t="s">
        <v>148</v>
      </c>
      <c r="C53" s="114" t="s">
        <v>0</v>
      </c>
      <c r="D53" s="58">
        <v>1</v>
      </c>
      <c r="E53" s="58">
        <f>E52*D53</f>
        <v>47</v>
      </c>
      <c r="F53" s="58"/>
      <c r="G53" s="58"/>
      <c r="H53" s="58"/>
      <c r="I53" s="58">
        <f>H53*E53</f>
        <v>0</v>
      </c>
      <c r="J53" s="58"/>
      <c r="K53" s="58"/>
      <c r="L53" s="58">
        <f>K53+I53+G53</f>
        <v>0</v>
      </c>
    </row>
    <row r="54" spans="1:12" ht="13.5">
      <c r="A54" s="184"/>
      <c r="B54" s="176" t="s">
        <v>154</v>
      </c>
      <c r="C54" s="111" t="s">
        <v>135</v>
      </c>
      <c r="D54" s="158">
        <v>0.008</v>
      </c>
      <c r="E54" s="158">
        <f>E52*D54</f>
        <v>0.376</v>
      </c>
      <c r="F54" s="154"/>
      <c r="G54" s="154">
        <f>F54*E54</f>
        <v>0</v>
      </c>
      <c r="H54" s="154"/>
      <c r="I54" s="154"/>
      <c r="J54" s="154"/>
      <c r="K54" s="154"/>
      <c r="L54" s="58">
        <f>K54+I54+G54</f>
        <v>0</v>
      </c>
    </row>
    <row r="55" spans="1:12" ht="13.5">
      <c r="A55" s="184"/>
      <c r="B55" s="176" t="s">
        <v>123</v>
      </c>
      <c r="C55" s="111" t="s">
        <v>0</v>
      </c>
      <c r="D55" s="158">
        <v>0.15</v>
      </c>
      <c r="E55" s="158">
        <f>E52*D55</f>
        <v>7.05</v>
      </c>
      <c r="F55" s="154"/>
      <c r="G55" s="154">
        <f>F55*E55</f>
        <v>0</v>
      </c>
      <c r="H55" s="154"/>
      <c r="I55" s="154"/>
      <c r="J55" s="154"/>
      <c r="K55" s="154"/>
      <c r="L55" s="58">
        <f>K55+I55+G55</f>
        <v>0</v>
      </c>
    </row>
    <row r="56" spans="1:12" ht="27">
      <c r="A56" s="121">
        <v>11</v>
      </c>
      <c r="B56" s="93" t="s">
        <v>499</v>
      </c>
      <c r="C56" s="56" t="s">
        <v>121</v>
      </c>
      <c r="D56" s="57"/>
      <c r="E56" s="57">
        <v>6.08</v>
      </c>
      <c r="F56" s="154"/>
      <c r="G56" s="154"/>
      <c r="H56" s="154"/>
      <c r="I56" s="154"/>
      <c r="J56" s="154"/>
      <c r="K56" s="154"/>
      <c r="L56" s="58"/>
    </row>
    <row r="57" spans="1:12" ht="13.5">
      <c r="A57" s="184"/>
      <c r="B57" s="152" t="s">
        <v>148</v>
      </c>
      <c r="C57" s="114" t="s">
        <v>0</v>
      </c>
      <c r="D57" s="58">
        <v>1</v>
      </c>
      <c r="E57" s="58">
        <f>E56*D57</f>
        <v>6.08</v>
      </c>
      <c r="F57" s="58"/>
      <c r="G57" s="58"/>
      <c r="H57" s="58"/>
      <c r="I57" s="58">
        <f>H57*E57</f>
        <v>0</v>
      </c>
      <c r="J57" s="58"/>
      <c r="K57" s="58"/>
      <c r="L57" s="58">
        <f>K57+I57+G57</f>
        <v>0</v>
      </c>
    </row>
    <row r="58" spans="1:12" ht="27">
      <c r="A58" s="184"/>
      <c r="B58" s="176" t="s">
        <v>500</v>
      </c>
      <c r="C58" s="121" t="s">
        <v>121</v>
      </c>
      <c r="D58" s="177">
        <v>1.15</v>
      </c>
      <c r="E58" s="177">
        <f>E56*D58</f>
        <v>6.991999999999999</v>
      </c>
      <c r="F58" s="177"/>
      <c r="G58" s="58">
        <f>F58*E58</f>
        <v>0</v>
      </c>
      <c r="H58" s="58"/>
      <c r="I58" s="58"/>
      <c r="J58" s="58"/>
      <c r="K58" s="58"/>
      <c r="L58" s="58">
        <f>K58+I58+G58</f>
        <v>0</v>
      </c>
    </row>
    <row r="59" spans="1:15" ht="13.5">
      <c r="A59" s="183">
        <v>12</v>
      </c>
      <c r="B59" s="93" t="s">
        <v>448</v>
      </c>
      <c r="C59" s="56" t="s">
        <v>121</v>
      </c>
      <c r="D59" s="57"/>
      <c r="E59" s="57">
        <v>45.17</v>
      </c>
      <c r="F59" s="154"/>
      <c r="G59" s="154"/>
      <c r="H59" s="154"/>
      <c r="I59" s="154"/>
      <c r="J59" s="154"/>
      <c r="K59" s="154"/>
      <c r="L59" s="58"/>
      <c r="O59" s="109"/>
    </row>
    <row r="60" spans="1:12" ht="13.5">
      <c r="A60" s="184"/>
      <c r="B60" s="152" t="s">
        <v>148</v>
      </c>
      <c r="C60" s="114" t="s">
        <v>0</v>
      </c>
      <c r="D60" s="58">
        <v>1</v>
      </c>
      <c r="E60" s="58">
        <f>E59*D60</f>
        <v>45.17</v>
      </c>
      <c r="F60" s="58"/>
      <c r="G60" s="58"/>
      <c r="H60" s="58"/>
      <c r="I60" s="58">
        <f>H60*E60</f>
        <v>0</v>
      </c>
      <c r="J60" s="58"/>
      <c r="K60" s="58"/>
      <c r="L60" s="58">
        <f>K60+I60+G60</f>
        <v>0</v>
      </c>
    </row>
    <row r="61" spans="1:12" ht="30" customHeight="1">
      <c r="A61" s="184"/>
      <c r="B61" s="439" t="s">
        <v>449</v>
      </c>
      <c r="C61" s="114" t="s">
        <v>121</v>
      </c>
      <c r="D61" s="58">
        <v>1.05</v>
      </c>
      <c r="E61" s="58">
        <f>E59*D61</f>
        <v>47.42850000000001</v>
      </c>
      <c r="F61" s="58"/>
      <c r="G61" s="58">
        <f>F61*E61</f>
        <v>0</v>
      </c>
      <c r="H61" s="58"/>
      <c r="I61" s="58"/>
      <c r="J61" s="58"/>
      <c r="K61" s="58"/>
      <c r="L61" s="58">
        <f>K61+I61+G61</f>
        <v>0</v>
      </c>
    </row>
    <row r="62" spans="1:12" ht="27">
      <c r="A62" s="121">
        <v>13</v>
      </c>
      <c r="B62" s="179" t="s">
        <v>327</v>
      </c>
      <c r="C62" s="180" t="s">
        <v>121</v>
      </c>
      <c r="D62" s="181"/>
      <c r="E62" s="182">
        <v>24</v>
      </c>
      <c r="F62" s="154"/>
      <c r="G62" s="154"/>
      <c r="H62" s="154"/>
      <c r="I62" s="154"/>
      <c r="J62" s="154"/>
      <c r="K62" s="154"/>
      <c r="L62" s="154"/>
    </row>
    <row r="63" spans="1:12" ht="13.5">
      <c r="A63" s="184"/>
      <c r="B63" s="152" t="s">
        <v>148</v>
      </c>
      <c r="C63" s="111" t="s">
        <v>0</v>
      </c>
      <c r="D63" s="158">
        <v>1</v>
      </c>
      <c r="E63" s="158">
        <f>E62*D63</f>
        <v>24</v>
      </c>
      <c r="F63" s="154"/>
      <c r="G63" s="154"/>
      <c r="H63" s="154"/>
      <c r="I63" s="154">
        <f>H63*E63</f>
        <v>0</v>
      </c>
      <c r="J63" s="154"/>
      <c r="K63" s="154"/>
      <c r="L63" s="154">
        <f>K63+I63+G63</f>
        <v>0</v>
      </c>
    </row>
    <row r="64" spans="1:12" ht="13.5">
      <c r="A64" s="184"/>
      <c r="B64" s="175" t="s">
        <v>212</v>
      </c>
      <c r="C64" s="114" t="s">
        <v>155</v>
      </c>
      <c r="D64" s="154">
        <v>7.9</v>
      </c>
      <c r="E64" s="154">
        <f>E62*D64</f>
        <v>189.60000000000002</v>
      </c>
      <c r="F64" s="154"/>
      <c r="G64" s="154">
        <f>F64*E64</f>
        <v>0</v>
      </c>
      <c r="H64" s="154"/>
      <c r="I64" s="154"/>
      <c r="J64" s="154"/>
      <c r="K64" s="154"/>
      <c r="L64" s="58">
        <f>K64+I64+G64</f>
        <v>0</v>
      </c>
    </row>
    <row r="65" spans="1:12" ht="13.5">
      <c r="A65" s="184"/>
      <c r="B65" s="176" t="s">
        <v>452</v>
      </c>
      <c r="C65" s="121" t="s">
        <v>121</v>
      </c>
      <c r="D65" s="177">
        <v>1.02</v>
      </c>
      <c r="E65" s="177">
        <f>E62*D65</f>
        <v>24.48</v>
      </c>
      <c r="F65" s="58"/>
      <c r="G65" s="58">
        <f>F65*E65</f>
        <v>0</v>
      </c>
      <c r="H65" s="58"/>
      <c r="I65" s="58"/>
      <c r="J65" s="58"/>
      <c r="K65" s="58"/>
      <c r="L65" s="58">
        <f>K65+I65+G65</f>
        <v>0</v>
      </c>
    </row>
    <row r="66" spans="1:12" ht="13.5">
      <c r="A66" s="125"/>
      <c r="B66" s="176" t="s">
        <v>123</v>
      </c>
      <c r="C66" s="111" t="s">
        <v>0</v>
      </c>
      <c r="D66" s="158">
        <v>0.2</v>
      </c>
      <c r="E66" s="158">
        <f>E62*D66</f>
        <v>4.800000000000001</v>
      </c>
      <c r="F66" s="154"/>
      <c r="G66" s="154">
        <f>F66*E66</f>
        <v>0</v>
      </c>
      <c r="H66" s="154"/>
      <c r="I66" s="154"/>
      <c r="J66" s="154"/>
      <c r="K66" s="154"/>
      <c r="L66" s="58">
        <f>K66+I66+G66</f>
        <v>0</v>
      </c>
    </row>
    <row r="67" spans="1:12" ht="27">
      <c r="A67" s="120">
        <v>14</v>
      </c>
      <c r="B67" s="250" t="s">
        <v>495</v>
      </c>
      <c r="C67" s="123" t="s">
        <v>121</v>
      </c>
      <c r="D67" s="108"/>
      <c r="E67" s="57">
        <v>41.5</v>
      </c>
      <c r="F67" s="174"/>
      <c r="G67" s="154"/>
      <c r="H67" s="154"/>
      <c r="I67" s="154"/>
      <c r="J67" s="154"/>
      <c r="K67" s="154"/>
      <c r="L67" s="154"/>
    </row>
    <row r="68" spans="1:12" ht="13.5">
      <c r="A68" s="170"/>
      <c r="B68" s="308" t="s">
        <v>195</v>
      </c>
      <c r="C68" s="92" t="s">
        <v>0</v>
      </c>
      <c r="D68" s="112">
        <v>1</v>
      </c>
      <c r="E68" s="237">
        <f>E67*D68</f>
        <v>41.5</v>
      </c>
      <c r="F68" s="174"/>
      <c r="G68" s="154"/>
      <c r="H68" s="154"/>
      <c r="I68" s="154">
        <f>H68*E68</f>
        <v>0</v>
      </c>
      <c r="J68" s="154"/>
      <c r="K68" s="154"/>
      <c r="L68" s="154">
        <f>I68+G68</f>
        <v>0</v>
      </c>
    </row>
    <row r="69" spans="1:12" ht="13.5">
      <c r="A69" s="170"/>
      <c r="B69" s="253" t="s">
        <v>496</v>
      </c>
      <c r="C69" s="92" t="s">
        <v>121</v>
      </c>
      <c r="D69" s="112">
        <v>1.02</v>
      </c>
      <c r="E69" s="154">
        <f>E67*D69</f>
        <v>42.33</v>
      </c>
      <c r="F69" s="174"/>
      <c r="G69" s="154">
        <f>F69*E69</f>
        <v>0</v>
      </c>
      <c r="H69" s="154"/>
      <c r="I69" s="154"/>
      <c r="J69" s="154"/>
      <c r="K69" s="154"/>
      <c r="L69" s="154">
        <f>I69+G69</f>
        <v>0</v>
      </c>
    </row>
    <row r="70" spans="1:12" ht="13.5">
      <c r="A70" s="170"/>
      <c r="B70" s="253" t="s">
        <v>497</v>
      </c>
      <c r="C70" s="92" t="s">
        <v>155</v>
      </c>
      <c r="D70" s="112">
        <v>10</v>
      </c>
      <c r="E70" s="154">
        <f>E67*D70</f>
        <v>415</v>
      </c>
      <c r="F70" s="174"/>
      <c r="G70" s="237">
        <f>F70*E70</f>
        <v>0</v>
      </c>
      <c r="H70" s="154"/>
      <c r="I70" s="237"/>
      <c r="J70" s="237"/>
      <c r="K70" s="237"/>
      <c r="L70" s="237">
        <f>I70+G70</f>
        <v>0</v>
      </c>
    </row>
    <row r="71" spans="1:12" ht="27">
      <c r="A71" s="121">
        <v>15</v>
      </c>
      <c r="B71" s="179" t="s">
        <v>211</v>
      </c>
      <c r="C71" s="180" t="s">
        <v>121</v>
      </c>
      <c r="D71" s="182"/>
      <c r="E71" s="182">
        <v>51.25</v>
      </c>
      <c r="F71" s="177"/>
      <c r="G71" s="177"/>
      <c r="H71" s="177"/>
      <c r="I71" s="177"/>
      <c r="J71" s="177"/>
      <c r="K71" s="177"/>
      <c r="L71" s="177"/>
    </row>
    <row r="72" spans="1:12" ht="13.5">
      <c r="A72" s="184"/>
      <c r="B72" s="152" t="s">
        <v>148</v>
      </c>
      <c r="C72" s="111" t="s">
        <v>0</v>
      </c>
      <c r="D72" s="158">
        <v>1</v>
      </c>
      <c r="E72" s="158">
        <f>E71*D72</f>
        <v>51.25</v>
      </c>
      <c r="F72" s="154"/>
      <c r="G72" s="154"/>
      <c r="H72" s="154"/>
      <c r="I72" s="154">
        <f>H72*E72</f>
        <v>0</v>
      </c>
      <c r="J72" s="154"/>
      <c r="K72" s="154"/>
      <c r="L72" s="154">
        <f>K72+I72+G72</f>
        <v>0</v>
      </c>
    </row>
    <row r="73" spans="1:12" ht="13.5">
      <c r="A73" s="184"/>
      <c r="B73" s="175" t="s">
        <v>212</v>
      </c>
      <c r="C73" s="114" t="s">
        <v>155</v>
      </c>
      <c r="D73" s="154">
        <v>7.9</v>
      </c>
      <c r="E73" s="154">
        <f>E71*D73</f>
        <v>404.875</v>
      </c>
      <c r="F73" s="154"/>
      <c r="G73" s="154">
        <f>F73*E73</f>
        <v>0</v>
      </c>
      <c r="H73" s="154"/>
      <c r="I73" s="154"/>
      <c r="J73" s="154"/>
      <c r="K73" s="154"/>
      <c r="L73" s="58">
        <f>K73+I73+G73</f>
        <v>0</v>
      </c>
    </row>
    <row r="74" spans="1:12" ht="13.5">
      <c r="A74" s="184"/>
      <c r="B74" s="176" t="s">
        <v>453</v>
      </c>
      <c r="C74" s="121" t="s">
        <v>121</v>
      </c>
      <c r="D74" s="177">
        <v>1.02</v>
      </c>
      <c r="E74" s="177">
        <f>E71*D74</f>
        <v>52.275</v>
      </c>
      <c r="F74" s="177"/>
      <c r="G74" s="177">
        <f>F74*E74</f>
        <v>0</v>
      </c>
      <c r="H74" s="177"/>
      <c r="I74" s="177"/>
      <c r="J74" s="177"/>
      <c r="K74" s="177"/>
      <c r="L74" s="177">
        <f>K74+I74+G74</f>
        <v>0</v>
      </c>
    </row>
    <row r="75" spans="1:12" ht="13.5">
      <c r="A75" s="184"/>
      <c r="B75" s="176" t="s">
        <v>123</v>
      </c>
      <c r="C75" s="111" t="s">
        <v>0</v>
      </c>
      <c r="D75" s="158">
        <v>0.16</v>
      </c>
      <c r="E75" s="158">
        <f>E71*D75</f>
        <v>8.2</v>
      </c>
      <c r="F75" s="158"/>
      <c r="G75" s="158">
        <f>F75*E75</f>
        <v>0</v>
      </c>
      <c r="H75" s="158"/>
      <c r="I75" s="158"/>
      <c r="J75" s="158"/>
      <c r="K75" s="158"/>
      <c r="L75" s="177">
        <f>K75+I75+G75</f>
        <v>0</v>
      </c>
    </row>
    <row r="76" spans="1:12" ht="27">
      <c r="A76" s="121">
        <v>16</v>
      </c>
      <c r="B76" s="179" t="s">
        <v>213</v>
      </c>
      <c r="C76" s="180" t="s">
        <v>124</v>
      </c>
      <c r="D76" s="182"/>
      <c r="E76" s="182">
        <v>37.2</v>
      </c>
      <c r="F76" s="158"/>
      <c r="G76" s="158"/>
      <c r="H76" s="158"/>
      <c r="I76" s="158"/>
      <c r="J76" s="158"/>
      <c r="K76" s="158"/>
      <c r="L76" s="158"/>
    </row>
    <row r="77" spans="1:12" ht="13.5">
      <c r="A77" s="184"/>
      <c r="B77" s="152" t="s">
        <v>148</v>
      </c>
      <c r="C77" s="111" t="s">
        <v>0</v>
      </c>
      <c r="D77" s="158">
        <v>1</v>
      </c>
      <c r="E77" s="158">
        <f>E76*D77</f>
        <v>37.2</v>
      </c>
      <c r="F77" s="154"/>
      <c r="G77" s="154"/>
      <c r="H77" s="154"/>
      <c r="I77" s="154">
        <f>H77*E77</f>
        <v>0</v>
      </c>
      <c r="J77" s="154"/>
      <c r="K77" s="154"/>
      <c r="L77" s="154">
        <f>K77+I77+G77</f>
        <v>0</v>
      </c>
    </row>
    <row r="78" spans="1:12" ht="13.5">
      <c r="A78" s="184"/>
      <c r="B78" s="176" t="s">
        <v>158</v>
      </c>
      <c r="C78" s="111" t="s">
        <v>155</v>
      </c>
      <c r="D78" s="158">
        <v>0.7</v>
      </c>
      <c r="E78" s="158">
        <f>E76*D78</f>
        <v>26.04</v>
      </c>
      <c r="F78" s="154"/>
      <c r="G78" s="154">
        <f>F78*E78</f>
        <v>0</v>
      </c>
      <c r="H78" s="154"/>
      <c r="I78" s="154"/>
      <c r="J78" s="154"/>
      <c r="K78" s="154"/>
      <c r="L78" s="154">
        <f>K78+I78+G78</f>
        <v>0</v>
      </c>
    </row>
    <row r="79" spans="1:12" ht="13.5">
      <c r="A79" s="184"/>
      <c r="B79" s="176" t="s">
        <v>454</v>
      </c>
      <c r="C79" s="121" t="s">
        <v>121</v>
      </c>
      <c r="D79" s="177">
        <v>0.08</v>
      </c>
      <c r="E79" s="177">
        <f>E76*D79</f>
        <v>2.9760000000000004</v>
      </c>
      <c r="F79" s="177"/>
      <c r="G79" s="177">
        <f>F79*E79</f>
        <v>0</v>
      </c>
      <c r="H79" s="177"/>
      <c r="I79" s="177"/>
      <c r="J79" s="177"/>
      <c r="K79" s="177"/>
      <c r="L79" s="177">
        <f>K79+I79+G79</f>
        <v>0</v>
      </c>
    </row>
    <row r="80" spans="1:15" ht="40.5">
      <c r="A80" s="121">
        <v>17</v>
      </c>
      <c r="B80" s="179" t="s">
        <v>502</v>
      </c>
      <c r="C80" s="180" t="s">
        <v>121</v>
      </c>
      <c r="D80" s="182"/>
      <c r="E80" s="182">
        <v>118.74</v>
      </c>
      <c r="F80" s="158"/>
      <c r="G80" s="158"/>
      <c r="H80" s="158"/>
      <c r="I80" s="158"/>
      <c r="J80" s="158"/>
      <c r="K80" s="158"/>
      <c r="L80" s="177"/>
      <c r="O80" s="109"/>
    </row>
    <row r="81" spans="1:12" ht="13.5">
      <c r="A81" s="184"/>
      <c r="B81" s="152" t="s">
        <v>148</v>
      </c>
      <c r="C81" s="111" t="s">
        <v>0</v>
      </c>
      <c r="D81" s="158">
        <v>1</v>
      </c>
      <c r="E81" s="158">
        <f>E80*D81</f>
        <v>118.74</v>
      </c>
      <c r="F81" s="154"/>
      <c r="G81" s="154"/>
      <c r="H81" s="154"/>
      <c r="I81" s="154">
        <f>H81*E81</f>
        <v>0</v>
      </c>
      <c r="J81" s="154"/>
      <c r="K81" s="154"/>
      <c r="L81" s="154">
        <f>K81+I81+G81</f>
        <v>0</v>
      </c>
    </row>
    <row r="82" spans="1:12" ht="13.5">
      <c r="A82" s="125"/>
      <c r="B82" s="176" t="s">
        <v>156</v>
      </c>
      <c r="C82" s="111" t="s">
        <v>193</v>
      </c>
      <c r="D82" s="158">
        <v>0.15</v>
      </c>
      <c r="E82" s="158">
        <f>E80*D82</f>
        <v>17.811</v>
      </c>
      <c r="F82" s="158"/>
      <c r="G82" s="158">
        <f aca="true" t="shared" si="0" ref="G82:G87">F82*E82</f>
        <v>0</v>
      </c>
      <c r="H82" s="158"/>
      <c r="I82" s="158"/>
      <c r="J82" s="158"/>
      <c r="K82" s="158"/>
      <c r="L82" s="177">
        <f aca="true" t="shared" si="1" ref="L82:L87">G82</f>
        <v>0</v>
      </c>
    </row>
    <row r="83" spans="1:12" ht="13.5">
      <c r="A83" s="125"/>
      <c r="B83" s="176" t="s">
        <v>157</v>
      </c>
      <c r="C83" s="121" t="s">
        <v>155</v>
      </c>
      <c r="D83" s="158">
        <v>2.4</v>
      </c>
      <c r="E83" s="158">
        <f>E80*D83</f>
        <v>284.976</v>
      </c>
      <c r="F83" s="158"/>
      <c r="G83" s="158">
        <f t="shared" si="0"/>
        <v>0</v>
      </c>
      <c r="H83" s="158"/>
      <c r="I83" s="158"/>
      <c r="J83" s="158"/>
      <c r="K83" s="158"/>
      <c r="L83" s="177">
        <f t="shared" si="1"/>
        <v>0</v>
      </c>
    </row>
    <row r="84" spans="1:12" ht="13.5">
      <c r="A84" s="125"/>
      <c r="B84" s="176" t="s">
        <v>455</v>
      </c>
      <c r="C84" s="121" t="s">
        <v>121</v>
      </c>
      <c r="D84" s="158">
        <v>1.05</v>
      </c>
      <c r="E84" s="158">
        <f>E80*D84</f>
        <v>124.677</v>
      </c>
      <c r="F84" s="158"/>
      <c r="G84" s="158">
        <f t="shared" si="0"/>
        <v>0</v>
      </c>
      <c r="H84" s="158"/>
      <c r="I84" s="158"/>
      <c r="J84" s="158"/>
      <c r="K84" s="158"/>
      <c r="L84" s="177">
        <f t="shared" si="1"/>
        <v>0</v>
      </c>
    </row>
    <row r="85" spans="1:12" ht="13.5">
      <c r="A85" s="125"/>
      <c r="B85" s="176" t="s">
        <v>456</v>
      </c>
      <c r="C85" s="121" t="s">
        <v>457</v>
      </c>
      <c r="D85" s="158">
        <v>10</v>
      </c>
      <c r="E85" s="158">
        <f>E80*D85</f>
        <v>1187.3999999999999</v>
      </c>
      <c r="F85" s="158"/>
      <c r="G85" s="158">
        <f t="shared" si="0"/>
        <v>0</v>
      </c>
      <c r="H85" s="158"/>
      <c r="I85" s="158"/>
      <c r="J85" s="158"/>
      <c r="K85" s="158"/>
      <c r="L85" s="177">
        <f t="shared" si="1"/>
        <v>0</v>
      </c>
    </row>
    <row r="86" spans="1:12" ht="27">
      <c r="A86" s="125"/>
      <c r="B86" s="176" t="s">
        <v>458</v>
      </c>
      <c r="C86" s="121" t="s">
        <v>193</v>
      </c>
      <c r="D86" s="177">
        <v>0.4</v>
      </c>
      <c r="E86" s="177">
        <f>E80*D86</f>
        <v>47.496</v>
      </c>
      <c r="F86" s="177"/>
      <c r="G86" s="177">
        <f t="shared" si="0"/>
        <v>0</v>
      </c>
      <c r="H86" s="177"/>
      <c r="I86" s="177"/>
      <c r="J86" s="177"/>
      <c r="K86" s="177"/>
      <c r="L86" s="177">
        <f t="shared" si="1"/>
        <v>0</v>
      </c>
    </row>
    <row r="87" spans="1:12" ht="13.5">
      <c r="A87" s="125"/>
      <c r="B87" s="176" t="s">
        <v>123</v>
      </c>
      <c r="C87" s="111" t="s">
        <v>0</v>
      </c>
      <c r="D87" s="158">
        <v>0.1</v>
      </c>
      <c r="E87" s="158">
        <f>E80*D87</f>
        <v>11.874</v>
      </c>
      <c r="F87" s="158"/>
      <c r="G87" s="158">
        <f t="shared" si="0"/>
        <v>0</v>
      </c>
      <c r="H87" s="158"/>
      <c r="I87" s="158"/>
      <c r="J87" s="158"/>
      <c r="K87" s="158"/>
      <c r="L87" s="177">
        <f t="shared" si="1"/>
        <v>0</v>
      </c>
    </row>
    <row r="88" spans="1:12" ht="27">
      <c r="A88" s="121">
        <v>18</v>
      </c>
      <c r="B88" s="179" t="s">
        <v>498</v>
      </c>
      <c r="C88" s="180" t="s">
        <v>121</v>
      </c>
      <c r="D88" s="182"/>
      <c r="E88" s="182">
        <v>22.65</v>
      </c>
      <c r="F88" s="158"/>
      <c r="G88" s="158"/>
      <c r="H88" s="158"/>
      <c r="I88" s="158"/>
      <c r="J88" s="158"/>
      <c r="K88" s="158"/>
      <c r="L88" s="177"/>
    </row>
    <row r="89" spans="1:12" ht="13.5">
      <c r="A89" s="184"/>
      <c r="B89" s="152" t="s">
        <v>148</v>
      </c>
      <c r="C89" s="111" t="s">
        <v>0</v>
      </c>
      <c r="D89" s="158">
        <v>1</v>
      </c>
      <c r="E89" s="158">
        <f>E88*D89</f>
        <v>22.65</v>
      </c>
      <c r="F89" s="154"/>
      <c r="G89" s="154"/>
      <c r="H89" s="154"/>
      <c r="I89" s="154">
        <f>H89*E89</f>
        <v>0</v>
      </c>
      <c r="J89" s="154"/>
      <c r="K89" s="154"/>
      <c r="L89" s="154">
        <f>K89+I89+G89</f>
        <v>0</v>
      </c>
    </row>
    <row r="90" spans="1:12" ht="13.5">
      <c r="A90" s="125"/>
      <c r="B90" s="176" t="s">
        <v>157</v>
      </c>
      <c r="C90" s="121" t="s">
        <v>155</v>
      </c>
      <c r="D90" s="158">
        <v>2.4</v>
      </c>
      <c r="E90" s="158">
        <f>E88*D90</f>
        <v>54.35999999999999</v>
      </c>
      <c r="F90" s="158"/>
      <c r="G90" s="158">
        <f>F90*E90</f>
        <v>0</v>
      </c>
      <c r="H90" s="158"/>
      <c r="I90" s="158"/>
      <c r="J90" s="158"/>
      <c r="K90" s="158"/>
      <c r="L90" s="177">
        <f>G90</f>
        <v>0</v>
      </c>
    </row>
    <row r="91" spans="1:12" ht="27">
      <c r="A91" s="125"/>
      <c r="B91" s="176" t="s">
        <v>503</v>
      </c>
      <c r="C91" s="121" t="s">
        <v>193</v>
      </c>
      <c r="D91" s="177">
        <v>0.4</v>
      </c>
      <c r="E91" s="177">
        <f>E88*D91</f>
        <v>9.06</v>
      </c>
      <c r="F91" s="177"/>
      <c r="G91" s="177">
        <f>F91*E91</f>
        <v>0</v>
      </c>
      <c r="H91" s="177"/>
      <c r="I91" s="177"/>
      <c r="J91" s="177"/>
      <c r="K91" s="177"/>
      <c r="L91" s="177">
        <f>G91</f>
        <v>0</v>
      </c>
    </row>
    <row r="92" spans="1:12" ht="13.5">
      <c r="A92" s="125"/>
      <c r="B92" s="176" t="s">
        <v>123</v>
      </c>
      <c r="C92" s="111" t="s">
        <v>0</v>
      </c>
      <c r="D92" s="158">
        <v>0.1</v>
      </c>
      <c r="E92" s="158">
        <f>E88*D92</f>
        <v>2.265</v>
      </c>
      <c r="F92" s="158"/>
      <c r="G92" s="158">
        <f>F92*E92</f>
        <v>0</v>
      </c>
      <c r="H92" s="158"/>
      <c r="I92" s="158"/>
      <c r="J92" s="158"/>
      <c r="K92" s="158"/>
      <c r="L92" s="177">
        <f>G92</f>
        <v>0</v>
      </c>
    </row>
    <row r="93" spans="1:12" ht="27">
      <c r="A93" s="121">
        <v>19</v>
      </c>
      <c r="B93" s="179" t="s">
        <v>460</v>
      </c>
      <c r="C93" s="180" t="s">
        <v>121</v>
      </c>
      <c r="D93" s="182"/>
      <c r="E93" s="182">
        <v>17.46</v>
      </c>
      <c r="F93" s="158"/>
      <c r="G93" s="158"/>
      <c r="H93" s="158"/>
      <c r="I93" s="158"/>
      <c r="J93" s="158"/>
      <c r="K93" s="158"/>
      <c r="L93" s="158"/>
    </row>
    <row r="94" spans="1:12" ht="40.5">
      <c r="A94" s="184"/>
      <c r="B94" s="176" t="s">
        <v>459</v>
      </c>
      <c r="C94" s="121" t="s">
        <v>121</v>
      </c>
      <c r="D94" s="177">
        <v>1</v>
      </c>
      <c r="E94" s="177">
        <f>E93*D94</f>
        <v>17.46</v>
      </c>
      <c r="F94" s="177"/>
      <c r="G94" s="177">
        <f>F94*E94</f>
        <v>0</v>
      </c>
      <c r="H94" s="177"/>
      <c r="I94" s="177"/>
      <c r="J94" s="177"/>
      <c r="K94" s="177"/>
      <c r="L94" s="177">
        <f>G94</f>
        <v>0</v>
      </c>
    </row>
    <row r="95" spans="1:12" ht="43.5" customHeight="1">
      <c r="A95" s="121">
        <v>20</v>
      </c>
      <c r="B95" s="179" t="s">
        <v>461</v>
      </c>
      <c r="C95" s="180" t="s">
        <v>121</v>
      </c>
      <c r="D95" s="182"/>
      <c r="E95" s="182">
        <v>2.64</v>
      </c>
      <c r="F95" s="158"/>
      <c r="G95" s="158"/>
      <c r="H95" s="158"/>
      <c r="I95" s="158"/>
      <c r="J95" s="158"/>
      <c r="K95" s="158"/>
      <c r="L95" s="158"/>
    </row>
    <row r="96" spans="1:12" ht="40.5">
      <c r="A96" s="184"/>
      <c r="B96" s="176" t="s">
        <v>459</v>
      </c>
      <c r="C96" s="121" t="s">
        <v>121</v>
      </c>
      <c r="D96" s="177">
        <v>1</v>
      </c>
      <c r="E96" s="177">
        <f>E95*D96</f>
        <v>2.64</v>
      </c>
      <c r="F96" s="177"/>
      <c r="G96" s="177">
        <f>F96*E96</f>
        <v>0</v>
      </c>
      <c r="H96" s="177"/>
      <c r="I96" s="177"/>
      <c r="J96" s="177"/>
      <c r="K96" s="177"/>
      <c r="L96" s="177">
        <f>G96</f>
        <v>0</v>
      </c>
    </row>
    <row r="97" spans="1:12" ht="13.5">
      <c r="A97" s="121">
        <v>21</v>
      </c>
      <c r="B97" s="179" t="s">
        <v>214</v>
      </c>
      <c r="C97" s="180" t="s">
        <v>138</v>
      </c>
      <c r="D97" s="182"/>
      <c r="E97" s="182">
        <v>3</v>
      </c>
      <c r="F97" s="158"/>
      <c r="G97" s="158"/>
      <c r="H97" s="158"/>
      <c r="I97" s="158"/>
      <c r="J97" s="158"/>
      <c r="K97" s="158"/>
      <c r="L97" s="158"/>
    </row>
    <row r="98" spans="1:12" ht="13.5">
      <c r="A98" s="184"/>
      <c r="B98" s="152" t="s">
        <v>148</v>
      </c>
      <c r="C98" s="111" t="s">
        <v>0</v>
      </c>
      <c r="D98" s="158">
        <v>1</v>
      </c>
      <c r="E98" s="158">
        <f>E97*D98</f>
        <v>3</v>
      </c>
      <c r="F98" s="154"/>
      <c r="G98" s="154"/>
      <c r="H98" s="154"/>
      <c r="I98" s="154">
        <f>H98*E98</f>
        <v>0</v>
      </c>
      <c r="J98" s="154"/>
      <c r="K98" s="154"/>
      <c r="L98" s="154">
        <f>K98+I98+G98</f>
        <v>0</v>
      </c>
    </row>
    <row r="99" spans="1:12" ht="15.75" customHeight="1">
      <c r="A99" s="184"/>
      <c r="B99" s="176" t="s">
        <v>329</v>
      </c>
      <c r="C99" s="111" t="s">
        <v>0</v>
      </c>
      <c r="D99" s="158">
        <v>1</v>
      </c>
      <c r="E99" s="158">
        <f>E97*D99</f>
        <v>3</v>
      </c>
      <c r="F99" s="158"/>
      <c r="G99" s="158">
        <f>F99*E99</f>
        <v>0</v>
      </c>
      <c r="H99" s="158"/>
      <c r="I99" s="158"/>
      <c r="J99" s="158"/>
      <c r="K99" s="158"/>
      <c r="L99" s="158">
        <f>G99</f>
        <v>0</v>
      </c>
    </row>
    <row r="100" spans="1:12" ht="27">
      <c r="A100" s="121">
        <v>22</v>
      </c>
      <c r="B100" s="250" t="s">
        <v>218</v>
      </c>
      <c r="C100" s="123" t="s">
        <v>138</v>
      </c>
      <c r="D100" s="57"/>
      <c r="E100" s="57">
        <v>1</v>
      </c>
      <c r="F100" s="58"/>
      <c r="G100" s="58"/>
      <c r="H100" s="58"/>
      <c r="I100" s="58"/>
      <c r="J100" s="58"/>
      <c r="K100" s="58"/>
      <c r="L100" s="58"/>
    </row>
    <row r="101" spans="1:12" ht="13.5">
      <c r="A101" s="184"/>
      <c r="B101" s="235" t="s">
        <v>195</v>
      </c>
      <c r="C101" s="92" t="s">
        <v>0</v>
      </c>
      <c r="D101" s="58">
        <v>1</v>
      </c>
      <c r="E101" s="58">
        <f>E100*D101</f>
        <v>1</v>
      </c>
      <c r="F101" s="58"/>
      <c r="G101" s="58"/>
      <c r="H101" s="58"/>
      <c r="I101" s="58">
        <f>H101*E101</f>
        <v>0</v>
      </c>
      <c r="J101" s="58"/>
      <c r="K101" s="58"/>
      <c r="L101" s="58">
        <f>I101</f>
        <v>0</v>
      </c>
    </row>
    <row r="102" spans="1:12" ht="13.5">
      <c r="A102" s="184"/>
      <c r="B102" s="253" t="s">
        <v>330</v>
      </c>
      <c r="C102" s="92" t="s">
        <v>138</v>
      </c>
      <c r="D102" s="58">
        <v>1</v>
      </c>
      <c r="E102" s="58">
        <f>E100*D102</f>
        <v>1</v>
      </c>
      <c r="F102" s="58"/>
      <c r="G102" s="58">
        <f>F102*E102</f>
        <v>0</v>
      </c>
      <c r="H102" s="58"/>
      <c r="I102" s="58"/>
      <c r="J102" s="58"/>
      <c r="K102" s="58"/>
      <c r="L102" s="58">
        <f>G102</f>
        <v>0</v>
      </c>
    </row>
    <row r="103" spans="1:12" ht="27">
      <c r="A103" s="121">
        <v>23</v>
      </c>
      <c r="B103" s="93" t="s">
        <v>331</v>
      </c>
      <c r="C103" s="56" t="s">
        <v>121</v>
      </c>
      <c r="D103" s="57"/>
      <c r="E103" s="57">
        <v>113.88</v>
      </c>
      <c r="F103" s="58"/>
      <c r="G103" s="154"/>
      <c r="H103" s="154"/>
      <c r="I103" s="154"/>
      <c r="J103" s="154"/>
      <c r="K103" s="154"/>
      <c r="L103" s="154"/>
    </row>
    <row r="104" spans="1:12" ht="13.5">
      <c r="A104" s="184"/>
      <c r="B104" s="152" t="s">
        <v>148</v>
      </c>
      <c r="C104" s="114" t="s">
        <v>0</v>
      </c>
      <c r="D104" s="58">
        <v>1</v>
      </c>
      <c r="E104" s="58">
        <f>E103*D104</f>
        <v>113.88</v>
      </c>
      <c r="F104" s="58"/>
      <c r="G104" s="58"/>
      <c r="H104" s="58"/>
      <c r="I104" s="58">
        <f>H104*E104</f>
        <v>0</v>
      </c>
      <c r="J104" s="58"/>
      <c r="K104" s="58"/>
      <c r="L104" s="58">
        <f>K104+I104+G104</f>
        <v>0</v>
      </c>
    </row>
    <row r="105" spans="1:12" ht="13.5">
      <c r="A105" s="184"/>
      <c r="B105" s="175" t="s">
        <v>154</v>
      </c>
      <c r="C105" s="156" t="s">
        <v>135</v>
      </c>
      <c r="D105" s="154">
        <v>0.0306</v>
      </c>
      <c r="E105" s="154">
        <f>E103*D105</f>
        <v>3.4847279999999996</v>
      </c>
      <c r="F105" s="154"/>
      <c r="G105" s="154">
        <f>F105*E105</f>
        <v>0</v>
      </c>
      <c r="H105" s="154"/>
      <c r="I105" s="154"/>
      <c r="J105" s="154"/>
      <c r="K105" s="154"/>
      <c r="L105" s="58">
        <f>K105+I105+G105</f>
        <v>0</v>
      </c>
    </row>
    <row r="106" spans="1:12" ht="13.5">
      <c r="A106" s="184"/>
      <c r="B106" s="176" t="s">
        <v>215</v>
      </c>
      <c r="C106" s="111" t="s">
        <v>121</v>
      </c>
      <c r="D106" s="158">
        <v>1</v>
      </c>
      <c r="E106" s="158">
        <f>E103*D106</f>
        <v>113.88</v>
      </c>
      <c r="F106" s="158"/>
      <c r="G106" s="154">
        <f>F106*E106</f>
        <v>0</v>
      </c>
      <c r="H106" s="158"/>
      <c r="I106" s="158"/>
      <c r="J106" s="158"/>
      <c r="K106" s="158"/>
      <c r="L106" s="58">
        <f>K106+I106+G106</f>
        <v>0</v>
      </c>
    </row>
    <row r="107" spans="1:12" ht="27">
      <c r="A107" s="121">
        <v>24</v>
      </c>
      <c r="B107" s="93" t="s">
        <v>210</v>
      </c>
      <c r="C107" s="56" t="s">
        <v>124</v>
      </c>
      <c r="D107" s="57"/>
      <c r="E107" s="57">
        <v>49.6</v>
      </c>
      <c r="F107" s="58"/>
      <c r="G107" s="154"/>
      <c r="H107" s="154"/>
      <c r="I107" s="154"/>
      <c r="J107" s="154"/>
      <c r="K107" s="154"/>
      <c r="L107" s="154"/>
    </row>
    <row r="108" spans="1:12" ht="13.5">
      <c r="A108" s="184"/>
      <c r="B108" s="152" t="s">
        <v>148</v>
      </c>
      <c r="C108" s="114" t="s">
        <v>0</v>
      </c>
      <c r="D108" s="58">
        <v>1</v>
      </c>
      <c r="E108" s="58">
        <f>E107*D108</f>
        <v>49.6</v>
      </c>
      <c r="F108" s="58"/>
      <c r="G108" s="58"/>
      <c r="H108" s="58"/>
      <c r="I108" s="58">
        <f>H108*E108</f>
        <v>0</v>
      </c>
      <c r="J108" s="58"/>
      <c r="K108" s="58"/>
      <c r="L108" s="58">
        <f>K108+I108+G108</f>
        <v>0</v>
      </c>
    </row>
    <row r="109" spans="1:12" ht="13.5">
      <c r="A109" s="184"/>
      <c r="B109" s="176" t="s">
        <v>154</v>
      </c>
      <c r="C109" s="111" t="s">
        <v>135</v>
      </c>
      <c r="D109" s="158">
        <v>0.008</v>
      </c>
      <c r="E109" s="158">
        <f>E107*D109</f>
        <v>0.39680000000000004</v>
      </c>
      <c r="F109" s="154"/>
      <c r="G109" s="154">
        <f>F109*E109</f>
        <v>0</v>
      </c>
      <c r="H109" s="154"/>
      <c r="I109" s="154"/>
      <c r="J109" s="154"/>
      <c r="K109" s="154"/>
      <c r="L109" s="58">
        <f>K109+I109+G109</f>
        <v>0</v>
      </c>
    </row>
    <row r="110" spans="1:12" ht="40.5">
      <c r="A110" s="121">
        <v>25</v>
      </c>
      <c r="B110" s="307" t="s">
        <v>549</v>
      </c>
      <c r="C110" s="123" t="s">
        <v>121</v>
      </c>
      <c r="D110" s="108"/>
      <c r="E110" s="57">
        <v>21.36</v>
      </c>
      <c r="F110" s="154"/>
      <c r="G110" s="154"/>
      <c r="H110" s="154"/>
      <c r="I110" s="154"/>
      <c r="J110" s="154"/>
      <c r="K110" s="154"/>
      <c r="L110" s="154"/>
    </row>
    <row r="111" spans="1:12" ht="13.5">
      <c r="A111" s="184"/>
      <c r="B111" s="152" t="s">
        <v>148</v>
      </c>
      <c r="C111" s="92" t="s">
        <v>0</v>
      </c>
      <c r="D111" s="154">
        <v>1</v>
      </c>
      <c r="E111" s="154">
        <f>E110*D111</f>
        <v>21.36</v>
      </c>
      <c r="F111" s="154"/>
      <c r="G111" s="154"/>
      <c r="H111" s="154"/>
      <c r="I111" s="154">
        <f>H111*E111</f>
        <v>0</v>
      </c>
      <c r="J111" s="154"/>
      <c r="K111" s="154"/>
      <c r="L111" s="154">
        <f>K111+I111+G111</f>
        <v>0</v>
      </c>
    </row>
    <row r="112" spans="1:12" ht="13.5">
      <c r="A112" s="184"/>
      <c r="B112" s="308" t="s">
        <v>216</v>
      </c>
      <c r="C112" s="92" t="s">
        <v>193</v>
      </c>
      <c r="D112" s="114">
        <v>0.01</v>
      </c>
      <c r="E112" s="154">
        <f>E110*D112</f>
        <v>0.2136</v>
      </c>
      <c r="F112" s="154"/>
      <c r="G112" s="154">
        <f>F112*E112</f>
        <v>0</v>
      </c>
      <c r="H112" s="154"/>
      <c r="I112" s="154"/>
      <c r="J112" s="154"/>
      <c r="K112" s="154"/>
      <c r="L112" s="154">
        <f>G112</f>
        <v>0</v>
      </c>
    </row>
    <row r="113" spans="1:12" ht="13.5">
      <c r="A113" s="184"/>
      <c r="B113" s="308" t="s">
        <v>172</v>
      </c>
      <c r="C113" s="92" t="s">
        <v>135</v>
      </c>
      <c r="D113" s="114">
        <v>0.002</v>
      </c>
      <c r="E113" s="154">
        <f>E110*D113</f>
        <v>0.04272</v>
      </c>
      <c r="F113" s="154"/>
      <c r="G113" s="154">
        <f>F113*E113</f>
        <v>0</v>
      </c>
      <c r="H113" s="154"/>
      <c r="I113" s="154"/>
      <c r="J113" s="154"/>
      <c r="K113" s="154"/>
      <c r="L113" s="154">
        <f>G113</f>
        <v>0</v>
      </c>
    </row>
    <row r="114" spans="1:12" ht="13.5">
      <c r="A114" s="184"/>
      <c r="B114" s="308" t="s">
        <v>217</v>
      </c>
      <c r="C114" s="92" t="s">
        <v>128</v>
      </c>
      <c r="D114" s="114">
        <v>0.0012</v>
      </c>
      <c r="E114" s="154">
        <f>E110*D114</f>
        <v>0.025632</v>
      </c>
      <c r="F114" s="154"/>
      <c r="G114" s="154">
        <f>F114*E114</f>
        <v>0</v>
      </c>
      <c r="H114" s="154"/>
      <c r="I114" s="154"/>
      <c r="J114" s="154"/>
      <c r="K114" s="154"/>
      <c r="L114" s="154">
        <f>G114</f>
        <v>0</v>
      </c>
    </row>
    <row r="115" spans="1:12" ht="13.5">
      <c r="A115" s="184"/>
      <c r="B115" s="308" t="s">
        <v>156</v>
      </c>
      <c r="C115" s="92" t="s">
        <v>193</v>
      </c>
      <c r="D115" s="114">
        <v>0.1</v>
      </c>
      <c r="E115" s="154">
        <f>E110*D115</f>
        <v>2.136</v>
      </c>
      <c r="F115" s="154"/>
      <c r="G115" s="154">
        <f>F115*E115</f>
        <v>0</v>
      </c>
      <c r="H115" s="154"/>
      <c r="I115" s="154"/>
      <c r="J115" s="154"/>
      <c r="K115" s="154"/>
      <c r="L115" s="154">
        <f>G115</f>
        <v>0</v>
      </c>
    </row>
    <row r="116" spans="1:12" ht="27">
      <c r="A116" s="184"/>
      <c r="B116" s="247" t="s">
        <v>332</v>
      </c>
      <c r="C116" s="132" t="s">
        <v>193</v>
      </c>
      <c r="D116" s="133">
        <v>0.55</v>
      </c>
      <c r="E116" s="177">
        <f>E110*D116</f>
        <v>11.748000000000001</v>
      </c>
      <c r="F116" s="177"/>
      <c r="G116" s="177">
        <f>F116*E116</f>
        <v>0</v>
      </c>
      <c r="H116" s="177"/>
      <c r="I116" s="177"/>
      <c r="J116" s="177"/>
      <c r="K116" s="177"/>
      <c r="L116" s="177">
        <f>G116</f>
        <v>0</v>
      </c>
    </row>
    <row r="117" spans="1:12" ht="25.5">
      <c r="A117" s="121">
        <v>26</v>
      </c>
      <c r="B117" s="370" t="s">
        <v>467</v>
      </c>
      <c r="C117" s="123" t="s">
        <v>121</v>
      </c>
      <c r="D117" s="57"/>
      <c r="E117" s="57">
        <v>93.78</v>
      </c>
      <c r="F117" s="58"/>
      <c r="G117" s="58"/>
      <c r="H117" s="58"/>
      <c r="I117" s="58"/>
      <c r="J117" s="58"/>
      <c r="K117" s="58"/>
      <c r="L117" s="58"/>
    </row>
    <row r="118" spans="1:12" ht="13.5">
      <c r="A118" s="184"/>
      <c r="B118" s="152" t="s">
        <v>148</v>
      </c>
      <c r="C118" s="114" t="s">
        <v>0</v>
      </c>
      <c r="D118" s="58">
        <v>1</v>
      </c>
      <c r="E118" s="58">
        <f>E117*D118</f>
        <v>93.78</v>
      </c>
      <c r="F118" s="58"/>
      <c r="G118" s="58"/>
      <c r="H118" s="58"/>
      <c r="I118" s="58">
        <f>H118*E118</f>
        <v>0</v>
      </c>
      <c r="J118" s="58"/>
      <c r="K118" s="58"/>
      <c r="L118" s="58">
        <f>K118+I118+G118</f>
        <v>0</v>
      </c>
    </row>
    <row r="119" spans="1:12" ht="40.5">
      <c r="A119" s="184"/>
      <c r="B119" s="190" t="s">
        <v>466</v>
      </c>
      <c r="C119" s="92" t="s">
        <v>121</v>
      </c>
      <c r="D119" s="58">
        <v>1.12</v>
      </c>
      <c r="E119" s="58">
        <f>E117*D119</f>
        <v>105.0336</v>
      </c>
      <c r="F119" s="58"/>
      <c r="G119" s="58">
        <f>F119*E119</f>
        <v>0</v>
      </c>
      <c r="H119" s="58"/>
      <c r="I119" s="58"/>
      <c r="J119" s="58"/>
      <c r="K119" s="58"/>
      <c r="L119" s="58">
        <f>G119</f>
        <v>0</v>
      </c>
    </row>
    <row r="120" spans="1:12" ht="27">
      <c r="A120" s="121">
        <v>27</v>
      </c>
      <c r="B120" s="370" t="s">
        <v>465</v>
      </c>
      <c r="C120" s="123" t="s">
        <v>124</v>
      </c>
      <c r="D120" s="57"/>
      <c r="E120" s="57">
        <v>42.8</v>
      </c>
      <c r="F120" s="58"/>
      <c r="G120" s="58"/>
      <c r="H120" s="58"/>
      <c r="I120" s="58"/>
      <c r="J120" s="58"/>
      <c r="K120" s="58"/>
      <c r="L120" s="58"/>
    </row>
    <row r="121" spans="1:12" ht="13.5">
      <c r="A121" s="184"/>
      <c r="B121" s="152" t="s">
        <v>148</v>
      </c>
      <c r="C121" s="114" t="s">
        <v>0</v>
      </c>
      <c r="D121" s="58">
        <v>1</v>
      </c>
      <c r="E121" s="58">
        <f>E120*D121</f>
        <v>42.8</v>
      </c>
      <c r="F121" s="58"/>
      <c r="G121" s="58"/>
      <c r="H121" s="58"/>
      <c r="I121" s="58">
        <f>H121*E121</f>
        <v>0</v>
      </c>
      <c r="J121" s="58"/>
      <c r="K121" s="58"/>
      <c r="L121" s="58">
        <f>K121+I121+G121</f>
        <v>0</v>
      </c>
    </row>
    <row r="122" spans="1:12" ht="40.5">
      <c r="A122" s="184"/>
      <c r="B122" s="190" t="s">
        <v>466</v>
      </c>
      <c r="C122" s="92" t="s">
        <v>121</v>
      </c>
      <c r="D122" s="58">
        <v>0.28</v>
      </c>
      <c r="E122" s="58">
        <f>E120*D122</f>
        <v>11.984</v>
      </c>
      <c r="F122" s="58"/>
      <c r="G122" s="58">
        <f>F122*E122</f>
        <v>0</v>
      </c>
      <c r="H122" s="58"/>
      <c r="I122" s="58"/>
      <c r="J122" s="58"/>
      <c r="K122" s="58"/>
      <c r="L122" s="58">
        <f>G122</f>
        <v>0</v>
      </c>
    </row>
    <row r="123" spans="1:12" ht="27">
      <c r="A123" s="120">
        <v>28</v>
      </c>
      <c r="B123" s="316" t="s">
        <v>504</v>
      </c>
      <c r="C123" s="180" t="s">
        <v>121</v>
      </c>
      <c r="D123" s="182"/>
      <c r="E123" s="182">
        <v>21.2</v>
      </c>
      <c r="F123" s="177"/>
      <c r="G123" s="177"/>
      <c r="H123" s="177"/>
      <c r="I123" s="177"/>
      <c r="J123" s="177"/>
      <c r="K123" s="177"/>
      <c r="L123" s="177"/>
    </row>
    <row r="124" spans="1:12" ht="13.5">
      <c r="A124" s="301"/>
      <c r="B124" s="169" t="s">
        <v>148</v>
      </c>
      <c r="C124" s="111" t="s">
        <v>0</v>
      </c>
      <c r="D124" s="158">
        <v>1</v>
      </c>
      <c r="E124" s="158">
        <f>E123*D124</f>
        <v>21.2</v>
      </c>
      <c r="F124" s="154"/>
      <c r="G124" s="154"/>
      <c r="H124" s="154"/>
      <c r="I124" s="154">
        <f>H124*E124</f>
        <v>0</v>
      </c>
      <c r="J124" s="154"/>
      <c r="K124" s="154"/>
      <c r="L124" s="154">
        <f>K124+I124+G124</f>
        <v>0</v>
      </c>
    </row>
    <row r="125" spans="1:12" ht="13.5">
      <c r="A125" s="301"/>
      <c r="B125" s="171" t="s">
        <v>294</v>
      </c>
      <c r="C125" s="114" t="s">
        <v>155</v>
      </c>
      <c r="D125" s="154">
        <v>7.9</v>
      </c>
      <c r="E125" s="154">
        <f>E123*D125</f>
        <v>167.48</v>
      </c>
      <c r="F125" s="154"/>
      <c r="G125" s="154">
        <f>F125*E125</f>
        <v>0</v>
      </c>
      <c r="H125" s="154"/>
      <c r="I125" s="154"/>
      <c r="J125" s="154"/>
      <c r="K125" s="154"/>
      <c r="L125" s="58">
        <f>K125+I125+G125</f>
        <v>0</v>
      </c>
    </row>
    <row r="126" spans="1:12" ht="13.5">
      <c r="A126" s="301"/>
      <c r="B126" s="317" t="s">
        <v>453</v>
      </c>
      <c r="C126" s="121" t="s">
        <v>121</v>
      </c>
      <c r="D126" s="177">
        <v>1.02</v>
      </c>
      <c r="E126" s="177">
        <f>E123*D126</f>
        <v>21.624</v>
      </c>
      <c r="F126" s="177"/>
      <c r="G126" s="177">
        <f>F126*E126</f>
        <v>0</v>
      </c>
      <c r="H126" s="177"/>
      <c r="I126" s="177"/>
      <c r="J126" s="177"/>
      <c r="K126" s="177"/>
      <c r="L126" s="177">
        <f>K126+I126+G126</f>
        <v>0</v>
      </c>
    </row>
    <row r="127" spans="1:12" ht="13.5">
      <c r="A127" s="301"/>
      <c r="B127" s="317" t="s">
        <v>123</v>
      </c>
      <c r="C127" s="111" t="s">
        <v>0</v>
      </c>
      <c r="D127" s="158">
        <v>0.25</v>
      </c>
      <c r="E127" s="158">
        <f>E123*D127</f>
        <v>5.3</v>
      </c>
      <c r="F127" s="158"/>
      <c r="G127" s="158">
        <f>F127*E127</f>
        <v>0</v>
      </c>
      <c r="H127" s="158"/>
      <c r="I127" s="158"/>
      <c r="J127" s="158"/>
      <c r="K127" s="158"/>
      <c r="L127" s="177">
        <f>K127+I127+G127</f>
        <v>0</v>
      </c>
    </row>
    <row r="128" spans="1:12" ht="27">
      <c r="A128" s="120">
        <v>29</v>
      </c>
      <c r="B128" s="316" t="s">
        <v>505</v>
      </c>
      <c r="C128" s="180" t="s">
        <v>121</v>
      </c>
      <c r="D128" s="182"/>
      <c r="E128" s="182">
        <v>35.1</v>
      </c>
      <c r="F128" s="177"/>
      <c r="G128" s="177"/>
      <c r="H128" s="177"/>
      <c r="I128" s="177"/>
      <c r="J128" s="177"/>
      <c r="K128" s="177"/>
      <c r="L128" s="177"/>
    </row>
    <row r="129" spans="1:12" ht="13.5">
      <c r="A129" s="301"/>
      <c r="B129" s="169" t="s">
        <v>148</v>
      </c>
      <c r="C129" s="111" t="s">
        <v>0</v>
      </c>
      <c r="D129" s="158">
        <v>1</v>
      </c>
      <c r="E129" s="158">
        <f>E128*D129</f>
        <v>35.1</v>
      </c>
      <c r="F129" s="154"/>
      <c r="G129" s="154"/>
      <c r="H129" s="154"/>
      <c r="I129" s="154">
        <f>H129*E129</f>
        <v>0</v>
      </c>
      <c r="J129" s="154"/>
      <c r="K129" s="154"/>
      <c r="L129" s="154">
        <f>K129+I129+G129</f>
        <v>0</v>
      </c>
    </row>
    <row r="130" spans="1:12" ht="13.5">
      <c r="A130" s="301"/>
      <c r="B130" s="171" t="s">
        <v>294</v>
      </c>
      <c r="C130" s="114" t="s">
        <v>155</v>
      </c>
      <c r="D130" s="154">
        <v>10</v>
      </c>
      <c r="E130" s="154">
        <f>E128*D130</f>
        <v>351</v>
      </c>
      <c r="F130" s="154"/>
      <c r="G130" s="154">
        <f>F130*E130</f>
        <v>0</v>
      </c>
      <c r="H130" s="154"/>
      <c r="I130" s="154"/>
      <c r="J130" s="154"/>
      <c r="K130" s="154"/>
      <c r="L130" s="58">
        <f>K130+I130+G130</f>
        <v>0</v>
      </c>
    </row>
    <row r="131" spans="1:12" ht="13.5">
      <c r="A131" s="301"/>
      <c r="B131" s="317" t="s">
        <v>533</v>
      </c>
      <c r="C131" s="121" t="s">
        <v>121</v>
      </c>
      <c r="D131" s="177">
        <v>1.02</v>
      </c>
      <c r="E131" s="177">
        <f>E128*D131</f>
        <v>35.802</v>
      </c>
      <c r="F131" s="177"/>
      <c r="G131" s="177">
        <f>F131*E131</f>
        <v>0</v>
      </c>
      <c r="H131" s="177"/>
      <c r="I131" s="177"/>
      <c r="J131" s="177"/>
      <c r="K131" s="177"/>
      <c r="L131" s="177">
        <f>K131+I131+G131</f>
        <v>0</v>
      </c>
    </row>
    <row r="132" spans="1:12" ht="13.5">
      <c r="A132" s="301"/>
      <c r="B132" s="317" t="s">
        <v>123</v>
      </c>
      <c r="C132" s="111" t="s">
        <v>0</v>
      </c>
      <c r="D132" s="158">
        <v>0.25</v>
      </c>
      <c r="E132" s="158">
        <f>E128*D132</f>
        <v>8.775</v>
      </c>
      <c r="F132" s="158"/>
      <c r="G132" s="158">
        <f>F132*E132</f>
        <v>0</v>
      </c>
      <c r="H132" s="158"/>
      <c r="I132" s="158"/>
      <c r="J132" s="158"/>
      <c r="K132" s="158"/>
      <c r="L132" s="177">
        <f>K132+I132+G132</f>
        <v>0</v>
      </c>
    </row>
    <row r="133" spans="1:12" ht="13.5">
      <c r="A133" s="185"/>
      <c r="B133" s="94" t="s">
        <v>5</v>
      </c>
      <c r="C133" s="89"/>
      <c r="D133" s="90"/>
      <c r="E133" s="91"/>
      <c r="F133" s="91"/>
      <c r="G133" s="95">
        <f>SUM(G14:G132)</f>
        <v>0</v>
      </c>
      <c r="H133" s="91"/>
      <c r="I133" s="91"/>
      <c r="J133" s="91"/>
      <c r="K133" s="91"/>
      <c r="L133" s="95">
        <f>SUM(L14:L132)</f>
        <v>0</v>
      </c>
    </row>
    <row r="134" spans="1:12" ht="13.5">
      <c r="A134" s="96"/>
      <c r="B134" s="230" t="s">
        <v>130</v>
      </c>
      <c r="C134" s="98">
        <v>0.05</v>
      </c>
      <c r="D134" s="59"/>
      <c r="E134" s="60"/>
      <c r="F134" s="61"/>
      <c r="G134" s="61"/>
      <c r="H134" s="61"/>
      <c r="I134" s="61"/>
      <c r="J134" s="61"/>
      <c r="K134" s="61"/>
      <c r="L134" s="58">
        <f>G133*C134</f>
        <v>0</v>
      </c>
    </row>
    <row r="135" spans="1:12" ht="13.5">
      <c r="A135" s="96"/>
      <c r="B135" s="99" t="s">
        <v>5</v>
      </c>
      <c r="C135" s="98"/>
      <c r="D135" s="59"/>
      <c r="E135" s="60"/>
      <c r="F135" s="61"/>
      <c r="G135" s="61"/>
      <c r="H135" s="61"/>
      <c r="I135" s="61"/>
      <c r="J135" s="61"/>
      <c r="K135" s="61"/>
      <c r="L135" s="58">
        <f>L134+L133</f>
        <v>0</v>
      </c>
    </row>
    <row r="136" spans="1:12" ht="13.5">
      <c r="A136" s="64"/>
      <c r="B136" s="100" t="s">
        <v>131</v>
      </c>
      <c r="C136" s="63">
        <v>0.1</v>
      </c>
      <c r="D136" s="59"/>
      <c r="E136" s="60"/>
      <c r="F136" s="61"/>
      <c r="G136" s="61"/>
      <c r="H136" s="61"/>
      <c r="I136" s="61"/>
      <c r="J136" s="61"/>
      <c r="K136" s="61"/>
      <c r="L136" s="58">
        <f>L135*C136</f>
        <v>0</v>
      </c>
    </row>
    <row r="137" spans="1:12" ht="13.5">
      <c r="A137" s="64"/>
      <c r="B137" s="101" t="s">
        <v>122</v>
      </c>
      <c r="C137" s="63"/>
      <c r="D137" s="59"/>
      <c r="E137" s="60"/>
      <c r="F137" s="61"/>
      <c r="G137" s="61"/>
      <c r="H137" s="61"/>
      <c r="I137" s="61"/>
      <c r="J137" s="61"/>
      <c r="K137" s="61"/>
      <c r="L137" s="58">
        <f>L136+L135</f>
        <v>0</v>
      </c>
    </row>
    <row r="138" spans="1:12" ht="13.5">
      <c r="A138" s="102"/>
      <c r="B138" s="97" t="s">
        <v>132</v>
      </c>
      <c r="C138" s="98">
        <v>0.08</v>
      </c>
      <c r="D138" s="103"/>
      <c r="E138" s="104"/>
      <c r="F138" s="97"/>
      <c r="G138" s="95"/>
      <c r="H138" s="95"/>
      <c r="I138" s="95"/>
      <c r="J138" s="105"/>
      <c r="K138" s="105"/>
      <c r="L138" s="91">
        <f>L137*C138</f>
        <v>0</v>
      </c>
    </row>
    <row r="139" spans="2:12" ht="13.5">
      <c r="B139" s="99" t="s">
        <v>5</v>
      </c>
      <c r="C139" s="98"/>
      <c r="D139" s="103"/>
      <c r="E139" s="104"/>
      <c r="F139" s="97"/>
      <c r="G139" s="95"/>
      <c r="H139" s="95"/>
      <c r="I139" s="95"/>
      <c r="J139" s="105"/>
      <c r="K139" s="105"/>
      <c r="L139" s="91">
        <f>L138+L137</f>
        <v>0</v>
      </c>
    </row>
    <row r="140" spans="2:12" ht="13.5">
      <c r="B140" s="97" t="s">
        <v>120</v>
      </c>
      <c r="C140" s="98">
        <v>0.05</v>
      </c>
      <c r="D140" s="103"/>
      <c r="E140" s="104"/>
      <c r="F140" s="97"/>
      <c r="G140" s="95"/>
      <c r="H140" s="95"/>
      <c r="I140" s="95"/>
      <c r="J140" s="105"/>
      <c r="K140" s="105"/>
      <c r="L140" s="91">
        <f>L139*C140</f>
        <v>0</v>
      </c>
    </row>
    <row r="141" spans="2:12" ht="13.5">
      <c r="B141" s="99" t="s">
        <v>5</v>
      </c>
      <c r="C141" s="98"/>
      <c r="D141" s="103"/>
      <c r="E141" s="104"/>
      <c r="F141" s="97"/>
      <c r="G141" s="95"/>
      <c r="H141" s="95"/>
      <c r="I141" s="95"/>
      <c r="J141" s="105"/>
      <c r="K141" s="105"/>
      <c r="L141" s="91">
        <f>L140+L139</f>
        <v>0</v>
      </c>
    </row>
    <row r="142" spans="2:12" ht="13.5">
      <c r="B142" s="97" t="s">
        <v>133</v>
      </c>
      <c r="C142" s="98">
        <v>0.18</v>
      </c>
      <c r="D142" s="103"/>
      <c r="E142" s="104"/>
      <c r="F142" s="97"/>
      <c r="G142" s="95"/>
      <c r="H142" s="95"/>
      <c r="I142" s="95"/>
      <c r="J142" s="105"/>
      <c r="K142" s="105"/>
      <c r="L142" s="91">
        <f>L141*C142</f>
        <v>0</v>
      </c>
    </row>
    <row r="143" spans="2:12" ht="13.5">
      <c r="B143" s="99" t="s">
        <v>147</v>
      </c>
      <c r="C143" s="106"/>
      <c r="D143" s="106"/>
      <c r="E143" s="106"/>
      <c r="F143" s="106"/>
      <c r="G143" s="107"/>
      <c r="H143" s="107"/>
      <c r="I143" s="107"/>
      <c r="J143" s="107"/>
      <c r="K143" s="107"/>
      <c r="L143" s="108">
        <f>L142+L141</f>
        <v>0</v>
      </c>
    </row>
    <row r="144" ht="13.5">
      <c r="L144" s="110"/>
    </row>
    <row r="146" ht="13.5">
      <c r="L146" s="109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conditionalFormatting sqref="C100:C102 C67:D70 C117:C132">
    <cfRule type="cellIs" priority="10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99"/>
  <sheetViews>
    <sheetView zoomScalePageLayoutView="0" workbookViewId="0" topLeftCell="A10">
      <selection activeCell="J14" sqref="J14:J188"/>
    </sheetView>
  </sheetViews>
  <sheetFormatPr defaultColWidth="8.75390625" defaultRowHeight="12.75"/>
  <cols>
    <col min="1" max="1" width="4.25390625" style="66" customWidth="1"/>
    <col min="2" max="2" width="47.25390625" style="66" customWidth="1"/>
    <col min="3" max="3" width="9.00390625" style="66" customWidth="1"/>
    <col min="4" max="4" width="7.25390625" style="66" customWidth="1"/>
    <col min="5" max="5" width="8.875" style="66" customWidth="1"/>
    <col min="6" max="6" width="8.7539062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304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59" t="s">
        <v>10</v>
      </c>
      <c r="B10" s="129"/>
      <c r="C10" s="71"/>
      <c r="D10" s="561" t="s">
        <v>2</v>
      </c>
      <c r="E10" s="562"/>
      <c r="F10" s="563" t="s">
        <v>3</v>
      </c>
      <c r="G10" s="564"/>
      <c r="H10" s="557" t="s">
        <v>4</v>
      </c>
      <c r="I10" s="558"/>
      <c r="J10" s="557" t="s">
        <v>126</v>
      </c>
      <c r="K10" s="558"/>
      <c r="L10" s="553" t="s">
        <v>150</v>
      </c>
    </row>
    <row r="11" spans="1:12" ht="72" customHeight="1">
      <c r="A11" s="560"/>
      <c r="B11" s="87" t="s">
        <v>11</v>
      </c>
      <c r="C11" s="88" t="s">
        <v>1</v>
      </c>
      <c r="D11" s="127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54"/>
    </row>
    <row r="12" spans="1:12" ht="13.5">
      <c r="A12" s="76" t="s">
        <v>8</v>
      </c>
      <c r="B12" s="126">
        <v>2</v>
      </c>
      <c r="C12" s="128">
        <v>3</v>
      </c>
      <c r="D12" s="309" t="s">
        <v>9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8">
        <v>10</v>
      </c>
      <c r="K12" s="78">
        <v>11</v>
      </c>
      <c r="L12" s="76">
        <v>12</v>
      </c>
    </row>
    <row r="13" spans="1:12" ht="38.25" customHeight="1">
      <c r="A13" s="189"/>
      <c r="B13" s="573" t="s">
        <v>470</v>
      </c>
      <c r="C13" s="572"/>
      <c r="D13" s="572"/>
      <c r="E13" s="572"/>
      <c r="F13" s="207"/>
      <c r="G13" s="208"/>
      <c r="H13" s="209"/>
      <c r="I13" s="208"/>
      <c r="J13" s="208"/>
      <c r="K13" s="208"/>
      <c r="L13" s="210"/>
    </row>
    <row r="14" spans="1:12" ht="16.5" customHeight="1">
      <c r="A14" s="406">
        <v>1</v>
      </c>
      <c r="B14" s="436" t="s">
        <v>431</v>
      </c>
      <c r="C14" s="123" t="s">
        <v>135</v>
      </c>
      <c r="D14" s="108"/>
      <c r="E14" s="130">
        <v>60</v>
      </c>
      <c r="F14" s="114"/>
      <c r="G14" s="58"/>
      <c r="H14" s="116"/>
      <c r="I14" s="58"/>
      <c r="J14" s="117"/>
      <c r="K14" s="58"/>
      <c r="L14" s="58"/>
    </row>
    <row r="15" spans="1:12" ht="16.5" customHeight="1">
      <c r="A15" s="187"/>
      <c r="B15" s="85" t="s">
        <v>148</v>
      </c>
      <c r="C15" s="92" t="s">
        <v>0</v>
      </c>
      <c r="D15" s="112">
        <v>1</v>
      </c>
      <c r="E15" s="113">
        <f>E14*D15</f>
        <v>60</v>
      </c>
      <c r="F15" s="114"/>
      <c r="G15" s="58"/>
      <c r="H15" s="58"/>
      <c r="I15" s="58">
        <f>H15*E15</f>
        <v>0</v>
      </c>
      <c r="J15" s="117"/>
      <c r="K15" s="58"/>
      <c r="L15" s="58">
        <f>K15+I15+G15</f>
        <v>0</v>
      </c>
    </row>
    <row r="16" spans="1:12" ht="16.5" customHeight="1">
      <c r="A16" s="187"/>
      <c r="B16" s="115" t="s">
        <v>151</v>
      </c>
      <c r="C16" s="92" t="s">
        <v>163</v>
      </c>
      <c r="D16" s="112"/>
      <c r="E16" s="113">
        <v>1</v>
      </c>
      <c r="F16" s="114"/>
      <c r="G16" s="58"/>
      <c r="H16" s="116"/>
      <c r="I16" s="58"/>
      <c r="J16" s="117"/>
      <c r="K16" s="58">
        <f>J16*E16</f>
        <v>0</v>
      </c>
      <c r="L16" s="58">
        <f>K16+I16+G16</f>
        <v>0</v>
      </c>
    </row>
    <row r="17" spans="1:12" ht="16.5" customHeight="1">
      <c r="A17" s="187"/>
      <c r="B17" s="131" t="s">
        <v>179</v>
      </c>
      <c r="C17" s="132" t="s">
        <v>136</v>
      </c>
      <c r="D17" s="133">
        <v>1.75</v>
      </c>
      <c r="E17" s="134">
        <f>E14*D17</f>
        <v>105</v>
      </c>
      <c r="F17" s="114"/>
      <c r="G17" s="58"/>
      <c r="H17" s="116"/>
      <c r="I17" s="58"/>
      <c r="J17" s="58"/>
      <c r="K17" s="58">
        <f>J17*E17</f>
        <v>0</v>
      </c>
      <c r="L17" s="58">
        <f>K17+I17+G17</f>
        <v>0</v>
      </c>
    </row>
    <row r="18" spans="1:12" ht="27.75" customHeight="1">
      <c r="A18" s="565">
        <v>2</v>
      </c>
      <c r="B18" s="159" t="s">
        <v>311</v>
      </c>
      <c r="C18" s="56" t="s">
        <v>135</v>
      </c>
      <c r="D18" s="156"/>
      <c r="E18" s="57">
        <v>48</v>
      </c>
      <c r="F18" s="154"/>
      <c r="G18" s="154"/>
      <c r="H18" s="154"/>
      <c r="I18" s="154"/>
      <c r="J18" s="154"/>
      <c r="K18" s="154"/>
      <c r="L18" s="154"/>
    </row>
    <row r="19" spans="1:14" ht="16.5" customHeight="1">
      <c r="A19" s="566"/>
      <c r="B19" s="152" t="s">
        <v>148</v>
      </c>
      <c r="C19" s="114" t="s">
        <v>0</v>
      </c>
      <c r="D19" s="58">
        <v>1</v>
      </c>
      <c r="E19" s="58">
        <f>E18*D19</f>
        <v>48</v>
      </c>
      <c r="F19" s="58"/>
      <c r="G19" s="58"/>
      <c r="H19" s="58"/>
      <c r="I19" s="58">
        <f>H19*E19</f>
        <v>0</v>
      </c>
      <c r="J19" s="58"/>
      <c r="K19" s="58"/>
      <c r="L19" s="58">
        <f>I19+G19</f>
        <v>0</v>
      </c>
      <c r="N19" s="109"/>
    </row>
    <row r="20" spans="1:12" ht="16.5" customHeight="1">
      <c r="A20" s="409"/>
      <c r="B20" s="168" t="s">
        <v>167</v>
      </c>
      <c r="C20" s="114" t="s">
        <v>137</v>
      </c>
      <c r="D20" s="114">
        <v>0.08</v>
      </c>
      <c r="E20" s="84">
        <f>E18*D20</f>
        <v>3.84</v>
      </c>
      <c r="F20" s="192"/>
      <c r="G20" s="84"/>
      <c r="H20" s="193"/>
      <c r="I20" s="84"/>
      <c r="J20" s="58"/>
      <c r="K20" s="84">
        <f>J20*E20</f>
        <v>0</v>
      </c>
      <c r="L20" s="91">
        <f>K20+I20+G20</f>
        <v>0</v>
      </c>
    </row>
    <row r="21" spans="1:12" ht="16.5" customHeight="1">
      <c r="A21" s="187"/>
      <c r="B21" s="168" t="s">
        <v>296</v>
      </c>
      <c r="C21" s="114" t="s">
        <v>137</v>
      </c>
      <c r="D21" s="58">
        <v>0.2</v>
      </c>
      <c r="E21" s="149">
        <f>E18*D21</f>
        <v>9.600000000000001</v>
      </c>
      <c r="F21" s="196"/>
      <c r="G21" s="91"/>
      <c r="H21" s="197"/>
      <c r="I21" s="149"/>
      <c r="J21" s="149"/>
      <c r="K21" s="91">
        <f>J21*E21</f>
        <v>0</v>
      </c>
      <c r="L21" s="91">
        <f>K21+I21+G21</f>
        <v>0</v>
      </c>
    </row>
    <row r="22" spans="1:12" ht="16.5" customHeight="1">
      <c r="A22" s="184"/>
      <c r="B22" s="157" t="s">
        <v>384</v>
      </c>
      <c r="C22" s="132" t="s">
        <v>135</v>
      </c>
      <c r="D22" s="158">
        <v>1.22</v>
      </c>
      <c r="E22" s="158">
        <f>E18*D22</f>
        <v>58.56</v>
      </c>
      <c r="F22" s="158"/>
      <c r="G22" s="158">
        <f>F22*E22</f>
        <v>0</v>
      </c>
      <c r="H22" s="158"/>
      <c r="I22" s="158"/>
      <c r="J22" s="158"/>
      <c r="K22" s="158"/>
      <c r="L22" s="58">
        <f>I22+G22</f>
        <v>0</v>
      </c>
    </row>
    <row r="23" spans="1:12" ht="27">
      <c r="A23" s="120">
        <v>3</v>
      </c>
      <c r="B23" s="250" t="s">
        <v>468</v>
      </c>
      <c r="C23" s="56" t="s">
        <v>135</v>
      </c>
      <c r="D23" s="58"/>
      <c r="E23" s="57">
        <v>24</v>
      </c>
      <c r="F23" s="114"/>
      <c r="G23" s="58"/>
      <c r="H23" s="116"/>
      <c r="I23" s="58"/>
      <c r="J23" s="58"/>
      <c r="K23" s="58"/>
      <c r="L23" s="57"/>
    </row>
    <row r="24" spans="1:12" ht="13.5">
      <c r="A24" s="170"/>
      <c r="B24" s="328" t="s">
        <v>148</v>
      </c>
      <c r="C24" s="92" t="s">
        <v>0</v>
      </c>
      <c r="D24" s="114">
        <v>1</v>
      </c>
      <c r="E24" s="91">
        <f>E23*D24</f>
        <v>24</v>
      </c>
      <c r="F24" s="191"/>
      <c r="G24" s="91"/>
      <c r="H24" s="91"/>
      <c r="I24" s="91">
        <f>H24*E24</f>
        <v>0</v>
      </c>
      <c r="J24" s="91"/>
      <c r="K24" s="91"/>
      <c r="L24" s="91">
        <f>K24+I24+G24</f>
        <v>0</v>
      </c>
    </row>
    <row r="25" spans="1:12" ht="13.5">
      <c r="A25" s="170"/>
      <c r="B25" s="168" t="s">
        <v>167</v>
      </c>
      <c r="C25" s="114" t="s">
        <v>137</v>
      </c>
      <c r="D25" s="114">
        <v>0.08</v>
      </c>
      <c r="E25" s="84">
        <f>E23*D25</f>
        <v>1.92</v>
      </c>
      <c r="F25" s="192"/>
      <c r="G25" s="84"/>
      <c r="H25" s="193"/>
      <c r="I25" s="84"/>
      <c r="J25" s="58"/>
      <c r="K25" s="84">
        <f>J25*E25</f>
        <v>0</v>
      </c>
      <c r="L25" s="91">
        <f>K25+I25+G25</f>
        <v>0</v>
      </c>
    </row>
    <row r="26" spans="1:12" ht="13.5">
      <c r="A26" s="170"/>
      <c r="B26" s="168" t="s">
        <v>296</v>
      </c>
      <c r="C26" s="114" t="s">
        <v>137</v>
      </c>
      <c r="D26" s="58">
        <v>0.2</v>
      </c>
      <c r="E26" s="149">
        <f>E23*D26</f>
        <v>4.800000000000001</v>
      </c>
      <c r="F26" s="196"/>
      <c r="G26" s="91"/>
      <c r="H26" s="197"/>
      <c r="I26" s="149"/>
      <c r="J26" s="149"/>
      <c r="K26" s="91">
        <f>J26*E26</f>
        <v>0</v>
      </c>
      <c r="L26" s="91">
        <f>K26+I26+G26</f>
        <v>0</v>
      </c>
    </row>
    <row r="27" spans="1:12" ht="13.5">
      <c r="A27" s="170"/>
      <c r="B27" s="172" t="s">
        <v>168</v>
      </c>
      <c r="C27" s="114" t="s">
        <v>135</v>
      </c>
      <c r="D27" s="114">
        <v>1.22</v>
      </c>
      <c r="E27" s="149">
        <f>E23*D27</f>
        <v>29.28</v>
      </c>
      <c r="F27" s="196"/>
      <c r="G27" s="91">
        <f>F27*E27</f>
        <v>0</v>
      </c>
      <c r="H27" s="197"/>
      <c r="I27" s="149"/>
      <c r="J27" s="149"/>
      <c r="K27" s="149"/>
      <c r="L27" s="91">
        <f>K27+I27+G27</f>
        <v>0</v>
      </c>
    </row>
    <row r="28" spans="1:12" ht="27">
      <c r="A28" s="120">
        <v>4</v>
      </c>
      <c r="B28" s="173" t="s">
        <v>471</v>
      </c>
      <c r="C28" s="56" t="s">
        <v>135</v>
      </c>
      <c r="D28" s="114"/>
      <c r="E28" s="57">
        <v>16</v>
      </c>
      <c r="F28" s="58"/>
      <c r="G28" s="58"/>
      <c r="H28" s="58"/>
      <c r="I28" s="58"/>
      <c r="J28" s="58"/>
      <c r="K28" s="58"/>
      <c r="L28" s="57"/>
    </row>
    <row r="29" spans="1:12" ht="13.5">
      <c r="A29" s="170"/>
      <c r="B29" s="169" t="s">
        <v>148</v>
      </c>
      <c r="C29" s="114" t="s">
        <v>0</v>
      </c>
      <c r="D29" s="112">
        <v>1</v>
      </c>
      <c r="E29" s="58">
        <f>E28*D29</f>
        <v>16</v>
      </c>
      <c r="F29" s="58"/>
      <c r="G29" s="58"/>
      <c r="H29" s="58"/>
      <c r="I29" s="58">
        <f>H29*E29</f>
        <v>0</v>
      </c>
      <c r="J29" s="58"/>
      <c r="K29" s="58"/>
      <c r="L29" s="58">
        <f>I29+G29</f>
        <v>0</v>
      </c>
    </row>
    <row r="30" spans="1:12" ht="13.5">
      <c r="A30" s="170"/>
      <c r="B30" s="168" t="s">
        <v>146</v>
      </c>
      <c r="C30" s="114" t="s">
        <v>0</v>
      </c>
      <c r="D30" s="58">
        <v>1</v>
      </c>
      <c r="E30" s="58">
        <f>E28*D30</f>
        <v>16</v>
      </c>
      <c r="F30" s="58"/>
      <c r="G30" s="58"/>
      <c r="H30" s="58"/>
      <c r="I30" s="58"/>
      <c r="J30" s="58"/>
      <c r="K30" s="58">
        <f>J30*E30</f>
        <v>0</v>
      </c>
      <c r="L30" s="58">
        <f>K30+I30+G30</f>
        <v>0</v>
      </c>
    </row>
    <row r="31" spans="1:12" ht="13.5">
      <c r="A31" s="170"/>
      <c r="B31" s="168" t="s">
        <v>435</v>
      </c>
      <c r="C31" s="114" t="s">
        <v>135</v>
      </c>
      <c r="D31" s="112">
        <v>1.02</v>
      </c>
      <c r="E31" s="58">
        <f>E28*D31</f>
        <v>16.32</v>
      </c>
      <c r="F31" s="58"/>
      <c r="G31" s="58">
        <f>F31*E31</f>
        <v>0</v>
      </c>
      <c r="H31" s="58"/>
      <c r="I31" s="58"/>
      <c r="J31" s="58"/>
      <c r="K31" s="58"/>
      <c r="L31" s="58">
        <f>K31+I31+G31</f>
        <v>0</v>
      </c>
    </row>
    <row r="32" spans="1:12" ht="44.25" customHeight="1">
      <c r="A32" s="120">
        <v>5</v>
      </c>
      <c r="B32" s="316" t="s">
        <v>472</v>
      </c>
      <c r="C32" s="180" t="s">
        <v>121</v>
      </c>
      <c r="D32" s="182"/>
      <c r="E32" s="182">
        <v>196.5</v>
      </c>
      <c r="F32" s="158"/>
      <c r="G32" s="158"/>
      <c r="H32" s="158"/>
      <c r="I32" s="158"/>
      <c r="J32" s="158"/>
      <c r="K32" s="158"/>
      <c r="L32" s="177"/>
    </row>
    <row r="33" spans="1:12" ht="13.5">
      <c r="A33" s="301"/>
      <c r="B33" s="328" t="s">
        <v>148</v>
      </c>
      <c r="C33" s="92" t="s">
        <v>0</v>
      </c>
      <c r="D33" s="58">
        <v>1</v>
      </c>
      <c r="E33" s="91">
        <f>E32*D33</f>
        <v>196.5</v>
      </c>
      <c r="F33" s="119"/>
      <c r="G33" s="91"/>
      <c r="H33" s="91"/>
      <c r="I33" s="91">
        <f>H33*E33</f>
        <v>0</v>
      </c>
      <c r="J33" s="91"/>
      <c r="K33" s="91"/>
      <c r="L33" s="91">
        <f>K33+I33+G33</f>
        <v>0</v>
      </c>
    </row>
    <row r="34" spans="1:12" ht="13.5">
      <c r="A34" s="301"/>
      <c r="B34" s="317" t="s">
        <v>290</v>
      </c>
      <c r="C34" s="111" t="s">
        <v>135</v>
      </c>
      <c r="D34" s="178">
        <v>0.204</v>
      </c>
      <c r="E34" s="158">
        <f>E32*D34</f>
        <v>40.086</v>
      </c>
      <c r="F34" s="58"/>
      <c r="G34" s="158">
        <f>F34*E34</f>
        <v>0</v>
      </c>
      <c r="H34" s="158"/>
      <c r="I34" s="158"/>
      <c r="J34" s="158"/>
      <c r="K34" s="158"/>
      <c r="L34" s="91">
        <f>K34+I34+G34</f>
        <v>0</v>
      </c>
    </row>
    <row r="35" spans="1:12" ht="13.5">
      <c r="A35" s="301"/>
      <c r="B35" s="168" t="s">
        <v>146</v>
      </c>
      <c r="C35" s="114" t="s">
        <v>0</v>
      </c>
      <c r="D35" s="114"/>
      <c r="E35" s="58">
        <f>E34</f>
        <v>40.086</v>
      </c>
      <c r="F35" s="58"/>
      <c r="G35" s="158"/>
      <c r="H35" s="58"/>
      <c r="I35" s="58"/>
      <c r="J35" s="58"/>
      <c r="K35" s="58">
        <f>J35*E35</f>
        <v>0</v>
      </c>
      <c r="L35" s="91">
        <f>K35+I35+G35</f>
        <v>0</v>
      </c>
    </row>
    <row r="36" spans="1:12" ht="13.5">
      <c r="A36" s="301"/>
      <c r="B36" s="317" t="s">
        <v>530</v>
      </c>
      <c r="C36" s="111" t="s">
        <v>128</v>
      </c>
      <c r="D36" s="178"/>
      <c r="E36" s="158">
        <v>3.84</v>
      </c>
      <c r="F36" s="154"/>
      <c r="G36" s="158">
        <f>F36*E36</f>
        <v>0</v>
      </c>
      <c r="H36" s="158"/>
      <c r="I36" s="158"/>
      <c r="J36" s="158"/>
      <c r="K36" s="158"/>
      <c r="L36" s="91">
        <f>K36+I36+G36</f>
        <v>0</v>
      </c>
    </row>
    <row r="37" spans="1:12" ht="13.5">
      <c r="A37" s="301"/>
      <c r="B37" s="317" t="s">
        <v>529</v>
      </c>
      <c r="C37" s="111" t="s">
        <v>128</v>
      </c>
      <c r="D37" s="178"/>
      <c r="E37" s="158">
        <v>0.06</v>
      </c>
      <c r="F37" s="154"/>
      <c r="G37" s="158">
        <f>F37*E37</f>
        <v>0</v>
      </c>
      <c r="H37" s="158"/>
      <c r="I37" s="158"/>
      <c r="J37" s="158"/>
      <c r="K37" s="158"/>
      <c r="L37" s="91">
        <f>K37+I37+G37</f>
        <v>0</v>
      </c>
    </row>
    <row r="38" spans="1:12" ht="13.5">
      <c r="A38" s="301"/>
      <c r="B38" s="168" t="s">
        <v>123</v>
      </c>
      <c r="C38" s="114" t="s">
        <v>0</v>
      </c>
      <c r="D38" s="112">
        <v>1.31</v>
      </c>
      <c r="E38" s="58">
        <f>E34*D38</f>
        <v>52.51266</v>
      </c>
      <c r="F38" s="58"/>
      <c r="G38" s="58">
        <f>F38*E38</f>
        <v>0</v>
      </c>
      <c r="H38" s="116"/>
      <c r="I38" s="57"/>
      <c r="J38" s="58"/>
      <c r="K38" s="58"/>
      <c r="L38" s="58">
        <f>I38+G38</f>
        <v>0</v>
      </c>
    </row>
    <row r="39" spans="1:12" ht="13.5">
      <c r="A39" s="332"/>
      <c r="B39" s="250" t="s">
        <v>5</v>
      </c>
      <c r="C39" s="56"/>
      <c r="D39" s="57"/>
      <c r="E39" s="95"/>
      <c r="F39" s="302"/>
      <c r="G39" s="95"/>
      <c r="H39" s="95"/>
      <c r="I39" s="95"/>
      <c r="J39" s="95"/>
      <c r="K39" s="95"/>
      <c r="L39" s="95">
        <f>SUM(L14:L38)</f>
        <v>0</v>
      </c>
    </row>
    <row r="40" spans="1:12" ht="20.25" customHeight="1">
      <c r="A40" s="138"/>
      <c r="B40" s="556" t="s">
        <v>469</v>
      </c>
      <c r="C40" s="556"/>
      <c r="D40" s="556"/>
      <c r="E40" s="556"/>
      <c r="F40" s="79"/>
      <c r="G40" s="80"/>
      <c r="H40" s="81"/>
      <c r="I40" s="80"/>
      <c r="J40" s="80"/>
      <c r="K40" s="80"/>
      <c r="L40" s="82"/>
    </row>
    <row r="41" spans="1:12" ht="40.5">
      <c r="A41" s="406">
        <v>1</v>
      </c>
      <c r="B41" s="436" t="s">
        <v>431</v>
      </c>
      <c r="C41" s="123" t="s">
        <v>135</v>
      </c>
      <c r="D41" s="108"/>
      <c r="E41" s="130">
        <v>180</v>
      </c>
      <c r="F41" s="114"/>
      <c r="G41" s="58"/>
      <c r="H41" s="116"/>
      <c r="I41" s="58"/>
      <c r="J41" s="117"/>
      <c r="K41" s="58"/>
      <c r="L41" s="58"/>
    </row>
    <row r="42" spans="1:12" ht="13.5">
      <c r="A42" s="187"/>
      <c r="B42" s="85" t="s">
        <v>148</v>
      </c>
      <c r="C42" s="92" t="s">
        <v>0</v>
      </c>
      <c r="D42" s="112">
        <v>1</v>
      </c>
      <c r="E42" s="113">
        <f>E41*D42</f>
        <v>180</v>
      </c>
      <c r="F42" s="114"/>
      <c r="G42" s="58"/>
      <c r="H42" s="58"/>
      <c r="I42" s="58">
        <f>H42*E42</f>
        <v>0</v>
      </c>
      <c r="J42" s="117"/>
      <c r="K42" s="58"/>
      <c r="L42" s="58">
        <f>K42+I42+G42</f>
        <v>0</v>
      </c>
    </row>
    <row r="43" spans="1:12" ht="13.5">
      <c r="A43" s="187"/>
      <c r="B43" s="115" t="s">
        <v>151</v>
      </c>
      <c r="C43" s="92" t="s">
        <v>163</v>
      </c>
      <c r="D43" s="112"/>
      <c r="E43" s="113">
        <v>2</v>
      </c>
      <c r="F43" s="114"/>
      <c r="G43" s="58"/>
      <c r="H43" s="116"/>
      <c r="I43" s="58"/>
      <c r="J43" s="117"/>
      <c r="K43" s="58">
        <f>J43*E43</f>
        <v>0</v>
      </c>
      <c r="L43" s="58">
        <f>K43+I43+G43</f>
        <v>0</v>
      </c>
    </row>
    <row r="44" spans="1:12" ht="13.5">
      <c r="A44" s="187"/>
      <c r="B44" s="131" t="s">
        <v>179</v>
      </c>
      <c r="C44" s="132" t="s">
        <v>136</v>
      </c>
      <c r="D44" s="133">
        <v>1.75</v>
      </c>
      <c r="E44" s="134">
        <f>E41*D44</f>
        <v>315</v>
      </c>
      <c r="F44" s="114"/>
      <c r="G44" s="58"/>
      <c r="H44" s="116"/>
      <c r="I44" s="58"/>
      <c r="J44" s="58"/>
      <c r="K44" s="58">
        <f>J44*E44</f>
        <v>0</v>
      </c>
      <c r="L44" s="58">
        <f>K44+I44+G44</f>
        <v>0</v>
      </c>
    </row>
    <row r="45" spans="1:12" ht="27">
      <c r="A45" s="565">
        <v>2</v>
      </c>
      <c r="B45" s="159" t="s">
        <v>311</v>
      </c>
      <c r="C45" s="56" t="s">
        <v>135</v>
      </c>
      <c r="D45" s="156"/>
      <c r="E45" s="57">
        <v>153</v>
      </c>
      <c r="F45" s="154"/>
      <c r="G45" s="154"/>
      <c r="H45" s="154"/>
      <c r="I45" s="154"/>
      <c r="J45" s="154"/>
      <c r="K45" s="154"/>
      <c r="L45" s="154"/>
    </row>
    <row r="46" spans="1:12" ht="13.5">
      <c r="A46" s="566"/>
      <c r="B46" s="152" t="s">
        <v>148</v>
      </c>
      <c r="C46" s="114" t="s">
        <v>0</v>
      </c>
      <c r="D46" s="58">
        <v>1</v>
      </c>
      <c r="E46" s="58">
        <f>E45*D46</f>
        <v>153</v>
      </c>
      <c r="F46" s="58"/>
      <c r="G46" s="58"/>
      <c r="H46" s="58"/>
      <c r="I46" s="58">
        <f>H46*E46</f>
        <v>0</v>
      </c>
      <c r="J46" s="58"/>
      <c r="K46" s="58"/>
      <c r="L46" s="58">
        <f>I46+G46</f>
        <v>0</v>
      </c>
    </row>
    <row r="47" spans="1:12" ht="13.5">
      <c r="A47" s="409"/>
      <c r="B47" s="168" t="s">
        <v>167</v>
      </c>
      <c r="C47" s="114" t="s">
        <v>137</v>
      </c>
      <c r="D47" s="114">
        <v>0.08</v>
      </c>
      <c r="E47" s="84">
        <f>E45*D47</f>
        <v>12.24</v>
      </c>
      <c r="F47" s="192"/>
      <c r="G47" s="84"/>
      <c r="H47" s="193"/>
      <c r="I47" s="84"/>
      <c r="J47" s="58"/>
      <c r="K47" s="84">
        <f>J47*E47</f>
        <v>0</v>
      </c>
      <c r="L47" s="91">
        <f>K47+I47+G47</f>
        <v>0</v>
      </c>
    </row>
    <row r="48" spans="1:12" ht="13.5">
      <c r="A48" s="187"/>
      <c r="B48" s="168" t="s">
        <v>296</v>
      </c>
      <c r="C48" s="114" t="s">
        <v>137</v>
      </c>
      <c r="D48" s="58">
        <v>0.2</v>
      </c>
      <c r="E48" s="149">
        <f>E45*D48</f>
        <v>30.6</v>
      </c>
      <c r="F48" s="196"/>
      <c r="G48" s="91"/>
      <c r="H48" s="197"/>
      <c r="I48" s="149"/>
      <c r="J48" s="149"/>
      <c r="K48" s="91">
        <f>J48*E48</f>
        <v>0</v>
      </c>
      <c r="L48" s="91">
        <f>K48+I48+G48</f>
        <v>0</v>
      </c>
    </row>
    <row r="49" spans="1:12" ht="13.5">
      <c r="A49" s="184"/>
      <c r="B49" s="157" t="s">
        <v>384</v>
      </c>
      <c r="C49" s="132" t="s">
        <v>135</v>
      </c>
      <c r="D49" s="158">
        <v>1.22</v>
      </c>
      <c r="E49" s="158">
        <f>E45*D49</f>
        <v>186.66</v>
      </c>
      <c r="F49" s="158"/>
      <c r="G49" s="158">
        <f>F49*E49</f>
        <v>0</v>
      </c>
      <c r="H49" s="158"/>
      <c r="I49" s="158"/>
      <c r="J49" s="158"/>
      <c r="K49" s="158"/>
      <c r="L49" s="58">
        <f>I49+G49</f>
        <v>0</v>
      </c>
    </row>
    <row r="50" spans="1:12" ht="27">
      <c r="A50" s="120">
        <v>3</v>
      </c>
      <c r="B50" s="250" t="s">
        <v>468</v>
      </c>
      <c r="C50" s="56" t="s">
        <v>135</v>
      </c>
      <c r="D50" s="58"/>
      <c r="E50" s="57">
        <v>77</v>
      </c>
      <c r="F50" s="114"/>
      <c r="G50" s="58"/>
      <c r="H50" s="116"/>
      <c r="I50" s="58"/>
      <c r="J50" s="58"/>
      <c r="K50" s="58"/>
      <c r="L50" s="57"/>
    </row>
    <row r="51" spans="1:12" ht="13.5">
      <c r="A51" s="170"/>
      <c r="B51" s="328" t="s">
        <v>148</v>
      </c>
      <c r="C51" s="92" t="s">
        <v>0</v>
      </c>
      <c r="D51" s="114">
        <v>1</v>
      </c>
      <c r="E51" s="91">
        <f>E50*D51</f>
        <v>77</v>
      </c>
      <c r="F51" s="191"/>
      <c r="G51" s="91"/>
      <c r="H51" s="91"/>
      <c r="I51" s="91">
        <f>H51*E51</f>
        <v>0</v>
      </c>
      <c r="J51" s="91"/>
      <c r="K51" s="91"/>
      <c r="L51" s="91">
        <f>K51+I51+G51</f>
        <v>0</v>
      </c>
    </row>
    <row r="52" spans="1:12" ht="13.5">
      <c r="A52" s="170"/>
      <c r="B52" s="168" t="s">
        <v>167</v>
      </c>
      <c r="C52" s="114" t="s">
        <v>137</v>
      </c>
      <c r="D52" s="114">
        <v>0.08</v>
      </c>
      <c r="E52" s="84">
        <f>E50*D52</f>
        <v>6.16</v>
      </c>
      <c r="F52" s="192"/>
      <c r="G52" s="84"/>
      <c r="H52" s="193"/>
      <c r="I52" s="84"/>
      <c r="J52" s="58"/>
      <c r="K52" s="84">
        <f>J52*E52</f>
        <v>0</v>
      </c>
      <c r="L52" s="91">
        <f>K52+I52+G52</f>
        <v>0</v>
      </c>
    </row>
    <row r="53" spans="1:12" ht="13.5">
      <c r="A53" s="170"/>
      <c r="B53" s="168" t="s">
        <v>296</v>
      </c>
      <c r="C53" s="114" t="s">
        <v>137</v>
      </c>
      <c r="D53" s="58">
        <v>0.2</v>
      </c>
      <c r="E53" s="149">
        <f>E50*D53</f>
        <v>15.4</v>
      </c>
      <c r="F53" s="196"/>
      <c r="G53" s="91"/>
      <c r="H53" s="197"/>
      <c r="I53" s="149"/>
      <c r="J53" s="149"/>
      <c r="K53" s="91">
        <f>J53*E53</f>
        <v>0</v>
      </c>
      <c r="L53" s="91">
        <f>K53+I53+G53</f>
        <v>0</v>
      </c>
    </row>
    <row r="54" spans="1:12" ht="13.5">
      <c r="A54" s="170"/>
      <c r="B54" s="172" t="s">
        <v>168</v>
      </c>
      <c r="C54" s="114" t="s">
        <v>135</v>
      </c>
      <c r="D54" s="114">
        <v>1.22</v>
      </c>
      <c r="E54" s="149">
        <f>E50*D54</f>
        <v>93.94</v>
      </c>
      <c r="F54" s="196"/>
      <c r="G54" s="91">
        <f>F54*E54</f>
        <v>0</v>
      </c>
      <c r="H54" s="197"/>
      <c r="I54" s="149"/>
      <c r="J54" s="149"/>
      <c r="K54" s="149"/>
      <c r="L54" s="91">
        <f>K54+I54+G54</f>
        <v>0</v>
      </c>
    </row>
    <row r="55" spans="1:12" ht="27">
      <c r="A55" s="120">
        <v>4</v>
      </c>
      <c r="B55" s="173" t="s">
        <v>471</v>
      </c>
      <c r="C55" s="56" t="s">
        <v>135</v>
      </c>
      <c r="D55" s="114"/>
      <c r="E55" s="57">
        <v>51</v>
      </c>
      <c r="F55" s="58"/>
      <c r="G55" s="58"/>
      <c r="H55" s="58"/>
      <c r="I55" s="58"/>
      <c r="J55" s="58"/>
      <c r="K55" s="58"/>
      <c r="L55" s="57"/>
    </row>
    <row r="56" spans="1:12" ht="13.5">
      <c r="A56" s="170"/>
      <c r="B56" s="169" t="s">
        <v>148</v>
      </c>
      <c r="C56" s="114" t="s">
        <v>0</v>
      </c>
      <c r="D56" s="112">
        <v>1</v>
      </c>
      <c r="E56" s="58">
        <f>E55*D56</f>
        <v>51</v>
      </c>
      <c r="F56" s="58"/>
      <c r="G56" s="58"/>
      <c r="H56" s="58"/>
      <c r="I56" s="58">
        <f>H56*E56</f>
        <v>0</v>
      </c>
      <c r="J56" s="58"/>
      <c r="K56" s="58"/>
      <c r="L56" s="58">
        <f>I56+G56</f>
        <v>0</v>
      </c>
    </row>
    <row r="57" spans="1:12" ht="13.5">
      <c r="A57" s="170"/>
      <c r="B57" s="168" t="s">
        <v>146</v>
      </c>
      <c r="C57" s="114" t="s">
        <v>0</v>
      </c>
      <c r="D57" s="58">
        <v>1</v>
      </c>
      <c r="E57" s="58">
        <f>E55*D57</f>
        <v>51</v>
      </c>
      <c r="F57" s="58"/>
      <c r="G57" s="58"/>
      <c r="H57" s="58"/>
      <c r="I57" s="58"/>
      <c r="J57" s="58"/>
      <c r="K57" s="58">
        <f>J57*E57</f>
        <v>0</v>
      </c>
      <c r="L57" s="58">
        <f>K57+I57+G57</f>
        <v>0</v>
      </c>
    </row>
    <row r="58" spans="1:12" ht="13.5">
      <c r="A58" s="170"/>
      <c r="B58" s="168" t="s">
        <v>435</v>
      </c>
      <c r="C58" s="114" t="s">
        <v>135</v>
      </c>
      <c r="D58" s="112">
        <v>1.02</v>
      </c>
      <c r="E58" s="58">
        <f>E55*D58</f>
        <v>52.02</v>
      </c>
      <c r="F58" s="58"/>
      <c r="G58" s="58">
        <f>F58*E58</f>
        <v>0</v>
      </c>
      <c r="H58" s="58"/>
      <c r="I58" s="58"/>
      <c r="J58" s="58"/>
      <c r="K58" s="58"/>
      <c r="L58" s="58">
        <f>K58+I58+G58</f>
        <v>0</v>
      </c>
    </row>
    <row r="59" spans="1:12" ht="44.25" customHeight="1">
      <c r="A59" s="120">
        <v>5</v>
      </c>
      <c r="B59" s="316" t="s">
        <v>473</v>
      </c>
      <c r="C59" s="180" t="s">
        <v>121</v>
      </c>
      <c r="D59" s="182"/>
      <c r="E59" s="182">
        <v>627.2</v>
      </c>
      <c r="F59" s="158"/>
      <c r="G59" s="158"/>
      <c r="H59" s="158"/>
      <c r="I59" s="158"/>
      <c r="J59" s="158"/>
      <c r="K59" s="158"/>
      <c r="L59" s="177"/>
    </row>
    <row r="60" spans="1:12" ht="13.5">
      <c r="A60" s="301"/>
      <c r="B60" s="328" t="s">
        <v>148</v>
      </c>
      <c r="C60" s="92" t="s">
        <v>0</v>
      </c>
      <c r="D60" s="58">
        <v>1</v>
      </c>
      <c r="E60" s="91">
        <f>E59*D60</f>
        <v>627.2</v>
      </c>
      <c r="F60" s="119"/>
      <c r="G60" s="91"/>
      <c r="H60" s="91"/>
      <c r="I60" s="91">
        <f>H60*E60</f>
        <v>0</v>
      </c>
      <c r="J60" s="91"/>
      <c r="K60" s="91"/>
      <c r="L60" s="91">
        <f>K60+I60+G60</f>
        <v>0</v>
      </c>
    </row>
    <row r="61" spans="1:12" ht="13.5">
      <c r="A61" s="301"/>
      <c r="B61" s="317" t="s">
        <v>290</v>
      </c>
      <c r="C61" s="111" t="s">
        <v>135</v>
      </c>
      <c r="D61" s="178">
        <v>0.204</v>
      </c>
      <c r="E61" s="158">
        <f>E59*D61</f>
        <v>127.9488</v>
      </c>
      <c r="F61" s="58"/>
      <c r="G61" s="158">
        <f>F61*E61</f>
        <v>0</v>
      </c>
      <c r="H61" s="158"/>
      <c r="I61" s="158"/>
      <c r="J61" s="158"/>
      <c r="K61" s="158"/>
      <c r="L61" s="91">
        <f>K61+I61+G61</f>
        <v>0</v>
      </c>
    </row>
    <row r="62" spans="1:12" ht="13.5">
      <c r="A62" s="301"/>
      <c r="B62" s="168" t="s">
        <v>146</v>
      </c>
      <c r="C62" s="114" t="s">
        <v>0</v>
      </c>
      <c r="D62" s="114"/>
      <c r="E62" s="58">
        <f>E61</f>
        <v>127.9488</v>
      </c>
      <c r="F62" s="58"/>
      <c r="G62" s="158"/>
      <c r="H62" s="58"/>
      <c r="I62" s="58"/>
      <c r="J62" s="58"/>
      <c r="K62" s="58">
        <f>J62*E62</f>
        <v>0</v>
      </c>
      <c r="L62" s="91">
        <f>K62+I62+G62</f>
        <v>0</v>
      </c>
    </row>
    <row r="63" spans="1:12" ht="13.5">
      <c r="A63" s="301"/>
      <c r="B63" s="317" t="s">
        <v>530</v>
      </c>
      <c r="C63" s="111" t="s">
        <v>128</v>
      </c>
      <c r="D63" s="178"/>
      <c r="E63" s="158">
        <v>6.14</v>
      </c>
      <c r="F63" s="154"/>
      <c r="G63" s="158">
        <f>F63*E63</f>
        <v>0</v>
      </c>
      <c r="H63" s="158"/>
      <c r="I63" s="158"/>
      <c r="J63" s="158"/>
      <c r="K63" s="158"/>
      <c r="L63" s="91">
        <f>K63+I63+G63</f>
        <v>0</v>
      </c>
    </row>
    <row r="64" spans="1:12" ht="13.5">
      <c r="A64" s="301"/>
      <c r="B64" s="317" t="s">
        <v>123</v>
      </c>
      <c r="C64" s="111" t="s">
        <v>0</v>
      </c>
      <c r="D64" s="158">
        <v>1.31</v>
      </c>
      <c r="E64" s="158">
        <f>E61*D64</f>
        <v>167.612928</v>
      </c>
      <c r="F64" s="154"/>
      <c r="G64" s="158">
        <f>F64*E64</f>
        <v>0</v>
      </c>
      <c r="H64" s="158"/>
      <c r="I64" s="158"/>
      <c r="J64" s="158"/>
      <c r="K64" s="158"/>
      <c r="L64" s="91">
        <f>K64+I64+G64</f>
        <v>0</v>
      </c>
    </row>
    <row r="65" spans="1:12" ht="13.5">
      <c r="A65" s="120">
        <v>6</v>
      </c>
      <c r="B65" s="252" t="s">
        <v>288</v>
      </c>
      <c r="C65" s="203" t="s">
        <v>124</v>
      </c>
      <c r="D65" s="204"/>
      <c r="E65" s="57">
        <v>144</v>
      </c>
      <c r="F65" s="116"/>
      <c r="G65" s="58"/>
      <c r="H65" s="58"/>
      <c r="I65" s="58"/>
      <c r="J65" s="58"/>
      <c r="K65" s="58"/>
      <c r="L65" s="57"/>
    </row>
    <row r="66" spans="1:12" ht="13.5">
      <c r="A66" s="198"/>
      <c r="B66" s="328" t="s">
        <v>148</v>
      </c>
      <c r="C66" s="92" t="s">
        <v>0</v>
      </c>
      <c r="D66" s="58">
        <v>1</v>
      </c>
      <c r="E66" s="149">
        <f>E65*D66</f>
        <v>144</v>
      </c>
      <c r="F66" s="197"/>
      <c r="G66" s="149"/>
      <c r="H66" s="149"/>
      <c r="I66" s="149">
        <f>H66*E66</f>
        <v>0</v>
      </c>
      <c r="J66" s="149"/>
      <c r="K66" s="149"/>
      <c r="L66" s="149">
        <f>K66+I66+G66</f>
        <v>0</v>
      </c>
    </row>
    <row r="67" spans="1:12" ht="13.5">
      <c r="A67" s="198"/>
      <c r="B67" s="168" t="s">
        <v>289</v>
      </c>
      <c r="C67" s="205" t="s">
        <v>124</v>
      </c>
      <c r="D67" s="58">
        <v>1</v>
      </c>
      <c r="E67" s="149">
        <f>E65*D67</f>
        <v>144</v>
      </c>
      <c r="F67" s="149"/>
      <c r="G67" s="149">
        <f>F67*E67</f>
        <v>0</v>
      </c>
      <c r="H67" s="149"/>
      <c r="I67" s="149"/>
      <c r="J67" s="149"/>
      <c r="K67" s="149"/>
      <c r="L67" s="149">
        <f>K67+I67+G67</f>
        <v>0</v>
      </c>
    </row>
    <row r="68" spans="1:12" ht="13.5">
      <c r="A68" s="198"/>
      <c r="B68" s="168" t="s">
        <v>287</v>
      </c>
      <c r="C68" s="114" t="s">
        <v>135</v>
      </c>
      <c r="D68" s="117">
        <v>0.06</v>
      </c>
      <c r="E68" s="149">
        <f>E65*D68</f>
        <v>8.64</v>
      </c>
      <c r="F68" s="197"/>
      <c r="G68" s="149">
        <f>F68*E68</f>
        <v>0</v>
      </c>
      <c r="H68" s="149"/>
      <c r="I68" s="149"/>
      <c r="J68" s="149"/>
      <c r="K68" s="149"/>
      <c r="L68" s="149">
        <f>K68+I68+G68</f>
        <v>0</v>
      </c>
    </row>
    <row r="69" spans="1:12" ht="13.5">
      <c r="A69" s="198"/>
      <c r="B69" s="168" t="s">
        <v>169</v>
      </c>
      <c r="C69" s="114" t="s">
        <v>135</v>
      </c>
      <c r="D69" s="206">
        <v>0.01</v>
      </c>
      <c r="E69" s="149">
        <f>E65*D69</f>
        <v>1.44</v>
      </c>
      <c r="F69" s="197"/>
      <c r="G69" s="149">
        <f>F69*E69</f>
        <v>0</v>
      </c>
      <c r="H69" s="149"/>
      <c r="I69" s="149"/>
      <c r="J69" s="149"/>
      <c r="K69" s="149"/>
      <c r="L69" s="149">
        <f>K69+I69+G69</f>
        <v>0</v>
      </c>
    </row>
    <row r="70" spans="1:12" ht="13.5">
      <c r="A70" s="87"/>
      <c r="B70" s="168" t="s">
        <v>123</v>
      </c>
      <c r="C70" s="114" t="s">
        <v>0</v>
      </c>
      <c r="D70" s="58">
        <v>0.1</v>
      </c>
      <c r="E70" s="149">
        <f>E65*D70</f>
        <v>14.4</v>
      </c>
      <c r="F70" s="197"/>
      <c r="G70" s="149">
        <f>F70*E70</f>
        <v>0</v>
      </c>
      <c r="H70" s="149"/>
      <c r="I70" s="149"/>
      <c r="J70" s="149"/>
      <c r="K70" s="149"/>
      <c r="L70" s="149">
        <f>K70+I70+G70</f>
        <v>0</v>
      </c>
    </row>
    <row r="71" spans="1:12" ht="13.5">
      <c r="A71" s="332"/>
      <c r="B71" s="250" t="s">
        <v>5</v>
      </c>
      <c r="C71" s="56"/>
      <c r="D71" s="57"/>
      <c r="E71" s="95"/>
      <c r="F71" s="302"/>
      <c r="G71" s="95"/>
      <c r="H71" s="95"/>
      <c r="I71" s="95"/>
      <c r="J71" s="95"/>
      <c r="K71" s="95"/>
      <c r="L71" s="95">
        <f>SUM(L41:L70)</f>
        <v>0</v>
      </c>
    </row>
    <row r="72" spans="1:12" ht="15.75">
      <c r="A72" s="189"/>
      <c r="B72" s="571" t="s">
        <v>358</v>
      </c>
      <c r="C72" s="572"/>
      <c r="D72" s="572"/>
      <c r="E72" s="572"/>
      <c r="F72" s="207"/>
      <c r="G72" s="208"/>
      <c r="H72" s="209"/>
      <c r="I72" s="208"/>
      <c r="J72" s="208"/>
      <c r="K72" s="208"/>
      <c r="L72" s="210"/>
    </row>
    <row r="73" spans="1:12" ht="15" customHeight="1">
      <c r="A73" s="438">
        <v>1</v>
      </c>
      <c r="B73" s="316" t="s">
        <v>355</v>
      </c>
      <c r="C73" s="180" t="s">
        <v>135</v>
      </c>
      <c r="D73" s="182"/>
      <c r="E73" s="182">
        <v>2.4</v>
      </c>
      <c r="F73" s="121"/>
      <c r="G73" s="177"/>
      <c r="H73" s="177"/>
      <c r="I73" s="177"/>
      <c r="J73" s="177"/>
      <c r="K73" s="177"/>
      <c r="L73" s="177"/>
    </row>
    <row r="74" spans="1:12" ht="13.5">
      <c r="A74" s="382"/>
      <c r="B74" s="308" t="s">
        <v>195</v>
      </c>
      <c r="C74" s="92" t="s">
        <v>0</v>
      </c>
      <c r="D74" s="156">
        <v>1</v>
      </c>
      <c r="E74" s="154">
        <f>E73*D74</f>
        <v>2.4</v>
      </c>
      <c r="F74" s="154"/>
      <c r="G74" s="154"/>
      <c r="H74" s="154"/>
      <c r="I74" s="154">
        <f>H74*E74</f>
        <v>0</v>
      </c>
      <c r="J74" s="154"/>
      <c r="K74" s="154"/>
      <c r="L74" s="58">
        <f aca="true" t="shared" si="0" ref="L74:L89">K74+I74+G74</f>
        <v>0</v>
      </c>
    </row>
    <row r="75" spans="1:12" ht="13.5">
      <c r="A75" s="382"/>
      <c r="B75" s="171" t="s">
        <v>143</v>
      </c>
      <c r="C75" s="114" t="s">
        <v>135</v>
      </c>
      <c r="D75" s="112">
        <v>1.02</v>
      </c>
      <c r="E75" s="58">
        <f>E73*D75</f>
        <v>2.448</v>
      </c>
      <c r="F75" s="58"/>
      <c r="G75" s="58">
        <f>F75*E75</f>
        <v>0</v>
      </c>
      <c r="H75" s="58"/>
      <c r="I75" s="58"/>
      <c r="J75" s="58"/>
      <c r="K75" s="58"/>
      <c r="L75" s="58">
        <f t="shared" si="0"/>
        <v>0</v>
      </c>
    </row>
    <row r="76" spans="1:12" ht="13.5">
      <c r="A76" s="382"/>
      <c r="B76" s="168" t="s">
        <v>141</v>
      </c>
      <c r="C76" s="156" t="s">
        <v>121</v>
      </c>
      <c r="D76" s="112">
        <v>2.64</v>
      </c>
      <c r="E76" s="154">
        <f>E73*D76</f>
        <v>6.336</v>
      </c>
      <c r="F76" s="154"/>
      <c r="G76" s="58">
        <f>F76*E76</f>
        <v>0</v>
      </c>
      <c r="H76" s="154"/>
      <c r="I76" s="154"/>
      <c r="J76" s="154"/>
      <c r="K76" s="154"/>
      <c r="L76" s="58">
        <f t="shared" si="0"/>
        <v>0</v>
      </c>
    </row>
    <row r="77" spans="1:12" ht="13.5">
      <c r="A77" s="382"/>
      <c r="B77" s="168" t="s">
        <v>142</v>
      </c>
      <c r="C77" s="156" t="s">
        <v>135</v>
      </c>
      <c r="D77" s="112">
        <v>0.08</v>
      </c>
      <c r="E77" s="154">
        <f>E73*D77</f>
        <v>0.192</v>
      </c>
      <c r="F77" s="154"/>
      <c r="G77" s="58">
        <f>F77*E77</f>
        <v>0</v>
      </c>
      <c r="H77" s="154"/>
      <c r="I77" s="154"/>
      <c r="J77" s="154"/>
      <c r="K77" s="154"/>
      <c r="L77" s="58">
        <f t="shared" si="0"/>
        <v>0</v>
      </c>
    </row>
    <row r="78" spans="1:12" ht="13.5">
      <c r="A78" s="382"/>
      <c r="B78" s="169" t="s">
        <v>354</v>
      </c>
      <c r="C78" s="156" t="s">
        <v>128</v>
      </c>
      <c r="D78" s="156"/>
      <c r="E78" s="154">
        <v>0.11</v>
      </c>
      <c r="F78" s="154"/>
      <c r="G78" s="154">
        <f>F78*E78</f>
        <v>0</v>
      </c>
      <c r="H78" s="154"/>
      <c r="I78" s="154"/>
      <c r="J78" s="154"/>
      <c r="K78" s="154"/>
      <c r="L78" s="58">
        <f t="shared" si="0"/>
        <v>0</v>
      </c>
    </row>
    <row r="79" spans="1:12" ht="13.5">
      <c r="A79" s="382"/>
      <c r="B79" s="172" t="s">
        <v>123</v>
      </c>
      <c r="C79" s="121" t="s">
        <v>0</v>
      </c>
      <c r="D79" s="177">
        <v>0.93</v>
      </c>
      <c r="E79" s="177">
        <f>E73*D79</f>
        <v>2.232</v>
      </c>
      <c r="F79" s="177"/>
      <c r="G79" s="177">
        <f>F79*E79</f>
        <v>0</v>
      </c>
      <c r="H79" s="58"/>
      <c r="I79" s="58"/>
      <c r="J79" s="58"/>
      <c r="K79" s="58"/>
      <c r="L79" s="58">
        <f t="shared" si="0"/>
        <v>0</v>
      </c>
    </row>
    <row r="80" spans="1:12" ht="40.5">
      <c r="A80" s="438">
        <v>2</v>
      </c>
      <c r="B80" s="316" t="s">
        <v>359</v>
      </c>
      <c r="C80" s="180" t="s">
        <v>124</v>
      </c>
      <c r="D80" s="182"/>
      <c r="E80" s="182">
        <v>16</v>
      </c>
      <c r="F80" s="180"/>
      <c r="G80" s="182"/>
      <c r="H80" s="177"/>
      <c r="I80" s="177"/>
      <c r="J80" s="177"/>
      <c r="K80" s="177"/>
      <c r="L80" s="58"/>
    </row>
    <row r="81" spans="1:12" ht="13.5">
      <c r="A81" s="382"/>
      <c r="B81" s="308" t="s">
        <v>195</v>
      </c>
      <c r="C81" s="92" t="s">
        <v>0</v>
      </c>
      <c r="D81" s="156">
        <v>1</v>
      </c>
      <c r="E81" s="154">
        <f>E80*D81</f>
        <v>16</v>
      </c>
      <c r="F81" s="154"/>
      <c r="G81" s="154"/>
      <c r="H81" s="154"/>
      <c r="I81" s="154">
        <f>H81*E81</f>
        <v>0</v>
      </c>
      <c r="J81" s="154"/>
      <c r="K81" s="154"/>
      <c r="L81" s="58">
        <f t="shared" si="0"/>
        <v>0</v>
      </c>
    </row>
    <row r="82" spans="1:12" ht="13.5">
      <c r="A82" s="382"/>
      <c r="B82" s="171" t="s">
        <v>356</v>
      </c>
      <c r="C82" s="114" t="s">
        <v>121</v>
      </c>
      <c r="D82" s="112">
        <v>0.3</v>
      </c>
      <c r="E82" s="58">
        <f>E80*D82</f>
        <v>4.8</v>
      </c>
      <c r="F82" s="58"/>
      <c r="G82" s="58">
        <f>F82*E82</f>
        <v>0</v>
      </c>
      <c r="H82" s="58"/>
      <c r="I82" s="58"/>
      <c r="J82" s="58"/>
      <c r="K82" s="58"/>
      <c r="L82" s="58">
        <f t="shared" si="0"/>
        <v>0</v>
      </c>
    </row>
    <row r="83" spans="1:12" ht="13.5">
      <c r="A83" s="382"/>
      <c r="B83" s="168" t="s">
        <v>357</v>
      </c>
      <c r="C83" s="156" t="s">
        <v>124</v>
      </c>
      <c r="D83" s="112">
        <v>1.05</v>
      </c>
      <c r="E83" s="154">
        <f>E80*D83</f>
        <v>16.8</v>
      </c>
      <c r="F83" s="154"/>
      <c r="G83" s="58">
        <f>F83*E83</f>
        <v>0</v>
      </c>
      <c r="H83" s="154"/>
      <c r="I83" s="154"/>
      <c r="J83" s="154"/>
      <c r="K83" s="154"/>
      <c r="L83" s="58">
        <f t="shared" si="0"/>
        <v>0</v>
      </c>
    </row>
    <row r="84" spans="1:12" ht="13.5">
      <c r="A84" s="382"/>
      <c r="B84" s="172" t="s">
        <v>123</v>
      </c>
      <c r="C84" s="121" t="s">
        <v>0</v>
      </c>
      <c r="D84" s="177">
        <v>25</v>
      </c>
      <c r="E84" s="177">
        <f>E79*D84</f>
        <v>55.800000000000004</v>
      </c>
      <c r="F84" s="177"/>
      <c r="G84" s="177">
        <f>F84*E84</f>
        <v>0</v>
      </c>
      <c r="H84" s="58"/>
      <c r="I84" s="58"/>
      <c r="J84" s="58"/>
      <c r="K84" s="58"/>
      <c r="L84" s="58">
        <f t="shared" si="0"/>
        <v>0</v>
      </c>
    </row>
    <row r="85" spans="1:12" ht="27">
      <c r="A85" s="438">
        <v>3</v>
      </c>
      <c r="B85" s="316" t="s">
        <v>360</v>
      </c>
      <c r="C85" s="180" t="s">
        <v>121</v>
      </c>
      <c r="D85" s="182"/>
      <c r="E85" s="182">
        <v>6</v>
      </c>
      <c r="F85" s="121"/>
      <c r="G85" s="177"/>
      <c r="H85" s="177"/>
      <c r="I85" s="177"/>
      <c r="J85" s="177"/>
      <c r="K85" s="177"/>
      <c r="L85" s="58"/>
    </row>
    <row r="86" spans="1:12" ht="13.5">
      <c r="A86" s="382"/>
      <c r="B86" s="308" t="s">
        <v>195</v>
      </c>
      <c r="C86" s="92" t="s">
        <v>0</v>
      </c>
      <c r="D86" s="156">
        <v>1</v>
      </c>
      <c r="E86" s="154">
        <f>E85*D86</f>
        <v>6</v>
      </c>
      <c r="F86" s="154"/>
      <c r="G86" s="154"/>
      <c r="H86" s="154"/>
      <c r="I86" s="154">
        <f>H86*E86</f>
        <v>0</v>
      </c>
      <c r="J86" s="154"/>
      <c r="K86" s="154"/>
      <c r="L86" s="58">
        <f t="shared" si="0"/>
        <v>0</v>
      </c>
    </row>
    <row r="87" spans="1:12" ht="13.5">
      <c r="A87" s="382"/>
      <c r="B87" s="171" t="s">
        <v>294</v>
      </c>
      <c r="C87" s="114" t="s">
        <v>121</v>
      </c>
      <c r="D87" s="112">
        <v>10</v>
      </c>
      <c r="E87" s="58">
        <f>E85*D87</f>
        <v>60</v>
      </c>
      <c r="F87" s="58"/>
      <c r="G87" s="58">
        <f>F87*E87</f>
        <v>0</v>
      </c>
      <c r="H87" s="58"/>
      <c r="I87" s="58"/>
      <c r="J87" s="58"/>
      <c r="K87" s="58"/>
      <c r="L87" s="58">
        <f t="shared" si="0"/>
        <v>0</v>
      </c>
    </row>
    <row r="88" spans="1:12" ht="27">
      <c r="A88" s="382"/>
      <c r="B88" s="168" t="s">
        <v>328</v>
      </c>
      <c r="C88" s="114" t="s">
        <v>121</v>
      </c>
      <c r="D88" s="112">
        <v>1.05</v>
      </c>
      <c r="E88" s="58">
        <f>E85*D88</f>
        <v>6.300000000000001</v>
      </c>
      <c r="F88" s="58"/>
      <c r="G88" s="58">
        <f>F88*E88</f>
        <v>0</v>
      </c>
      <c r="H88" s="58"/>
      <c r="I88" s="58"/>
      <c r="J88" s="58"/>
      <c r="K88" s="58"/>
      <c r="L88" s="58">
        <f t="shared" si="0"/>
        <v>0</v>
      </c>
    </row>
    <row r="89" spans="1:12" ht="13.5">
      <c r="A89" s="382"/>
      <c r="B89" s="172" t="s">
        <v>123</v>
      </c>
      <c r="C89" s="121" t="s">
        <v>0</v>
      </c>
      <c r="D89" s="177">
        <v>0.2</v>
      </c>
      <c r="E89" s="177">
        <f>E81*D89</f>
        <v>3.2</v>
      </c>
      <c r="F89" s="177"/>
      <c r="G89" s="177">
        <f>F89*E89</f>
        <v>0</v>
      </c>
      <c r="H89" s="177"/>
      <c r="I89" s="177"/>
      <c r="J89" s="177"/>
      <c r="K89" s="177"/>
      <c r="L89" s="58">
        <f t="shared" si="0"/>
        <v>0</v>
      </c>
    </row>
    <row r="90" spans="1:12" ht="13.5">
      <c r="A90" s="332"/>
      <c r="B90" s="250" t="s">
        <v>5</v>
      </c>
      <c r="C90" s="56"/>
      <c r="D90" s="57"/>
      <c r="E90" s="95"/>
      <c r="F90" s="302"/>
      <c r="G90" s="95"/>
      <c r="H90" s="95"/>
      <c r="I90" s="95"/>
      <c r="J90" s="95"/>
      <c r="K90" s="95"/>
      <c r="L90" s="95">
        <f>SUM(L73:L89)</f>
        <v>0</v>
      </c>
    </row>
    <row r="91" spans="1:12" ht="20.25" customHeight="1">
      <c r="A91" s="385"/>
      <c r="B91" s="555" t="s">
        <v>474</v>
      </c>
      <c r="C91" s="556"/>
      <c r="D91" s="556"/>
      <c r="E91" s="556"/>
      <c r="F91" s="79"/>
      <c r="G91" s="80"/>
      <c r="H91" s="81"/>
      <c r="I91" s="80"/>
      <c r="J91" s="80"/>
      <c r="K91" s="80"/>
      <c r="L91" s="82"/>
    </row>
    <row r="92" spans="1:12" ht="15.75" customHeight="1">
      <c r="A92" s="120">
        <v>1</v>
      </c>
      <c r="B92" s="248" t="s">
        <v>205</v>
      </c>
      <c r="C92" s="211" t="s">
        <v>135</v>
      </c>
      <c r="D92" s="249"/>
      <c r="E92" s="213">
        <v>18.45</v>
      </c>
      <c r="F92" s="213"/>
      <c r="G92" s="213"/>
      <c r="H92" s="213"/>
      <c r="I92" s="213"/>
      <c r="J92" s="213"/>
      <c r="K92" s="213"/>
      <c r="L92" s="213"/>
    </row>
    <row r="93" spans="1:12" ht="15.75" customHeight="1">
      <c r="A93" s="170"/>
      <c r="B93" s="333" t="s">
        <v>148</v>
      </c>
      <c r="C93" s="121" t="s">
        <v>0</v>
      </c>
      <c r="D93" s="133">
        <v>1</v>
      </c>
      <c r="E93" s="177">
        <f>E92*D93</f>
        <v>18.45</v>
      </c>
      <c r="F93" s="177"/>
      <c r="G93" s="177"/>
      <c r="H93" s="58"/>
      <c r="I93" s="58">
        <f>H93*E93</f>
        <v>0</v>
      </c>
      <c r="J93" s="58"/>
      <c r="K93" s="58"/>
      <c r="L93" s="58">
        <f>I93+G93</f>
        <v>0</v>
      </c>
    </row>
    <row r="94" spans="1:12" ht="15.75" customHeight="1">
      <c r="A94" s="137">
        <v>2</v>
      </c>
      <c r="B94" s="94" t="s">
        <v>475</v>
      </c>
      <c r="C94" s="135" t="s">
        <v>124</v>
      </c>
      <c r="D94" s="139"/>
      <c r="E94" s="401">
        <v>123.4</v>
      </c>
      <c r="F94" s="191"/>
      <c r="G94" s="91"/>
      <c r="H94" s="119"/>
      <c r="I94" s="91"/>
      <c r="J94" s="91"/>
      <c r="K94" s="91"/>
      <c r="L94" s="91"/>
    </row>
    <row r="95" spans="1:12" ht="15.75" customHeight="1">
      <c r="A95" s="313"/>
      <c r="B95" s="333" t="s">
        <v>148</v>
      </c>
      <c r="C95" s="121" t="s">
        <v>0</v>
      </c>
      <c r="D95" s="133">
        <v>1</v>
      </c>
      <c r="E95" s="177">
        <f>E94*D95</f>
        <v>123.4</v>
      </c>
      <c r="F95" s="177"/>
      <c r="G95" s="177"/>
      <c r="H95" s="58"/>
      <c r="I95" s="58">
        <f>H95*E95</f>
        <v>0</v>
      </c>
      <c r="J95" s="58"/>
      <c r="K95" s="58"/>
      <c r="L95" s="58">
        <f>I95+G95</f>
        <v>0</v>
      </c>
    </row>
    <row r="96" spans="1:12" ht="15.75" customHeight="1">
      <c r="A96" s="313"/>
      <c r="B96" s="168" t="s">
        <v>143</v>
      </c>
      <c r="C96" s="114" t="s">
        <v>135</v>
      </c>
      <c r="D96" s="58">
        <v>0.1224</v>
      </c>
      <c r="E96" s="177">
        <f>E95*D96</f>
        <v>15.10416</v>
      </c>
      <c r="F96" s="58"/>
      <c r="G96" s="58">
        <f aca="true" t="shared" si="1" ref="G96:G101">F96*E96</f>
        <v>0</v>
      </c>
      <c r="H96" s="58"/>
      <c r="I96" s="58"/>
      <c r="J96" s="58"/>
      <c r="K96" s="58"/>
      <c r="L96" s="58">
        <f aca="true" t="shared" si="2" ref="L96:L101">K96+I96+G96</f>
        <v>0</v>
      </c>
    </row>
    <row r="97" spans="1:12" ht="15.75" customHeight="1">
      <c r="A97" s="313"/>
      <c r="B97" s="168" t="s">
        <v>141</v>
      </c>
      <c r="C97" s="156" t="s">
        <v>121</v>
      </c>
      <c r="D97" s="112">
        <v>2.64</v>
      </c>
      <c r="E97" s="154">
        <f>E96*D97</f>
        <v>39.8749824</v>
      </c>
      <c r="F97" s="154"/>
      <c r="G97" s="58">
        <f t="shared" si="1"/>
        <v>0</v>
      </c>
      <c r="H97" s="154"/>
      <c r="I97" s="154"/>
      <c r="J97" s="154"/>
      <c r="K97" s="154"/>
      <c r="L97" s="154">
        <f t="shared" si="2"/>
        <v>0</v>
      </c>
    </row>
    <row r="98" spans="1:12" ht="15.75" customHeight="1">
      <c r="A98" s="313"/>
      <c r="B98" s="168" t="s">
        <v>142</v>
      </c>
      <c r="C98" s="156" t="s">
        <v>135</v>
      </c>
      <c r="D98" s="112">
        <v>0.08</v>
      </c>
      <c r="E98" s="154">
        <f>E96*D98</f>
        <v>1.2083328</v>
      </c>
      <c r="F98" s="154"/>
      <c r="G98" s="58">
        <f t="shared" si="1"/>
        <v>0</v>
      </c>
      <c r="H98" s="154"/>
      <c r="I98" s="154"/>
      <c r="J98" s="154"/>
      <c r="K98" s="154"/>
      <c r="L98" s="154">
        <f t="shared" si="2"/>
        <v>0</v>
      </c>
    </row>
    <row r="99" spans="1:12" ht="15.75" customHeight="1">
      <c r="A99" s="313"/>
      <c r="B99" s="169" t="s">
        <v>476</v>
      </c>
      <c r="C99" s="156" t="s">
        <v>128</v>
      </c>
      <c r="D99" s="156" t="s">
        <v>129</v>
      </c>
      <c r="E99" s="154">
        <v>0.21</v>
      </c>
      <c r="F99" s="154"/>
      <c r="G99" s="154">
        <f>F99*E99</f>
        <v>0</v>
      </c>
      <c r="H99" s="154"/>
      <c r="I99" s="154"/>
      <c r="J99" s="154"/>
      <c r="K99" s="154"/>
      <c r="L99" s="154">
        <f>K99+I99+G99</f>
        <v>0</v>
      </c>
    </row>
    <row r="100" spans="1:12" ht="15.75" customHeight="1">
      <c r="A100" s="313"/>
      <c r="B100" s="169" t="s">
        <v>182</v>
      </c>
      <c r="C100" s="156" t="s">
        <v>128</v>
      </c>
      <c r="D100" s="156" t="s">
        <v>129</v>
      </c>
      <c r="E100" s="154">
        <v>0.17</v>
      </c>
      <c r="F100" s="154"/>
      <c r="G100" s="154">
        <f t="shared" si="1"/>
        <v>0</v>
      </c>
      <c r="H100" s="154"/>
      <c r="I100" s="154"/>
      <c r="J100" s="154"/>
      <c r="K100" s="154"/>
      <c r="L100" s="154">
        <f t="shared" si="2"/>
        <v>0</v>
      </c>
    </row>
    <row r="101" spans="1:12" ht="15.75" customHeight="1">
      <c r="A101" s="313"/>
      <c r="B101" s="172" t="s">
        <v>123</v>
      </c>
      <c r="C101" s="121" t="s">
        <v>0</v>
      </c>
      <c r="D101" s="177">
        <v>0.9</v>
      </c>
      <c r="E101" s="177">
        <f>E93*D101</f>
        <v>16.605</v>
      </c>
      <c r="F101" s="177"/>
      <c r="G101" s="177">
        <f t="shared" si="1"/>
        <v>0</v>
      </c>
      <c r="H101" s="58"/>
      <c r="I101" s="58"/>
      <c r="J101" s="58"/>
      <c r="K101" s="58"/>
      <c r="L101" s="58">
        <f t="shared" si="2"/>
        <v>0</v>
      </c>
    </row>
    <row r="102" spans="1:12" ht="27.75" customHeight="1">
      <c r="A102" s="120">
        <v>3</v>
      </c>
      <c r="B102" s="250" t="s">
        <v>544</v>
      </c>
      <c r="C102" s="56" t="s">
        <v>138</v>
      </c>
      <c r="D102" s="57"/>
      <c r="E102" s="57">
        <v>2</v>
      </c>
      <c r="F102" s="57"/>
      <c r="G102" s="58"/>
      <c r="H102" s="58"/>
      <c r="I102" s="58"/>
      <c r="J102" s="58"/>
      <c r="K102" s="58"/>
      <c r="L102" s="58"/>
    </row>
    <row r="103" spans="1:12" ht="15.75" customHeight="1">
      <c r="A103" s="313"/>
      <c r="B103" s="333" t="s">
        <v>148</v>
      </c>
      <c r="C103" s="121" t="s">
        <v>0</v>
      </c>
      <c r="D103" s="133">
        <v>1</v>
      </c>
      <c r="E103" s="177">
        <f>E102*D103</f>
        <v>2</v>
      </c>
      <c r="F103" s="177"/>
      <c r="G103" s="177"/>
      <c r="H103" s="58"/>
      <c r="I103" s="58">
        <f>H103*E103</f>
        <v>0</v>
      </c>
      <c r="J103" s="58"/>
      <c r="K103" s="58"/>
      <c r="L103" s="58">
        <f>I103+G103</f>
        <v>0</v>
      </c>
    </row>
    <row r="104" spans="1:12" ht="15.75" customHeight="1">
      <c r="A104" s="313"/>
      <c r="B104" s="168" t="s">
        <v>143</v>
      </c>
      <c r="C104" s="114" t="s">
        <v>135</v>
      </c>
      <c r="D104" s="58">
        <v>0.15</v>
      </c>
      <c r="E104" s="177">
        <f>E103*D104</f>
        <v>0.3</v>
      </c>
      <c r="F104" s="58"/>
      <c r="G104" s="58">
        <f>F104*E104</f>
        <v>0</v>
      </c>
      <c r="H104" s="58"/>
      <c r="I104" s="58"/>
      <c r="J104" s="58"/>
      <c r="K104" s="58"/>
      <c r="L104" s="58">
        <f>K104+I104+G104</f>
        <v>0</v>
      </c>
    </row>
    <row r="105" spans="1:12" ht="15.75" customHeight="1">
      <c r="A105" s="313"/>
      <c r="B105" s="169" t="s">
        <v>545</v>
      </c>
      <c r="C105" s="156" t="s">
        <v>128</v>
      </c>
      <c r="D105" s="156" t="s">
        <v>129</v>
      </c>
      <c r="E105" s="154">
        <v>0.005</v>
      </c>
      <c r="F105" s="154"/>
      <c r="G105" s="154">
        <f>F105*E105</f>
        <v>0</v>
      </c>
      <c r="H105" s="154"/>
      <c r="I105" s="154"/>
      <c r="J105" s="154"/>
      <c r="K105" s="154"/>
      <c r="L105" s="154">
        <f>K105+I105+G105</f>
        <v>0</v>
      </c>
    </row>
    <row r="106" spans="1:12" ht="15.75" customHeight="1">
      <c r="A106" s="313"/>
      <c r="B106" s="155" t="s">
        <v>546</v>
      </c>
      <c r="C106" s="92" t="s">
        <v>128</v>
      </c>
      <c r="D106" s="156"/>
      <c r="E106" s="154">
        <v>0.05</v>
      </c>
      <c r="F106" s="154"/>
      <c r="G106" s="154">
        <f>F106*E106</f>
        <v>0</v>
      </c>
      <c r="H106" s="154"/>
      <c r="I106" s="154"/>
      <c r="J106" s="58"/>
      <c r="K106" s="154"/>
      <c r="L106" s="58">
        <f>K106+I106+G106</f>
        <v>0</v>
      </c>
    </row>
    <row r="107" spans="1:12" ht="15.75" customHeight="1">
      <c r="A107" s="313"/>
      <c r="B107" s="155" t="s">
        <v>484</v>
      </c>
      <c r="C107" s="92" t="s">
        <v>128</v>
      </c>
      <c r="D107" s="156"/>
      <c r="E107" s="154">
        <v>0.03</v>
      </c>
      <c r="F107" s="154"/>
      <c r="G107" s="154">
        <f>F107*E107</f>
        <v>0</v>
      </c>
      <c r="H107" s="154"/>
      <c r="I107" s="154"/>
      <c r="J107" s="154"/>
      <c r="K107" s="154"/>
      <c r="L107" s="58">
        <f>K107+I107+G107</f>
        <v>0</v>
      </c>
    </row>
    <row r="108" spans="1:12" ht="13.5">
      <c r="A108" s="438">
        <v>4</v>
      </c>
      <c r="B108" s="307" t="s">
        <v>477</v>
      </c>
      <c r="C108" s="153" t="s">
        <v>128</v>
      </c>
      <c r="D108" s="156"/>
      <c r="E108" s="57">
        <v>2.18</v>
      </c>
      <c r="F108" s="154"/>
      <c r="G108" s="154"/>
      <c r="H108" s="154"/>
      <c r="I108" s="154"/>
      <c r="J108" s="154"/>
      <c r="K108" s="154"/>
      <c r="L108" s="154"/>
    </row>
    <row r="109" spans="1:12" ht="13.5">
      <c r="A109" s="313"/>
      <c r="B109" s="386" t="s">
        <v>195</v>
      </c>
      <c r="C109" s="92" t="s">
        <v>0</v>
      </c>
      <c r="D109" s="112">
        <v>1</v>
      </c>
      <c r="E109" s="113">
        <f>E108*D109</f>
        <v>2.18</v>
      </c>
      <c r="F109" s="114"/>
      <c r="G109" s="58"/>
      <c r="H109" s="58"/>
      <c r="I109" s="58">
        <f>H109*E109</f>
        <v>0</v>
      </c>
      <c r="J109" s="58"/>
      <c r="K109" s="58"/>
      <c r="L109" s="58">
        <f>K109+I109+G109</f>
        <v>0</v>
      </c>
    </row>
    <row r="110" spans="1:12" ht="13.5">
      <c r="A110" s="313"/>
      <c r="B110" s="155" t="s">
        <v>547</v>
      </c>
      <c r="C110" s="92" t="s">
        <v>128</v>
      </c>
      <c r="D110" s="156"/>
      <c r="E110" s="154">
        <v>0.83</v>
      </c>
      <c r="F110" s="154"/>
      <c r="G110" s="154">
        <f aca="true" t="shared" si="3" ref="G110:G116">F110*E110</f>
        <v>0</v>
      </c>
      <c r="H110" s="154"/>
      <c r="I110" s="154"/>
      <c r="J110" s="58"/>
      <c r="K110" s="154"/>
      <c r="L110" s="58">
        <f aca="true" t="shared" si="4" ref="L110:L116">K110+I110+G110</f>
        <v>0</v>
      </c>
    </row>
    <row r="111" spans="1:12" ht="13.5">
      <c r="A111" s="313"/>
      <c r="B111" s="155" t="s">
        <v>532</v>
      </c>
      <c r="C111" s="92" t="s">
        <v>128</v>
      </c>
      <c r="D111" s="156"/>
      <c r="E111" s="154">
        <v>1.16</v>
      </c>
      <c r="F111" s="154"/>
      <c r="G111" s="154">
        <f t="shared" si="3"/>
        <v>0</v>
      </c>
      <c r="H111" s="154"/>
      <c r="I111" s="154"/>
      <c r="J111" s="154"/>
      <c r="K111" s="154"/>
      <c r="L111" s="58">
        <f t="shared" si="4"/>
        <v>0</v>
      </c>
    </row>
    <row r="112" spans="1:12" ht="13.5">
      <c r="A112" s="313"/>
      <c r="B112" s="155" t="s">
        <v>485</v>
      </c>
      <c r="C112" s="92" t="s">
        <v>128</v>
      </c>
      <c r="D112" s="156"/>
      <c r="E112" s="154">
        <v>0.03</v>
      </c>
      <c r="F112" s="154"/>
      <c r="G112" s="154">
        <f t="shared" si="3"/>
        <v>0</v>
      </c>
      <c r="H112" s="154"/>
      <c r="I112" s="154"/>
      <c r="J112" s="154"/>
      <c r="K112" s="154"/>
      <c r="L112" s="58">
        <f t="shared" si="4"/>
        <v>0</v>
      </c>
    </row>
    <row r="113" spans="1:12" ht="13.5">
      <c r="A113" s="313"/>
      <c r="B113" s="155" t="s">
        <v>484</v>
      </c>
      <c r="C113" s="92" t="s">
        <v>128</v>
      </c>
      <c r="D113" s="156"/>
      <c r="E113" s="154">
        <v>0.1</v>
      </c>
      <c r="F113" s="154"/>
      <c r="G113" s="154">
        <f t="shared" si="3"/>
        <v>0</v>
      </c>
      <c r="H113" s="154"/>
      <c r="I113" s="154"/>
      <c r="J113" s="154"/>
      <c r="K113" s="154"/>
      <c r="L113" s="58">
        <f t="shared" si="4"/>
        <v>0</v>
      </c>
    </row>
    <row r="114" spans="1:12" ht="13.5">
      <c r="A114" s="313"/>
      <c r="B114" s="169" t="s">
        <v>181</v>
      </c>
      <c r="C114" s="156" t="s">
        <v>128</v>
      </c>
      <c r="D114" s="156"/>
      <c r="E114" s="154">
        <v>0.06</v>
      </c>
      <c r="F114" s="154"/>
      <c r="G114" s="154">
        <f t="shared" si="3"/>
        <v>0</v>
      </c>
      <c r="H114" s="154"/>
      <c r="I114" s="154"/>
      <c r="J114" s="154"/>
      <c r="K114" s="154"/>
      <c r="L114" s="154">
        <f t="shared" si="4"/>
        <v>0</v>
      </c>
    </row>
    <row r="115" spans="1:12" ht="13.5">
      <c r="A115" s="313"/>
      <c r="B115" s="317" t="s">
        <v>186</v>
      </c>
      <c r="C115" s="111" t="s">
        <v>155</v>
      </c>
      <c r="D115" s="158">
        <v>12.5</v>
      </c>
      <c r="E115" s="154">
        <f>E109*D115</f>
        <v>27.250000000000004</v>
      </c>
      <c r="F115" s="154"/>
      <c r="G115" s="237">
        <f>F115*E115</f>
        <v>0</v>
      </c>
      <c r="H115" s="154"/>
      <c r="I115" s="154"/>
      <c r="J115" s="154"/>
      <c r="K115" s="154"/>
      <c r="L115" s="199">
        <f t="shared" si="4"/>
        <v>0</v>
      </c>
    </row>
    <row r="116" spans="1:12" ht="13.5">
      <c r="A116" s="385"/>
      <c r="B116" s="155" t="s">
        <v>123</v>
      </c>
      <c r="C116" s="156" t="s">
        <v>0</v>
      </c>
      <c r="D116" s="112">
        <v>15</v>
      </c>
      <c r="E116" s="154">
        <f>E108*D116</f>
        <v>32.7</v>
      </c>
      <c r="F116" s="154"/>
      <c r="G116" s="154">
        <f t="shared" si="3"/>
        <v>0</v>
      </c>
      <c r="H116" s="154"/>
      <c r="I116" s="154"/>
      <c r="J116" s="154"/>
      <c r="K116" s="154"/>
      <c r="L116" s="58">
        <f t="shared" si="4"/>
        <v>0</v>
      </c>
    </row>
    <row r="117" spans="1:12" ht="27">
      <c r="A117" s="120">
        <v>5</v>
      </c>
      <c r="B117" s="173" t="s">
        <v>159</v>
      </c>
      <c r="C117" s="56" t="s">
        <v>128</v>
      </c>
      <c r="D117" s="114"/>
      <c r="E117" s="57">
        <v>2.18</v>
      </c>
      <c r="F117" s="57"/>
      <c r="G117" s="57"/>
      <c r="H117" s="57"/>
      <c r="I117" s="57"/>
      <c r="J117" s="57"/>
      <c r="K117" s="57"/>
      <c r="L117" s="57"/>
    </row>
    <row r="118" spans="1:12" ht="13.5">
      <c r="A118" s="198"/>
      <c r="B118" s="319" t="s">
        <v>148</v>
      </c>
      <c r="C118" s="114" t="s">
        <v>0</v>
      </c>
      <c r="D118" s="228">
        <v>1</v>
      </c>
      <c r="E118" s="194">
        <f>E117*D118</f>
        <v>2.18</v>
      </c>
      <c r="F118" s="195"/>
      <c r="G118" s="194"/>
      <c r="H118" s="194"/>
      <c r="I118" s="194">
        <f>H118*E118</f>
        <v>0</v>
      </c>
      <c r="J118" s="194"/>
      <c r="K118" s="194"/>
      <c r="L118" s="194">
        <f>I118+G118</f>
        <v>0</v>
      </c>
    </row>
    <row r="119" spans="1:12" ht="13.5">
      <c r="A119" s="198"/>
      <c r="B119" s="229" t="s">
        <v>160</v>
      </c>
      <c r="C119" s="89" t="s">
        <v>193</v>
      </c>
      <c r="D119" s="90">
        <v>15</v>
      </c>
      <c r="E119" s="91">
        <f>E117*D119</f>
        <v>32.7</v>
      </c>
      <c r="F119" s="149"/>
      <c r="G119" s="149">
        <f>F119*E119</f>
        <v>0</v>
      </c>
      <c r="H119" s="149"/>
      <c r="I119" s="149"/>
      <c r="J119" s="149"/>
      <c r="K119" s="149"/>
      <c r="L119" s="149">
        <f>G119</f>
        <v>0</v>
      </c>
    </row>
    <row r="120" spans="1:12" ht="27">
      <c r="A120" s="71">
        <v>6</v>
      </c>
      <c r="B120" s="400" t="s">
        <v>478</v>
      </c>
      <c r="C120" s="147" t="s">
        <v>121</v>
      </c>
      <c r="D120" s="136"/>
      <c r="E120" s="124">
        <v>200</v>
      </c>
      <c r="F120" s="149"/>
      <c r="G120" s="149"/>
      <c r="H120" s="149"/>
      <c r="I120" s="149"/>
      <c r="J120" s="149"/>
      <c r="K120" s="149"/>
      <c r="L120" s="149"/>
    </row>
    <row r="121" spans="1:12" ht="13.5">
      <c r="A121" s="441"/>
      <c r="B121" s="319" t="s">
        <v>148</v>
      </c>
      <c r="C121" s="114" t="s">
        <v>0</v>
      </c>
      <c r="D121" s="228">
        <v>1</v>
      </c>
      <c r="E121" s="194">
        <f>E120*D121</f>
        <v>200</v>
      </c>
      <c r="F121" s="195"/>
      <c r="G121" s="194"/>
      <c r="H121" s="194"/>
      <c r="I121" s="194">
        <f>H121*E121</f>
        <v>0</v>
      </c>
      <c r="J121" s="194"/>
      <c r="K121" s="194"/>
      <c r="L121" s="194">
        <f>I121+G121</f>
        <v>0</v>
      </c>
    </row>
    <row r="122" spans="1:12" ht="13.5">
      <c r="A122" s="441"/>
      <c r="B122" s="440" t="s">
        <v>361</v>
      </c>
      <c r="C122" s="89" t="s">
        <v>121</v>
      </c>
      <c r="D122" s="90">
        <v>1.02</v>
      </c>
      <c r="E122" s="91">
        <f>E120*D122</f>
        <v>204</v>
      </c>
      <c r="F122" s="149"/>
      <c r="G122" s="149">
        <f>F122*E122</f>
        <v>0</v>
      </c>
      <c r="H122" s="149"/>
      <c r="I122" s="149"/>
      <c r="J122" s="149"/>
      <c r="K122" s="149"/>
      <c r="L122" s="149">
        <f>G122</f>
        <v>0</v>
      </c>
    </row>
    <row r="123" spans="1:12" ht="13.5">
      <c r="A123" s="441"/>
      <c r="B123" s="440" t="s">
        <v>201</v>
      </c>
      <c r="C123" s="89" t="s">
        <v>138</v>
      </c>
      <c r="D123" s="90">
        <v>6</v>
      </c>
      <c r="E123" s="91">
        <f>E120*D123</f>
        <v>1200</v>
      </c>
      <c r="F123" s="149"/>
      <c r="G123" s="149">
        <f>F123*E123</f>
        <v>0</v>
      </c>
      <c r="H123" s="149"/>
      <c r="I123" s="149"/>
      <c r="J123" s="149"/>
      <c r="K123" s="149"/>
      <c r="L123" s="149">
        <f aca="true" t="shared" si="5" ref="L123:L129">G123</f>
        <v>0</v>
      </c>
    </row>
    <row r="124" spans="1:12" ht="27">
      <c r="A124" s="71">
        <v>7</v>
      </c>
      <c r="B124" s="400" t="s">
        <v>479</v>
      </c>
      <c r="C124" s="147" t="s">
        <v>121</v>
      </c>
      <c r="D124" s="136"/>
      <c r="E124" s="124">
        <v>22</v>
      </c>
      <c r="F124" s="149"/>
      <c r="G124" s="149"/>
      <c r="H124" s="149"/>
      <c r="I124" s="149"/>
      <c r="J124" s="149"/>
      <c r="K124" s="149"/>
      <c r="L124" s="149"/>
    </row>
    <row r="125" spans="1:12" ht="13.5">
      <c r="A125" s="441"/>
      <c r="B125" s="319" t="s">
        <v>148</v>
      </c>
      <c r="C125" s="114" t="s">
        <v>0</v>
      </c>
      <c r="D125" s="399">
        <v>1</v>
      </c>
      <c r="E125" s="194">
        <f>E124*D125</f>
        <v>22</v>
      </c>
      <c r="F125" s="195"/>
      <c r="G125" s="194"/>
      <c r="H125" s="194"/>
      <c r="I125" s="194">
        <f>H125*E125</f>
        <v>0</v>
      </c>
      <c r="J125" s="194"/>
      <c r="K125" s="194"/>
      <c r="L125" s="194">
        <f>I125+G125</f>
        <v>0</v>
      </c>
    </row>
    <row r="126" spans="1:12" ht="13.5">
      <c r="A126" s="441"/>
      <c r="B126" s="402" t="s">
        <v>483</v>
      </c>
      <c r="C126" s="83" t="s">
        <v>121</v>
      </c>
      <c r="D126" s="146">
        <v>1.02</v>
      </c>
      <c r="E126" s="122">
        <f>E124*D126</f>
        <v>22.44</v>
      </c>
      <c r="F126" s="149"/>
      <c r="G126" s="149">
        <f>F126*E126</f>
        <v>0</v>
      </c>
      <c r="H126" s="149"/>
      <c r="I126" s="149"/>
      <c r="J126" s="149"/>
      <c r="K126" s="149"/>
      <c r="L126" s="149">
        <f>G126</f>
        <v>0</v>
      </c>
    </row>
    <row r="127" spans="1:12" ht="27">
      <c r="A127" s="121">
        <v>8</v>
      </c>
      <c r="B127" s="159" t="s">
        <v>480</v>
      </c>
      <c r="C127" s="56" t="s">
        <v>138</v>
      </c>
      <c r="D127" s="108"/>
      <c r="E127" s="57">
        <v>1</v>
      </c>
      <c r="F127" s="154"/>
      <c r="G127" s="154"/>
      <c r="H127" s="154"/>
      <c r="I127" s="154"/>
      <c r="J127" s="154"/>
      <c r="K127" s="154"/>
      <c r="L127" s="149">
        <f t="shared" si="5"/>
        <v>0</v>
      </c>
    </row>
    <row r="128" spans="1:12" ht="13.5">
      <c r="A128" s="384"/>
      <c r="B128" s="319" t="s">
        <v>148</v>
      </c>
      <c r="C128" s="114" t="s">
        <v>0</v>
      </c>
      <c r="D128" s="399">
        <v>1</v>
      </c>
      <c r="E128" s="194">
        <f>E127*D128</f>
        <v>1</v>
      </c>
      <c r="F128" s="194"/>
      <c r="G128" s="194"/>
      <c r="H128" s="194"/>
      <c r="I128" s="194">
        <f>H128*E128</f>
        <v>0</v>
      </c>
      <c r="J128" s="194"/>
      <c r="K128" s="194"/>
      <c r="L128" s="149">
        <f>I128</f>
        <v>0</v>
      </c>
    </row>
    <row r="129" spans="1:13" ht="13.5">
      <c r="A129" s="384"/>
      <c r="B129" s="161" t="s">
        <v>481</v>
      </c>
      <c r="C129" s="156" t="s">
        <v>138</v>
      </c>
      <c r="D129" s="112">
        <v>1</v>
      </c>
      <c r="E129" s="154">
        <f>E127*D129</f>
        <v>1</v>
      </c>
      <c r="F129" s="154"/>
      <c r="G129" s="154">
        <f>F129*E129</f>
        <v>0</v>
      </c>
      <c r="H129" s="154"/>
      <c r="I129" s="154"/>
      <c r="J129" s="154"/>
      <c r="K129" s="154"/>
      <c r="L129" s="149">
        <f t="shared" si="5"/>
        <v>0</v>
      </c>
      <c r="M129" s="109"/>
    </row>
    <row r="130" spans="1:12" ht="13.5">
      <c r="A130" s="87"/>
      <c r="B130" s="250" t="s">
        <v>5</v>
      </c>
      <c r="C130" s="56"/>
      <c r="D130" s="57"/>
      <c r="E130" s="95"/>
      <c r="F130" s="302"/>
      <c r="G130" s="95"/>
      <c r="H130" s="95"/>
      <c r="I130" s="95"/>
      <c r="J130" s="95"/>
      <c r="K130" s="95"/>
      <c r="L130" s="95">
        <f>SUM(L93:L129)</f>
        <v>0</v>
      </c>
    </row>
    <row r="131" spans="1:12" ht="15.75">
      <c r="A131" s="189"/>
      <c r="B131" s="571" t="s">
        <v>291</v>
      </c>
      <c r="C131" s="572"/>
      <c r="D131" s="572"/>
      <c r="E131" s="572"/>
      <c r="F131" s="207"/>
      <c r="G131" s="208"/>
      <c r="H131" s="209"/>
      <c r="I131" s="208"/>
      <c r="J131" s="208"/>
      <c r="K131" s="208"/>
      <c r="L131" s="210"/>
    </row>
    <row r="132" spans="1:12" ht="13.5">
      <c r="A132" s="200">
        <v>1</v>
      </c>
      <c r="B132" s="250" t="s">
        <v>292</v>
      </c>
      <c r="C132" s="56" t="s">
        <v>135</v>
      </c>
      <c r="D132" s="57"/>
      <c r="E132" s="201">
        <v>11.76</v>
      </c>
      <c r="F132" s="197"/>
      <c r="G132" s="149"/>
      <c r="H132" s="149"/>
      <c r="I132" s="149"/>
      <c r="J132" s="149"/>
      <c r="K132" s="149"/>
      <c r="L132" s="149"/>
    </row>
    <row r="133" spans="1:12" ht="13.5">
      <c r="A133" s="198"/>
      <c r="B133" s="251" t="s">
        <v>149</v>
      </c>
      <c r="C133" s="132" t="s">
        <v>0</v>
      </c>
      <c r="D133" s="177">
        <v>1</v>
      </c>
      <c r="E133" s="202">
        <f>E132*D133</f>
        <v>11.76</v>
      </c>
      <c r="F133" s="197"/>
      <c r="G133" s="149"/>
      <c r="H133" s="149"/>
      <c r="I133" s="149">
        <f>H133*E133</f>
        <v>0</v>
      </c>
      <c r="J133" s="149"/>
      <c r="K133" s="149"/>
      <c r="L133" s="149">
        <f>K133+I133+G133</f>
        <v>0</v>
      </c>
    </row>
    <row r="134" spans="1:12" ht="13.5">
      <c r="A134" s="200">
        <v>2</v>
      </c>
      <c r="B134" s="250" t="s">
        <v>293</v>
      </c>
      <c r="C134" s="56" t="s">
        <v>124</v>
      </c>
      <c r="D134" s="57"/>
      <c r="E134" s="95">
        <v>24.5</v>
      </c>
      <c r="F134" s="197"/>
      <c r="G134" s="149"/>
      <c r="H134" s="149"/>
      <c r="I134" s="149"/>
      <c r="J134" s="149"/>
      <c r="K134" s="149"/>
      <c r="L134" s="149"/>
    </row>
    <row r="135" spans="1:12" ht="13.5">
      <c r="A135" s="198"/>
      <c r="B135" s="328" t="s">
        <v>148</v>
      </c>
      <c r="C135" s="92" t="s">
        <v>0</v>
      </c>
      <c r="D135" s="58">
        <v>1</v>
      </c>
      <c r="E135" s="91">
        <f>E134*D135</f>
        <v>24.5</v>
      </c>
      <c r="F135" s="119"/>
      <c r="G135" s="91"/>
      <c r="H135" s="91"/>
      <c r="I135" s="91">
        <f>H135*E135</f>
        <v>0</v>
      </c>
      <c r="J135" s="91"/>
      <c r="K135" s="91"/>
      <c r="L135" s="91">
        <f>K135+I135+G135</f>
        <v>0</v>
      </c>
    </row>
    <row r="136" spans="1:12" ht="13.5">
      <c r="A136" s="198"/>
      <c r="B136" s="317" t="s">
        <v>290</v>
      </c>
      <c r="C136" s="111" t="s">
        <v>135</v>
      </c>
      <c r="D136" s="158">
        <v>0.26</v>
      </c>
      <c r="E136" s="158">
        <f>E134*D136</f>
        <v>6.37</v>
      </c>
      <c r="F136" s="58"/>
      <c r="G136" s="158">
        <f>F136*E136</f>
        <v>0</v>
      </c>
      <c r="H136" s="158"/>
      <c r="I136" s="158"/>
      <c r="J136" s="158"/>
      <c r="K136" s="158"/>
      <c r="L136" s="177">
        <f>G136</f>
        <v>0</v>
      </c>
    </row>
    <row r="137" spans="1:12" ht="13.5">
      <c r="A137" s="198"/>
      <c r="B137" s="317" t="s">
        <v>286</v>
      </c>
      <c r="C137" s="111" t="s">
        <v>128</v>
      </c>
      <c r="D137" s="238"/>
      <c r="E137" s="154">
        <v>0.56</v>
      </c>
      <c r="F137" s="154"/>
      <c r="G137" s="154">
        <f>F137*E137</f>
        <v>0</v>
      </c>
      <c r="H137" s="154"/>
      <c r="I137" s="154"/>
      <c r="J137" s="154"/>
      <c r="K137" s="154"/>
      <c r="L137" s="58">
        <f>K137+I137+G137</f>
        <v>0</v>
      </c>
    </row>
    <row r="138" spans="1:12" ht="13.5">
      <c r="A138" s="198"/>
      <c r="B138" s="168" t="s">
        <v>439</v>
      </c>
      <c r="C138" s="111" t="s">
        <v>124</v>
      </c>
      <c r="D138" s="154">
        <v>2</v>
      </c>
      <c r="E138" s="154">
        <f>E134*D138</f>
        <v>49</v>
      </c>
      <c r="F138" s="154"/>
      <c r="G138" s="154">
        <f>F138*E138</f>
        <v>0</v>
      </c>
      <c r="H138" s="154"/>
      <c r="I138" s="154"/>
      <c r="J138" s="154"/>
      <c r="K138" s="154"/>
      <c r="L138" s="58">
        <f>K138+I138+G138</f>
        <v>0</v>
      </c>
    </row>
    <row r="139" spans="1:12" ht="13.5">
      <c r="A139" s="198"/>
      <c r="B139" s="172" t="s">
        <v>123</v>
      </c>
      <c r="C139" s="121" t="s">
        <v>0</v>
      </c>
      <c r="D139" s="58">
        <v>2.5</v>
      </c>
      <c r="E139" s="91">
        <f>E132*D139</f>
        <v>29.4</v>
      </c>
      <c r="F139" s="91"/>
      <c r="G139" s="91">
        <f>F139*E139</f>
        <v>0</v>
      </c>
      <c r="H139" s="91"/>
      <c r="I139" s="91"/>
      <c r="J139" s="91"/>
      <c r="K139" s="91"/>
      <c r="L139" s="91">
        <f>K139+I139+G139</f>
        <v>0</v>
      </c>
    </row>
    <row r="140" spans="1:12" ht="27">
      <c r="A140" s="200">
        <v>3</v>
      </c>
      <c r="B140" s="250" t="s">
        <v>482</v>
      </c>
      <c r="C140" s="56" t="s">
        <v>124</v>
      </c>
      <c r="D140" s="57"/>
      <c r="E140" s="124">
        <v>24.5</v>
      </c>
      <c r="F140" s="119"/>
      <c r="G140" s="91"/>
      <c r="H140" s="91"/>
      <c r="I140" s="91"/>
      <c r="J140" s="91"/>
      <c r="K140" s="91"/>
      <c r="L140" s="91"/>
    </row>
    <row r="141" spans="1:12" ht="13.5">
      <c r="A141" s="198"/>
      <c r="B141" s="328" t="s">
        <v>148</v>
      </c>
      <c r="C141" s="92" t="s">
        <v>0</v>
      </c>
      <c r="D141" s="58">
        <v>1</v>
      </c>
      <c r="E141" s="91">
        <f>E140*D141</f>
        <v>24.5</v>
      </c>
      <c r="F141" s="119"/>
      <c r="G141" s="91"/>
      <c r="H141" s="91"/>
      <c r="I141" s="91">
        <f>H141*E141</f>
        <v>0</v>
      </c>
      <c r="J141" s="91"/>
      <c r="K141" s="91"/>
      <c r="L141" s="91">
        <f>K141+I141+G141</f>
        <v>0</v>
      </c>
    </row>
    <row r="142" spans="1:12" ht="13.5">
      <c r="A142" s="198"/>
      <c r="B142" s="168" t="s">
        <v>506</v>
      </c>
      <c r="C142" s="114" t="s">
        <v>124</v>
      </c>
      <c r="D142" s="58">
        <v>2</v>
      </c>
      <c r="E142" s="149">
        <f>E140*D142</f>
        <v>49</v>
      </c>
      <c r="F142" s="149"/>
      <c r="G142" s="149">
        <f>F142*E142</f>
        <v>0</v>
      </c>
      <c r="H142" s="149"/>
      <c r="I142" s="149"/>
      <c r="J142" s="149"/>
      <c r="K142" s="149"/>
      <c r="L142" s="149">
        <f>G142</f>
        <v>0</v>
      </c>
    </row>
    <row r="143" spans="1:12" ht="13.5">
      <c r="A143" s="198"/>
      <c r="B143" s="168" t="s">
        <v>507</v>
      </c>
      <c r="C143" s="114" t="s">
        <v>124</v>
      </c>
      <c r="D143" s="58">
        <v>7.5</v>
      </c>
      <c r="E143" s="149">
        <f>E140*D143</f>
        <v>183.75</v>
      </c>
      <c r="F143" s="197"/>
      <c r="G143" s="149">
        <f>F143*E143</f>
        <v>0</v>
      </c>
      <c r="H143" s="149"/>
      <c r="I143" s="149"/>
      <c r="J143" s="149"/>
      <c r="K143" s="149"/>
      <c r="L143" s="149">
        <f>G143</f>
        <v>0</v>
      </c>
    </row>
    <row r="144" spans="1:12" ht="13.5">
      <c r="A144" s="198"/>
      <c r="B144" s="168" t="s">
        <v>123</v>
      </c>
      <c r="C144" s="114" t="s">
        <v>0</v>
      </c>
      <c r="D144" s="58">
        <v>1.5</v>
      </c>
      <c r="E144" s="149">
        <f>E140*D144</f>
        <v>36.75</v>
      </c>
      <c r="F144" s="197"/>
      <c r="G144" s="149">
        <f>F144*E144</f>
        <v>0</v>
      </c>
      <c r="H144" s="149"/>
      <c r="I144" s="149"/>
      <c r="J144" s="149"/>
      <c r="K144" s="149"/>
      <c r="L144" s="149">
        <f>G144</f>
        <v>0</v>
      </c>
    </row>
    <row r="145" spans="1:12" ht="13.5">
      <c r="A145" s="332"/>
      <c r="B145" s="250" t="s">
        <v>5</v>
      </c>
      <c r="C145" s="56"/>
      <c r="D145" s="57"/>
      <c r="E145" s="95"/>
      <c r="F145" s="302"/>
      <c r="G145" s="95"/>
      <c r="H145" s="95"/>
      <c r="I145" s="95"/>
      <c r="J145" s="95"/>
      <c r="K145" s="95"/>
      <c r="L145" s="95">
        <f>SUM(L132:L144)</f>
        <v>0</v>
      </c>
    </row>
    <row r="146" spans="1:12" ht="15.75">
      <c r="A146" s="342"/>
      <c r="B146" s="343" t="s">
        <v>333</v>
      </c>
      <c r="C146" s="344"/>
      <c r="D146" s="345"/>
      <c r="E146" s="346"/>
      <c r="F146" s="346"/>
      <c r="G146" s="347"/>
      <c r="H146" s="346"/>
      <c r="I146" s="347"/>
      <c r="J146" s="346"/>
      <c r="K146" s="346"/>
      <c r="L146" s="348"/>
    </row>
    <row r="147" spans="1:12" ht="13.5">
      <c r="A147" s="349">
        <v>1</v>
      </c>
      <c r="B147" s="350" t="s">
        <v>205</v>
      </c>
      <c r="C147" s="351" t="s">
        <v>135</v>
      </c>
      <c r="D147" s="352"/>
      <c r="E147" s="353">
        <v>6</v>
      </c>
      <c r="F147" s="354"/>
      <c r="G147" s="355"/>
      <c r="H147" s="354"/>
      <c r="I147" s="355"/>
      <c r="J147" s="354"/>
      <c r="K147" s="354"/>
      <c r="L147" s="355"/>
    </row>
    <row r="148" spans="1:12" ht="13.5">
      <c r="A148" s="356"/>
      <c r="B148" s="357" t="s">
        <v>195</v>
      </c>
      <c r="C148" s="358" t="s">
        <v>0</v>
      </c>
      <c r="D148" s="339">
        <v>1</v>
      </c>
      <c r="E148" s="339">
        <f>E147*D148</f>
        <v>6</v>
      </c>
      <c r="F148" s="339"/>
      <c r="G148" s="340"/>
      <c r="H148" s="339"/>
      <c r="I148" s="340">
        <f>H148*E148</f>
        <v>0</v>
      </c>
      <c r="J148" s="339"/>
      <c r="K148" s="339"/>
      <c r="L148" s="340">
        <f>K148+I148+G148</f>
        <v>0</v>
      </c>
    </row>
    <row r="149" spans="1:12" ht="13.5">
      <c r="A149" s="349">
        <v>2</v>
      </c>
      <c r="B149" s="350" t="s">
        <v>334</v>
      </c>
      <c r="C149" s="359" t="s">
        <v>121</v>
      </c>
      <c r="D149" s="361"/>
      <c r="E149" s="361">
        <v>4</v>
      </c>
      <c r="F149" s="362"/>
      <c r="G149" s="340"/>
      <c r="H149" s="362"/>
      <c r="I149" s="340"/>
      <c r="J149" s="362"/>
      <c r="K149" s="362"/>
      <c r="L149" s="340"/>
    </row>
    <row r="150" spans="1:12" ht="13.5">
      <c r="A150" s="356"/>
      <c r="B150" s="357" t="s">
        <v>195</v>
      </c>
      <c r="C150" s="358" t="s">
        <v>0</v>
      </c>
      <c r="D150" s="339">
        <v>1</v>
      </c>
      <c r="E150" s="339">
        <f>E149*D150</f>
        <v>4</v>
      </c>
      <c r="F150" s="339"/>
      <c r="G150" s="340"/>
      <c r="H150" s="339"/>
      <c r="I150" s="340">
        <f>H150*E150</f>
        <v>0</v>
      </c>
      <c r="J150" s="339"/>
      <c r="K150" s="339"/>
      <c r="L150" s="340">
        <f>K150+I150+G150</f>
        <v>0</v>
      </c>
    </row>
    <row r="151" spans="1:12" ht="13.5">
      <c r="A151" s="356"/>
      <c r="B151" s="363" t="s">
        <v>335</v>
      </c>
      <c r="C151" s="364" t="s">
        <v>135</v>
      </c>
      <c r="D151" s="365">
        <v>0.18</v>
      </c>
      <c r="E151" s="366">
        <f>E149*D151</f>
        <v>0.72</v>
      </c>
      <c r="F151" s="362"/>
      <c r="G151" s="340">
        <f>F151*E151</f>
        <v>0</v>
      </c>
      <c r="H151" s="362"/>
      <c r="I151" s="340"/>
      <c r="J151" s="362"/>
      <c r="K151" s="362"/>
      <c r="L151" s="340">
        <f>G151</f>
        <v>0</v>
      </c>
    </row>
    <row r="152" spans="1:12" ht="27">
      <c r="A152" s="367">
        <v>3</v>
      </c>
      <c r="B152" s="368" t="s">
        <v>336</v>
      </c>
      <c r="C152" s="359" t="s">
        <v>135</v>
      </c>
      <c r="D152" s="360"/>
      <c r="E152" s="361">
        <v>1.6</v>
      </c>
      <c r="F152" s="362"/>
      <c r="G152" s="340"/>
      <c r="H152" s="362"/>
      <c r="I152" s="340"/>
      <c r="J152" s="362"/>
      <c r="K152" s="362"/>
      <c r="L152" s="340"/>
    </row>
    <row r="153" spans="1:12" ht="13.5">
      <c r="A153" s="356"/>
      <c r="B153" s="369" t="s">
        <v>195</v>
      </c>
      <c r="C153" s="114" t="s">
        <v>0</v>
      </c>
      <c r="D153" s="58">
        <v>1</v>
      </c>
      <c r="E153" s="58">
        <f>E152*D153</f>
        <v>1.6</v>
      </c>
      <c r="F153" s="58"/>
      <c r="G153" s="58"/>
      <c r="H153" s="58"/>
      <c r="I153" s="58">
        <f>H153*E153</f>
        <v>0</v>
      </c>
      <c r="J153" s="58"/>
      <c r="K153" s="58"/>
      <c r="L153" s="58">
        <f>I153+G153</f>
        <v>0</v>
      </c>
    </row>
    <row r="154" spans="1:12" ht="13.5">
      <c r="A154" s="356"/>
      <c r="B154" s="168" t="s">
        <v>143</v>
      </c>
      <c r="C154" s="114" t="s">
        <v>135</v>
      </c>
      <c r="D154" s="58">
        <v>1.02</v>
      </c>
      <c r="E154" s="58">
        <f>E152*D154</f>
        <v>1.6320000000000001</v>
      </c>
      <c r="F154" s="58"/>
      <c r="G154" s="58">
        <f>F154*E154</f>
        <v>0</v>
      </c>
      <c r="H154" s="58"/>
      <c r="I154" s="58"/>
      <c r="J154" s="58"/>
      <c r="K154" s="58"/>
      <c r="L154" s="58">
        <f>K154+I154+G154</f>
        <v>0</v>
      </c>
    </row>
    <row r="155" spans="1:12" ht="13.5">
      <c r="A155" s="356"/>
      <c r="B155" s="168" t="s">
        <v>141</v>
      </c>
      <c r="C155" s="156" t="s">
        <v>121</v>
      </c>
      <c r="D155" s="112">
        <v>2.64</v>
      </c>
      <c r="E155" s="154">
        <f>E152*D155</f>
        <v>4.224</v>
      </c>
      <c r="F155" s="154"/>
      <c r="G155" s="58">
        <f>F155*E155</f>
        <v>0</v>
      </c>
      <c r="H155" s="154"/>
      <c r="I155" s="154"/>
      <c r="J155" s="154"/>
      <c r="K155" s="154"/>
      <c r="L155" s="154">
        <f>K155+I155+G155</f>
        <v>0</v>
      </c>
    </row>
    <row r="156" spans="1:12" ht="13.5">
      <c r="A156" s="356"/>
      <c r="B156" s="168" t="s">
        <v>142</v>
      </c>
      <c r="C156" s="156" t="s">
        <v>135</v>
      </c>
      <c r="D156" s="112">
        <v>0.08</v>
      </c>
      <c r="E156" s="154">
        <f>E152*D156</f>
        <v>0.128</v>
      </c>
      <c r="F156" s="154"/>
      <c r="G156" s="58">
        <f>F156*E156</f>
        <v>0</v>
      </c>
      <c r="H156" s="154"/>
      <c r="I156" s="154"/>
      <c r="J156" s="154"/>
      <c r="K156" s="154"/>
      <c r="L156" s="154">
        <f>K156+I156+G156</f>
        <v>0</v>
      </c>
    </row>
    <row r="157" spans="1:12" ht="13.5">
      <c r="A157" s="356"/>
      <c r="B157" s="169" t="s">
        <v>337</v>
      </c>
      <c r="C157" s="156" t="s">
        <v>128</v>
      </c>
      <c r="D157" s="156" t="s">
        <v>129</v>
      </c>
      <c r="E157" s="154">
        <v>0.08</v>
      </c>
      <c r="F157" s="154"/>
      <c r="G157" s="154">
        <f>F157*E157</f>
        <v>0</v>
      </c>
      <c r="H157" s="154"/>
      <c r="I157" s="154"/>
      <c r="J157" s="154"/>
      <c r="K157" s="154"/>
      <c r="L157" s="154">
        <f>K157+I157+G157</f>
        <v>0</v>
      </c>
    </row>
    <row r="158" spans="1:12" ht="13.5">
      <c r="A158" s="356"/>
      <c r="B158" s="172" t="s">
        <v>123</v>
      </c>
      <c r="C158" s="121" t="s">
        <v>0</v>
      </c>
      <c r="D158" s="177">
        <v>1.61</v>
      </c>
      <c r="E158" s="177">
        <f>E152*D158</f>
        <v>2.5760000000000005</v>
      </c>
      <c r="F158" s="58"/>
      <c r="G158" s="58">
        <f>F158*E158</f>
        <v>0</v>
      </c>
      <c r="H158" s="58"/>
      <c r="I158" s="58"/>
      <c r="J158" s="58"/>
      <c r="K158" s="58"/>
      <c r="L158" s="58">
        <f>K158+I158+G158</f>
        <v>0</v>
      </c>
    </row>
    <row r="159" spans="1:12" ht="27">
      <c r="A159" s="367">
        <v>4</v>
      </c>
      <c r="B159" s="370" t="s">
        <v>338</v>
      </c>
      <c r="C159" s="56" t="s">
        <v>339</v>
      </c>
      <c r="D159" s="57"/>
      <c r="E159" s="57">
        <v>1</v>
      </c>
      <c r="F159" s="58"/>
      <c r="G159" s="58"/>
      <c r="H159" s="58"/>
      <c r="I159" s="58"/>
      <c r="J159" s="58"/>
      <c r="K159" s="58"/>
      <c r="L159" s="58"/>
    </row>
    <row r="160" spans="1:12" ht="13.5">
      <c r="A160" s="356"/>
      <c r="B160" s="308" t="s">
        <v>195</v>
      </c>
      <c r="C160" s="338" t="s">
        <v>0</v>
      </c>
      <c r="D160" s="339">
        <v>1</v>
      </c>
      <c r="E160" s="339">
        <f>E159*D160</f>
        <v>1</v>
      </c>
      <c r="F160" s="339"/>
      <c r="G160" s="340"/>
      <c r="H160" s="339"/>
      <c r="I160" s="340">
        <f>H160*E160</f>
        <v>0</v>
      </c>
      <c r="J160" s="339"/>
      <c r="K160" s="339"/>
      <c r="L160" s="340">
        <f>K160+I160+G160</f>
        <v>0</v>
      </c>
    </row>
    <row r="161" spans="1:12" ht="13.5">
      <c r="A161" s="356"/>
      <c r="B161" s="371" t="s">
        <v>340</v>
      </c>
      <c r="C161" s="367" t="s">
        <v>339</v>
      </c>
      <c r="D161" s="372">
        <v>1</v>
      </c>
      <c r="E161" s="372">
        <f>E159*D161</f>
        <v>1</v>
      </c>
      <c r="F161" s="339"/>
      <c r="G161" s="340">
        <f>F161*E161</f>
        <v>0</v>
      </c>
      <c r="H161" s="339"/>
      <c r="I161" s="340"/>
      <c r="J161" s="339"/>
      <c r="K161" s="339"/>
      <c r="L161" s="340">
        <f>K161+I161+G161</f>
        <v>0</v>
      </c>
    </row>
    <row r="162" spans="1:12" ht="18" customHeight="1">
      <c r="A162" s="367">
        <v>5</v>
      </c>
      <c r="B162" s="370" t="s">
        <v>341</v>
      </c>
      <c r="C162" s="56" t="s">
        <v>339</v>
      </c>
      <c r="D162" s="57"/>
      <c r="E162" s="57">
        <v>1</v>
      </c>
      <c r="F162" s="58"/>
      <c r="G162" s="58"/>
      <c r="H162" s="58"/>
      <c r="I162" s="58"/>
      <c r="J162" s="58"/>
      <c r="K162" s="58"/>
      <c r="L162" s="58"/>
    </row>
    <row r="163" spans="1:12" ht="13.5">
      <c r="A163" s="356"/>
      <c r="B163" s="308" t="s">
        <v>195</v>
      </c>
      <c r="C163" s="338" t="s">
        <v>0</v>
      </c>
      <c r="D163" s="339">
        <v>1</v>
      </c>
      <c r="E163" s="339">
        <f>E162*D163</f>
        <v>1</v>
      </c>
      <c r="F163" s="339"/>
      <c r="G163" s="340"/>
      <c r="H163" s="339"/>
      <c r="I163" s="340">
        <f>H163*E163</f>
        <v>0</v>
      </c>
      <c r="J163" s="339"/>
      <c r="K163" s="339"/>
      <c r="L163" s="340">
        <f>K163+I163+G163</f>
        <v>0</v>
      </c>
    </row>
    <row r="164" spans="1:12" ht="13.5">
      <c r="A164" s="356"/>
      <c r="B164" s="371" t="s">
        <v>342</v>
      </c>
      <c r="C164" s="367" t="s">
        <v>339</v>
      </c>
      <c r="D164" s="372">
        <v>1</v>
      </c>
      <c r="E164" s="372">
        <f>E162*D164</f>
        <v>1</v>
      </c>
      <c r="F164" s="339"/>
      <c r="G164" s="340">
        <f>F164*E164</f>
        <v>0</v>
      </c>
      <c r="H164" s="339"/>
      <c r="I164" s="340"/>
      <c r="J164" s="339"/>
      <c r="K164" s="339"/>
      <c r="L164" s="340">
        <f>K164+I164+G164</f>
        <v>0</v>
      </c>
    </row>
    <row r="165" spans="1:12" ht="13.5">
      <c r="A165" s="349">
        <v>6</v>
      </c>
      <c r="B165" s="370" t="s">
        <v>343</v>
      </c>
      <c r="C165" s="56" t="s">
        <v>339</v>
      </c>
      <c r="D165" s="57"/>
      <c r="E165" s="57">
        <v>12.5</v>
      </c>
      <c r="F165" s="58"/>
      <c r="G165" s="58"/>
      <c r="H165" s="58"/>
      <c r="I165" s="58"/>
      <c r="J165" s="58"/>
      <c r="K165" s="58"/>
      <c r="L165" s="58"/>
    </row>
    <row r="166" spans="1:12" ht="13.5">
      <c r="A166" s="356"/>
      <c r="B166" s="308" t="s">
        <v>195</v>
      </c>
      <c r="C166" s="338" t="s">
        <v>0</v>
      </c>
      <c r="D166" s="339">
        <v>1</v>
      </c>
      <c r="E166" s="339">
        <f>E165*D166</f>
        <v>12.5</v>
      </c>
      <c r="F166" s="339"/>
      <c r="G166" s="340"/>
      <c r="H166" s="339"/>
      <c r="I166" s="340">
        <f>H166*E166</f>
        <v>0</v>
      </c>
      <c r="J166" s="339"/>
      <c r="K166" s="339"/>
      <c r="L166" s="340">
        <f>K166+I166+G166</f>
        <v>0</v>
      </c>
    </row>
    <row r="167" spans="1:12" ht="13.5">
      <c r="A167" s="356"/>
      <c r="B167" s="371" t="s">
        <v>344</v>
      </c>
      <c r="C167" s="367" t="s">
        <v>339</v>
      </c>
      <c r="D167" s="372">
        <v>1</v>
      </c>
      <c r="E167" s="372">
        <f>E165*D167</f>
        <v>12.5</v>
      </c>
      <c r="F167" s="339"/>
      <c r="G167" s="340">
        <f>F167*E167</f>
        <v>0</v>
      </c>
      <c r="H167" s="339"/>
      <c r="I167" s="340"/>
      <c r="J167" s="339"/>
      <c r="K167" s="339"/>
      <c r="L167" s="340">
        <f>K167+I167+G167</f>
        <v>0</v>
      </c>
    </row>
    <row r="168" spans="1:12" ht="13.5">
      <c r="A168" s="356"/>
      <c r="B168" s="373" t="s">
        <v>345</v>
      </c>
      <c r="C168" s="367" t="s">
        <v>138</v>
      </c>
      <c r="D168" s="372"/>
      <c r="E168" s="372">
        <v>1</v>
      </c>
      <c r="F168" s="366"/>
      <c r="G168" s="374">
        <f>F168*E168</f>
        <v>0</v>
      </c>
      <c r="H168" s="372"/>
      <c r="I168" s="374"/>
      <c r="J168" s="372"/>
      <c r="K168" s="372"/>
      <c r="L168" s="374">
        <f>K168+I168+G168</f>
        <v>0</v>
      </c>
    </row>
    <row r="169" spans="1:12" ht="13.5">
      <c r="A169" s="349">
        <v>7</v>
      </c>
      <c r="B169" s="375" t="s">
        <v>346</v>
      </c>
      <c r="C169" s="376" t="s">
        <v>199</v>
      </c>
      <c r="D169" s="377"/>
      <c r="E169" s="377">
        <v>1</v>
      </c>
      <c r="F169" s="362"/>
      <c r="G169" s="340"/>
      <c r="H169" s="339"/>
      <c r="I169" s="340"/>
      <c r="J169" s="339"/>
      <c r="K169" s="339"/>
      <c r="L169" s="340"/>
    </row>
    <row r="170" spans="1:12" ht="13.5">
      <c r="A170" s="356"/>
      <c r="B170" s="308" t="s">
        <v>195</v>
      </c>
      <c r="C170" s="338" t="s">
        <v>0</v>
      </c>
      <c r="D170" s="339">
        <v>1</v>
      </c>
      <c r="E170" s="339">
        <f>E169*D170</f>
        <v>1</v>
      </c>
      <c r="F170" s="339"/>
      <c r="G170" s="340"/>
      <c r="H170" s="339"/>
      <c r="I170" s="340">
        <f>H170*E170</f>
        <v>0</v>
      </c>
      <c r="J170" s="339"/>
      <c r="K170" s="339"/>
      <c r="L170" s="340">
        <f>K170+I170+G170</f>
        <v>0</v>
      </c>
    </row>
    <row r="171" spans="1:12" ht="13.5">
      <c r="A171" s="356"/>
      <c r="B171" s="378" t="s">
        <v>347</v>
      </c>
      <c r="C171" s="367" t="s">
        <v>138</v>
      </c>
      <c r="D171" s="367"/>
      <c r="E171" s="372">
        <v>1</v>
      </c>
      <c r="F171" s="362"/>
      <c r="G171" s="340">
        <f>F171*E171</f>
        <v>0</v>
      </c>
      <c r="H171" s="339"/>
      <c r="I171" s="340"/>
      <c r="J171" s="339"/>
      <c r="K171" s="339"/>
      <c r="L171" s="340">
        <f>G171</f>
        <v>0</v>
      </c>
    </row>
    <row r="172" spans="1:12" ht="13.5">
      <c r="A172" s="356"/>
      <c r="B172" s="378" t="s">
        <v>348</v>
      </c>
      <c r="C172" s="367" t="s">
        <v>138</v>
      </c>
      <c r="D172" s="367"/>
      <c r="E172" s="372">
        <v>1</v>
      </c>
      <c r="F172" s="362"/>
      <c r="G172" s="340">
        <f>F172*E172</f>
        <v>0</v>
      </c>
      <c r="H172" s="339"/>
      <c r="I172" s="340"/>
      <c r="J172" s="339"/>
      <c r="K172" s="339"/>
      <c r="L172" s="340">
        <f>G172</f>
        <v>0</v>
      </c>
    </row>
    <row r="173" spans="1:12" ht="13.5">
      <c r="A173" s="356"/>
      <c r="B173" s="378" t="s">
        <v>349</v>
      </c>
      <c r="C173" s="367" t="s">
        <v>138</v>
      </c>
      <c r="D173" s="367"/>
      <c r="E173" s="372">
        <v>2</v>
      </c>
      <c r="F173" s="362"/>
      <c r="G173" s="340">
        <f>F173*E173</f>
        <v>0</v>
      </c>
      <c r="H173" s="339"/>
      <c r="I173" s="340"/>
      <c r="J173" s="339"/>
      <c r="K173" s="339"/>
      <c r="L173" s="340">
        <f>G173</f>
        <v>0</v>
      </c>
    </row>
    <row r="174" spans="1:12" ht="13.5">
      <c r="A174" s="356"/>
      <c r="B174" s="378" t="s">
        <v>350</v>
      </c>
      <c r="C174" s="367" t="s">
        <v>138</v>
      </c>
      <c r="D174" s="367"/>
      <c r="E174" s="372">
        <v>1</v>
      </c>
      <c r="F174" s="362"/>
      <c r="G174" s="340">
        <f>F174*E174</f>
        <v>0</v>
      </c>
      <c r="H174" s="339"/>
      <c r="I174" s="340"/>
      <c r="J174" s="339"/>
      <c r="K174" s="339"/>
      <c r="L174" s="340">
        <f>G174</f>
        <v>0</v>
      </c>
    </row>
    <row r="175" spans="1:12" ht="13.5">
      <c r="A175" s="356"/>
      <c r="B175" s="378" t="s">
        <v>351</v>
      </c>
      <c r="C175" s="367" t="s">
        <v>138</v>
      </c>
      <c r="D175" s="367"/>
      <c r="E175" s="372">
        <v>1</v>
      </c>
      <c r="F175" s="362"/>
      <c r="G175" s="340">
        <f>F175*E175</f>
        <v>0</v>
      </c>
      <c r="H175" s="339"/>
      <c r="I175" s="340"/>
      <c r="J175" s="339"/>
      <c r="K175" s="339"/>
      <c r="L175" s="340">
        <f>G175</f>
        <v>0</v>
      </c>
    </row>
    <row r="176" spans="1:12" ht="13.5">
      <c r="A176" s="349">
        <v>8</v>
      </c>
      <c r="B176" s="370" t="s">
        <v>352</v>
      </c>
      <c r="C176" s="56" t="s">
        <v>121</v>
      </c>
      <c r="D176" s="57"/>
      <c r="E176" s="57">
        <v>1.36</v>
      </c>
      <c r="F176" s="58"/>
      <c r="G176" s="58"/>
      <c r="H176" s="58"/>
      <c r="I176" s="58"/>
      <c r="J176" s="58"/>
      <c r="K176" s="58"/>
      <c r="L176" s="58"/>
    </row>
    <row r="177" spans="1:12" ht="13.5">
      <c r="A177" s="356"/>
      <c r="B177" s="308" t="s">
        <v>195</v>
      </c>
      <c r="C177" s="338" t="s">
        <v>0</v>
      </c>
      <c r="D177" s="339">
        <v>1</v>
      </c>
      <c r="E177" s="339">
        <f>E176*D177</f>
        <v>1.36</v>
      </c>
      <c r="F177" s="339"/>
      <c r="G177" s="340"/>
      <c r="H177" s="339"/>
      <c r="I177" s="340">
        <f>H177*E177</f>
        <v>0</v>
      </c>
      <c r="J177" s="339"/>
      <c r="K177" s="339"/>
      <c r="L177" s="340">
        <f>K177+I177+G177</f>
        <v>0</v>
      </c>
    </row>
    <row r="178" spans="1:12" ht="13.5">
      <c r="A178" s="356"/>
      <c r="B178" s="239" t="s">
        <v>531</v>
      </c>
      <c r="C178" s="114" t="s">
        <v>121</v>
      </c>
      <c r="D178" s="58">
        <v>1</v>
      </c>
      <c r="E178" s="58">
        <f>E176*D178</f>
        <v>1.36</v>
      </c>
      <c r="F178" s="58"/>
      <c r="G178" s="58">
        <f>F178*E178</f>
        <v>0</v>
      </c>
      <c r="H178" s="58"/>
      <c r="I178" s="58"/>
      <c r="J178" s="58"/>
      <c r="K178" s="58"/>
      <c r="L178" s="58">
        <f>G178</f>
        <v>0</v>
      </c>
    </row>
    <row r="179" spans="1:12" ht="13.5">
      <c r="A179" s="356"/>
      <c r="B179" s="379" t="s">
        <v>353</v>
      </c>
      <c r="C179" s="121" t="s">
        <v>0</v>
      </c>
      <c r="D179" s="177"/>
      <c r="E179" s="177">
        <v>1</v>
      </c>
      <c r="F179" s="58"/>
      <c r="G179" s="58">
        <f>F179*E179</f>
        <v>0</v>
      </c>
      <c r="H179" s="58"/>
      <c r="I179" s="58"/>
      <c r="J179" s="58"/>
      <c r="K179" s="58"/>
      <c r="L179" s="58">
        <f>G179</f>
        <v>0</v>
      </c>
    </row>
    <row r="180" spans="1:12" ht="12.75">
      <c r="A180" s="62"/>
      <c r="B180" s="380" t="s">
        <v>122</v>
      </c>
      <c r="C180" s="381"/>
      <c r="D180" s="240"/>
      <c r="E180" s="60"/>
      <c r="F180" s="61"/>
      <c r="G180" s="61"/>
      <c r="H180" s="61"/>
      <c r="I180" s="61"/>
      <c r="J180" s="61"/>
      <c r="K180" s="61"/>
      <c r="L180" s="61">
        <f>SUM(L147:L179)</f>
        <v>0</v>
      </c>
    </row>
    <row r="181" spans="1:12" ht="12.75">
      <c r="A181" s="186"/>
      <c r="B181" s="173" t="s">
        <v>147</v>
      </c>
      <c r="C181" s="156"/>
      <c r="D181" s="154"/>
      <c r="E181" s="154"/>
      <c r="F181" s="154"/>
      <c r="G181" s="118">
        <f>SUM(G14:G180)</f>
        <v>0</v>
      </c>
      <c r="H181" s="154"/>
      <c r="I181" s="154"/>
      <c r="J181" s="154"/>
      <c r="K181" s="154"/>
      <c r="L181" s="57">
        <f>L180+L145+L130+L90+L71+L39</f>
        <v>0</v>
      </c>
    </row>
    <row r="182" spans="1:12" ht="13.5">
      <c r="A182" s="96"/>
      <c r="B182" s="97" t="s">
        <v>130</v>
      </c>
      <c r="C182" s="98">
        <v>0.05</v>
      </c>
      <c r="D182" s="59"/>
      <c r="E182" s="60"/>
      <c r="F182" s="61"/>
      <c r="G182" s="61"/>
      <c r="H182" s="61"/>
      <c r="I182" s="61"/>
      <c r="J182" s="61"/>
      <c r="K182" s="61"/>
      <c r="L182" s="58">
        <f>G181*C182</f>
        <v>0</v>
      </c>
    </row>
    <row r="183" spans="1:13" ht="13.5">
      <c r="A183" s="96"/>
      <c r="B183" s="99" t="s">
        <v>5</v>
      </c>
      <c r="C183" s="98"/>
      <c r="D183" s="59"/>
      <c r="E183" s="60"/>
      <c r="F183" s="61"/>
      <c r="G183" s="61"/>
      <c r="H183" s="61"/>
      <c r="I183" s="61"/>
      <c r="J183" s="61"/>
      <c r="K183" s="61"/>
      <c r="L183" s="58">
        <f>L182+L181</f>
        <v>0</v>
      </c>
      <c r="M183" s="109"/>
    </row>
    <row r="184" spans="1:12" ht="13.5">
      <c r="A184" s="64"/>
      <c r="B184" s="100" t="s">
        <v>131</v>
      </c>
      <c r="C184" s="63">
        <v>0.1</v>
      </c>
      <c r="D184" s="59"/>
      <c r="E184" s="60"/>
      <c r="F184" s="61"/>
      <c r="G184" s="61"/>
      <c r="H184" s="61"/>
      <c r="I184" s="61"/>
      <c r="J184" s="61"/>
      <c r="K184" s="61"/>
      <c r="L184" s="58">
        <f>L183*C184</f>
        <v>0</v>
      </c>
    </row>
    <row r="185" spans="1:13" ht="13.5">
      <c r="A185" s="64"/>
      <c r="B185" s="101" t="s">
        <v>122</v>
      </c>
      <c r="C185" s="63"/>
      <c r="D185" s="59"/>
      <c r="E185" s="60"/>
      <c r="F185" s="61"/>
      <c r="G185" s="61"/>
      <c r="H185" s="61"/>
      <c r="I185" s="61"/>
      <c r="J185" s="61"/>
      <c r="K185" s="61"/>
      <c r="L185" s="58">
        <f>L184+L183</f>
        <v>0</v>
      </c>
      <c r="M185" s="109"/>
    </row>
    <row r="186" spans="1:12" ht="13.5">
      <c r="A186" s="102"/>
      <c r="B186" s="97" t="s">
        <v>132</v>
      </c>
      <c r="C186" s="98">
        <v>0.08</v>
      </c>
      <c r="D186" s="103"/>
      <c r="E186" s="104"/>
      <c r="F186" s="97"/>
      <c r="G186" s="95"/>
      <c r="H186" s="95"/>
      <c r="I186" s="95"/>
      <c r="J186" s="105"/>
      <c r="K186" s="105"/>
      <c r="L186" s="91">
        <f>L185*C186</f>
        <v>0</v>
      </c>
    </row>
    <row r="187" spans="2:12" ht="13.5">
      <c r="B187" s="99" t="s">
        <v>5</v>
      </c>
      <c r="C187" s="98"/>
      <c r="D187" s="103"/>
      <c r="E187" s="104"/>
      <c r="F187" s="97"/>
      <c r="G187" s="95"/>
      <c r="H187" s="95"/>
      <c r="I187" s="95"/>
      <c r="J187" s="105"/>
      <c r="K187" s="105"/>
      <c r="L187" s="91">
        <f>L186+L185</f>
        <v>0</v>
      </c>
    </row>
    <row r="188" spans="2:12" ht="13.5">
      <c r="B188" s="97" t="s">
        <v>120</v>
      </c>
      <c r="C188" s="98">
        <v>0.05</v>
      </c>
      <c r="D188" s="103"/>
      <c r="E188" s="104"/>
      <c r="F188" s="97"/>
      <c r="G188" s="95"/>
      <c r="H188" s="95"/>
      <c r="I188" s="95"/>
      <c r="J188" s="105"/>
      <c r="K188" s="105"/>
      <c r="L188" s="91">
        <f>L187*C188</f>
        <v>0</v>
      </c>
    </row>
    <row r="189" spans="2:12" ht="13.5">
      <c r="B189" s="99" t="s">
        <v>5</v>
      </c>
      <c r="C189" s="98"/>
      <c r="D189" s="103"/>
      <c r="E189" s="104"/>
      <c r="F189" s="97"/>
      <c r="G189" s="95"/>
      <c r="H189" s="95"/>
      <c r="I189" s="95"/>
      <c r="J189" s="105"/>
      <c r="K189" s="105"/>
      <c r="L189" s="91">
        <f>L188+L187</f>
        <v>0</v>
      </c>
    </row>
    <row r="190" spans="2:12" ht="13.5">
      <c r="B190" s="97" t="s">
        <v>133</v>
      </c>
      <c r="C190" s="98">
        <v>0.18</v>
      </c>
      <c r="D190" s="103"/>
      <c r="E190" s="104"/>
      <c r="F190" s="97"/>
      <c r="G190" s="95"/>
      <c r="H190" s="95"/>
      <c r="I190" s="95"/>
      <c r="J190" s="105"/>
      <c r="K190" s="105"/>
      <c r="L190" s="91">
        <f>L189*C190</f>
        <v>0</v>
      </c>
    </row>
    <row r="191" spans="2:12" ht="13.5">
      <c r="B191" s="99" t="s">
        <v>147</v>
      </c>
      <c r="C191" s="106"/>
      <c r="D191" s="106"/>
      <c r="E191" s="106"/>
      <c r="F191" s="106"/>
      <c r="G191" s="107"/>
      <c r="H191" s="107"/>
      <c r="I191" s="107"/>
      <c r="J191" s="107"/>
      <c r="K191" s="107"/>
      <c r="L191" s="108">
        <f>L190+L189</f>
        <v>0</v>
      </c>
    </row>
    <row r="192" ht="13.5">
      <c r="L192" s="110"/>
    </row>
    <row r="194" ht="13.5">
      <c r="L194" s="109"/>
    </row>
    <row r="199" ht="13.5">
      <c r="L199" s="109"/>
    </row>
  </sheetData>
  <sheetProtection/>
  <mergeCells count="13">
    <mergeCell ref="H10:I10"/>
    <mergeCell ref="J10:K10"/>
    <mergeCell ref="B40:E40"/>
    <mergeCell ref="B91:E91"/>
    <mergeCell ref="B131:E131"/>
    <mergeCell ref="B72:E72"/>
    <mergeCell ref="A18:A19"/>
    <mergeCell ref="A45:A46"/>
    <mergeCell ref="L10:L11"/>
    <mergeCell ref="B13:E13"/>
    <mergeCell ref="A10:A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0"/>
  <sheetViews>
    <sheetView zoomScalePageLayoutView="0" workbookViewId="0" topLeftCell="A9">
      <selection activeCell="J14" sqref="J14:J75"/>
    </sheetView>
  </sheetViews>
  <sheetFormatPr defaultColWidth="9.00390625" defaultRowHeight="12.75"/>
  <cols>
    <col min="1" max="1" width="6.25390625" style="66" customWidth="1"/>
    <col min="2" max="2" width="47.1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414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283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9.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2:12" ht="16.5" customHeight="1">
      <c r="B9" s="67"/>
      <c r="C9" s="67"/>
      <c r="D9" s="67"/>
      <c r="E9" s="67"/>
      <c r="F9" s="67"/>
      <c r="G9" s="67"/>
      <c r="H9" s="67"/>
      <c r="I9" s="67"/>
      <c r="J9" s="67"/>
      <c r="K9" s="69"/>
      <c r="L9" s="67"/>
    </row>
    <row r="10" spans="1:12" ht="33" customHeight="1">
      <c r="A10" s="559" t="s">
        <v>10</v>
      </c>
      <c r="B10" s="575" t="s">
        <v>11</v>
      </c>
      <c r="C10" s="575" t="s">
        <v>1</v>
      </c>
      <c r="D10" s="577" t="s">
        <v>2</v>
      </c>
      <c r="E10" s="562"/>
      <c r="F10" s="563" t="s">
        <v>3</v>
      </c>
      <c r="G10" s="564"/>
      <c r="H10" s="557" t="s">
        <v>4</v>
      </c>
      <c r="I10" s="558"/>
      <c r="J10" s="557" t="s">
        <v>219</v>
      </c>
      <c r="K10" s="558"/>
      <c r="L10" s="553" t="s">
        <v>5</v>
      </c>
    </row>
    <row r="11" spans="1:12" ht="68.25" customHeight="1">
      <c r="A11" s="560"/>
      <c r="B11" s="576"/>
      <c r="C11" s="576"/>
      <c r="D11" s="72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54"/>
    </row>
    <row r="12" spans="1:12" ht="21" customHeight="1">
      <c r="A12" s="277" t="s">
        <v>8</v>
      </c>
      <c r="B12" s="277">
        <v>2</v>
      </c>
      <c r="C12" s="256">
        <v>3</v>
      </c>
      <c r="D12" s="73" t="s">
        <v>9</v>
      </c>
      <c r="E12" s="254">
        <v>5</v>
      </c>
      <c r="F12" s="256">
        <v>6</v>
      </c>
      <c r="G12" s="254">
        <v>7</v>
      </c>
      <c r="H12" s="256">
        <v>8</v>
      </c>
      <c r="I12" s="254">
        <v>9</v>
      </c>
      <c r="J12" s="254">
        <v>10</v>
      </c>
      <c r="K12" s="254">
        <v>11</v>
      </c>
      <c r="L12" s="277">
        <v>12</v>
      </c>
    </row>
    <row r="13" spans="1:12" ht="21" customHeight="1">
      <c r="A13" s="189"/>
      <c r="B13" s="572" t="s">
        <v>363</v>
      </c>
      <c r="C13" s="572"/>
      <c r="D13" s="572"/>
      <c r="E13" s="572"/>
      <c r="F13" s="207"/>
      <c r="G13" s="208"/>
      <c r="H13" s="209"/>
      <c r="I13" s="208"/>
      <c r="J13" s="208"/>
      <c r="K13" s="208"/>
      <c r="L13" s="210"/>
    </row>
    <row r="14" spans="1:12" ht="48.75" customHeight="1">
      <c r="A14" s="269">
        <v>1</v>
      </c>
      <c r="B14" s="331" t="s">
        <v>252</v>
      </c>
      <c r="C14" s="217" t="s">
        <v>124</v>
      </c>
      <c r="D14" s="217"/>
      <c r="E14" s="218">
        <f>E17+E18+E19</f>
        <v>750</v>
      </c>
      <c r="F14" s="219"/>
      <c r="G14" s="221"/>
      <c r="H14" s="221"/>
      <c r="I14" s="221"/>
      <c r="J14" s="221"/>
      <c r="K14" s="219"/>
      <c r="L14" s="221"/>
    </row>
    <row r="15" spans="1:12" ht="18.75" customHeight="1">
      <c r="A15" s="271"/>
      <c r="B15" s="319" t="s">
        <v>149</v>
      </c>
      <c r="C15" s="92" t="s">
        <v>0</v>
      </c>
      <c r="D15" s="221">
        <v>1</v>
      </c>
      <c r="E15" s="219">
        <f>E14*D15</f>
        <v>750</v>
      </c>
      <c r="F15" s="219"/>
      <c r="G15" s="221"/>
      <c r="H15" s="219"/>
      <c r="I15" s="219">
        <f>H15*E15</f>
        <v>0</v>
      </c>
      <c r="J15" s="219"/>
      <c r="K15" s="219"/>
      <c r="L15" s="219">
        <f>K15+I15+G15</f>
        <v>0</v>
      </c>
    </row>
    <row r="16" spans="1:12" ht="18.75" customHeight="1">
      <c r="A16" s="271"/>
      <c r="B16" s="327" t="s">
        <v>220</v>
      </c>
      <c r="C16" s="255" t="s">
        <v>0</v>
      </c>
      <c r="D16" s="221">
        <v>0.0244</v>
      </c>
      <c r="E16" s="219">
        <f>E14*D16</f>
        <v>18.3</v>
      </c>
      <c r="F16" s="219"/>
      <c r="G16" s="219">
        <f>F16*E16</f>
        <v>0</v>
      </c>
      <c r="H16" s="283"/>
      <c r="I16" s="283"/>
      <c r="J16" s="283"/>
      <c r="K16" s="283"/>
      <c r="L16" s="219">
        <f>K16+I16+G16</f>
        <v>0</v>
      </c>
    </row>
    <row r="17" spans="1:12" ht="18.75" customHeight="1">
      <c r="A17" s="271"/>
      <c r="B17" s="287" t="s">
        <v>366</v>
      </c>
      <c r="C17" s="221" t="s">
        <v>221</v>
      </c>
      <c r="D17" s="221" t="s">
        <v>185</v>
      </c>
      <c r="E17" s="219">
        <v>50</v>
      </c>
      <c r="F17" s="219"/>
      <c r="G17" s="261">
        <f>F17*E17</f>
        <v>0</v>
      </c>
      <c r="H17" s="261"/>
      <c r="I17" s="261"/>
      <c r="J17" s="261"/>
      <c r="K17" s="261"/>
      <c r="L17" s="219">
        <f>K17+I17+G17</f>
        <v>0</v>
      </c>
    </row>
    <row r="18" spans="1:12" ht="18.75" customHeight="1">
      <c r="A18" s="271"/>
      <c r="B18" s="287" t="s">
        <v>367</v>
      </c>
      <c r="C18" s="221" t="s">
        <v>221</v>
      </c>
      <c r="D18" s="221" t="s">
        <v>185</v>
      </c>
      <c r="E18" s="219">
        <v>200</v>
      </c>
      <c r="F18" s="219"/>
      <c r="G18" s="261">
        <f>F18*E18</f>
        <v>0</v>
      </c>
      <c r="H18" s="261"/>
      <c r="I18" s="261"/>
      <c r="J18" s="261"/>
      <c r="K18" s="261"/>
      <c r="L18" s="219">
        <f>K18+I18+G18</f>
        <v>0</v>
      </c>
    </row>
    <row r="19" spans="1:12" ht="18.75" customHeight="1">
      <c r="A19" s="271"/>
      <c r="B19" s="287" t="s">
        <v>253</v>
      </c>
      <c r="C19" s="221" t="s">
        <v>221</v>
      </c>
      <c r="D19" s="221" t="s">
        <v>185</v>
      </c>
      <c r="E19" s="219">
        <v>500</v>
      </c>
      <c r="F19" s="219"/>
      <c r="G19" s="261">
        <f>F19*E19</f>
        <v>0</v>
      </c>
      <c r="H19" s="261"/>
      <c r="I19" s="261"/>
      <c r="J19" s="261"/>
      <c r="K19" s="261"/>
      <c r="L19" s="219">
        <f>K19+I19+G19</f>
        <v>0</v>
      </c>
    </row>
    <row r="20" spans="1:12" ht="18.75" customHeight="1">
      <c r="A20" s="269">
        <v>2</v>
      </c>
      <c r="B20" s="286" t="s">
        <v>254</v>
      </c>
      <c r="C20" s="217" t="s">
        <v>124</v>
      </c>
      <c r="D20" s="217"/>
      <c r="E20" s="218">
        <v>180</v>
      </c>
      <c r="F20" s="219"/>
      <c r="G20" s="261"/>
      <c r="H20" s="261"/>
      <c r="I20" s="261"/>
      <c r="J20" s="261"/>
      <c r="K20" s="261"/>
      <c r="L20" s="261"/>
    </row>
    <row r="21" spans="1:12" ht="18.75" customHeight="1">
      <c r="A21" s="271"/>
      <c r="B21" s="319" t="s">
        <v>149</v>
      </c>
      <c r="C21" s="92" t="s">
        <v>0</v>
      </c>
      <c r="D21" s="221">
        <v>1</v>
      </c>
      <c r="E21" s="219">
        <f>E20*D21</f>
        <v>180</v>
      </c>
      <c r="F21" s="219"/>
      <c r="G21" s="261"/>
      <c r="H21" s="261"/>
      <c r="I21" s="261">
        <f>H21*E21</f>
        <v>0</v>
      </c>
      <c r="J21" s="261"/>
      <c r="K21" s="261"/>
      <c r="L21" s="261">
        <f>K21+I21+G21</f>
        <v>0</v>
      </c>
    </row>
    <row r="22" spans="1:12" ht="18.75" customHeight="1">
      <c r="A22" s="271"/>
      <c r="B22" s="327" t="s">
        <v>220</v>
      </c>
      <c r="C22" s="255" t="s">
        <v>0</v>
      </c>
      <c r="D22" s="221">
        <v>0.0191</v>
      </c>
      <c r="E22" s="219">
        <f>E20*D22</f>
        <v>3.4379999999999997</v>
      </c>
      <c r="F22" s="219"/>
      <c r="G22" s="261">
        <f>F22*E22</f>
        <v>0</v>
      </c>
      <c r="H22" s="261"/>
      <c r="I22" s="261"/>
      <c r="J22" s="261"/>
      <c r="K22" s="261"/>
      <c r="L22" s="261">
        <f>K22+I22+G22</f>
        <v>0</v>
      </c>
    </row>
    <row r="23" spans="1:12" ht="18.75" customHeight="1">
      <c r="A23" s="465"/>
      <c r="B23" s="287" t="s">
        <v>368</v>
      </c>
      <c r="C23" s="221" t="s">
        <v>221</v>
      </c>
      <c r="D23" s="219">
        <v>1</v>
      </c>
      <c r="E23" s="219">
        <f>E20*D23</f>
        <v>180</v>
      </c>
      <c r="F23" s="219"/>
      <c r="G23" s="261">
        <f>F23*E23</f>
        <v>0</v>
      </c>
      <c r="H23" s="261"/>
      <c r="I23" s="261"/>
      <c r="J23" s="261"/>
      <c r="K23" s="261"/>
      <c r="L23" s="261">
        <f>I23+G23</f>
        <v>0</v>
      </c>
    </row>
    <row r="24" spans="1:12" ht="15.75" customHeight="1">
      <c r="A24" s="466">
        <v>3</v>
      </c>
      <c r="B24" s="143" t="s">
        <v>277</v>
      </c>
      <c r="C24" s="140" t="s">
        <v>138</v>
      </c>
      <c r="D24" s="141"/>
      <c r="E24" s="145">
        <v>11</v>
      </c>
      <c r="F24" s="219"/>
      <c r="G24" s="261"/>
      <c r="H24" s="261"/>
      <c r="I24" s="261"/>
      <c r="J24" s="261"/>
      <c r="K24" s="261"/>
      <c r="L24" s="261"/>
    </row>
    <row r="25" spans="1:12" ht="19.5" customHeight="1">
      <c r="A25" s="280"/>
      <c r="B25" s="319" t="s">
        <v>148</v>
      </c>
      <c r="C25" s="92" t="s">
        <v>0</v>
      </c>
      <c r="D25" s="219">
        <v>1</v>
      </c>
      <c r="E25" s="258">
        <f>E24*D25</f>
        <v>11</v>
      </c>
      <c r="F25" s="219"/>
      <c r="G25" s="261"/>
      <c r="H25" s="261"/>
      <c r="I25" s="261">
        <f>H25*E25</f>
        <v>0</v>
      </c>
      <c r="J25" s="261"/>
      <c r="K25" s="261"/>
      <c r="L25" s="261">
        <f>K25+I25+G25</f>
        <v>0</v>
      </c>
    </row>
    <row r="26" spans="1:12" ht="28.5" customHeight="1">
      <c r="A26" s="280"/>
      <c r="B26" s="442" t="s">
        <v>514</v>
      </c>
      <c r="C26" s="256" t="s">
        <v>138</v>
      </c>
      <c r="D26" s="74">
        <v>1</v>
      </c>
      <c r="E26" s="258">
        <f>E24*D26</f>
        <v>11</v>
      </c>
      <c r="F26" s="219"/>
      <c r="G26" s="261">
        <f>F26*E26</f>
        <v>0</v>
      </c>
      <c r="H26" s="261"/>
      <c r="I26" s="261"/>
      <c r="J26" s="261"/>
      <c r="K26" s="261"/>
      <c r="L26" s="261">
        <f>K26+I26+G26</f>
        <v>0</v>
      </c>
    </row>
    <row r="27" spans="1:12" ht="30" customHeight="1">
      <c r="A27" s="278">
        <v>4</v>
      </c>
      <c r="B27" s="143" t="s">
        <v>512</v>
      </c>
      <c r="C27" s="140" t="s">
        <v>138</v>
      </c>
      <c r="D27" s="141"/>
      <c r="E27" s="145">
        <v>6</v>
      </c>
      <c r="F27" s="219"/>
      <c r="G27" s="261"/>
      <c r="H27" s="261"/>
      <c r="I27" s="261"/>
      <c r="J27" s="261"/>
      <c r="K27" s="261"/>
      <c r="L27" s="261"/>
    </row>
    <row r="28" spans="1:12" ht="15.75" customHeight="1">
      <c r="A28" s="280"/>
      <c r="B28" s="319" t="s">
        <v>148</v>
      </c>
      <c r="C28" s="92" t="s">
        <v>0</v>
      </c>
      <c r="D28" s="219">
        <v>1</v>
      </c>
      <c r="E28" s="258">
        <f>E27*D28</f>
        <v>6</v>
      </c>
      <c r="F28" s="219"/>
      <c r="G28" s="261"/>
      <c r="H28" s="261"/>
      <c r="I28" s="261">
        <f>H28*E28</f>
        <v>0</v>
      </c>
      <c r="J28" s="261"/>
      <c r="K28" s="261"/>
      <c r="L28" s="261">
        <f>K28+I28+G28</f>
        <v>0</v>
      </c>
    </row>
    <row r="29" spans="1:12" ht="15.75" customHeight="1">
      <c r="A29" s="280"/>
      <c r="B29" s="229" t="s">
        <v>513</v>
      </c>
      <c r="C29" s="256" t="s">
        <v>138</v>
      </c>
      <c r="D29" s="74">
        <v>1</v>
      </c>
      <c r="E29" s="258">
        <f>E27*D29</f>
        <v>6</v>
      </c>
      <c r="F29" s="219"/>
      <c r="G29" s="261">
        <f>F29*E29</f>
        <v>0</v>
      </c>
      <c r="H29" s="261"/>
      <c r="I29" s="261"/>
      <c r="J29" s="261"/>
      <c r="K29" s="261"/>
      <c r="L29" s="261">
        <f>K29+I29+G29</f>
        <v>0</v>
      </c>
    </row>
    <row r="30" spans="1:12" ht="15.75" customHeight="1">
      <c r="A30" s="466">
        <v>5</v>
      </c>
      <c r="B30" s="94" t="s">
        <v>515</v>
      </c>
      <c r="C30" s="140" t="s">
        <v>138</v>
      </c>
      <c r="D30" s="141"/>
      <c r="E30" s="145">
        <v>3</v>
      </c>
      <c r="F30" s="219"/>
      <c r="G30" s="261"/>
      <c r="H30" s="261"/>
      <c r="I30" s="261"/>
      <c r="J30" s="261"/>
      <c r="K30" s="261"/>
      <c r="L30" s="261"/>
    </row>
    <row r="31" spans="1:12" ht="15.75" customHeight="1">
      <c r="A31" s="280"/>
      <c r="B31" s="319" t="s">
        <v>148</v>
      </c>
      <c r="C31" s="92" t="s">
        <v>0</v>
      </c>
      <c r="D31" s="219">
        <v>1</v>
      </c>
      <c r="E31" s="258">
        <f>E30*D31</f>
        <v>3</v>
      </c>
      <c r="F31" s="219"/>
      <c r="G31" s="261"/>
      <c r="H31" s="261"/>
      <c r="I31" s="261">
        <f>H31*E31</f>
        <v>0</v>
      </c>
      <c r="J31" s="261"/>
      <c r="K31" s="261"/>
      <c r="L31" s="261">
        <f>K31+I31+G31</f>
        <v>0</v>
      </c>
    </row>
    <row r="32" spans="1:12" ht="15.75" customHeight="1">
      <c r="A32" s="280"/>
      <c r="B32" s="229" t="s">
        <v>516</v>
      </c>
      <c r="C32" s="256" t="s">
        <v>138</v>
      </c>
      <c r="D32" s="74">
        <v>1</v>
      </c>
      <c r="E32" s="258">
        <f>E30*D32</f>
        <v>3</v>
      </c>
      <c r="F32" s="219"/>
      <c r="G32" s="261">
        <f>F32*E32</f>
        <v>0</v>
      </c>
      <c r="H32" s="261"/>
      <c r="I32" s="261"/>
      <c r="J32" s="261"/>
      <c r="K32" s="261"/>
      <c r="L32" s="261">
        <f>K32+I32+G32</f>
        <v>0</v>
      </c>
    </row>
    <row r="33" spans="1:12" ht="16.5" customHeight="1">
      <c r="A33" s="466">
        <v>6</v>
      </c>
      <c r="B33" s="143" t="s">
        <v>251</v>
      </c>
      <c r="C33" s="140" t="s">
        <v>138</v>
      </c>
      <c r="D33" s="141"/>
      <c r="E33" s="145">
        <v>11</v>
      </c>
      <c r="F33" s="219"/>
      <c r="G33" s="261"/>
      <c r="H33" s="261"/>
      <c r="I33" s="261"/>
      <c r="J33" s="261"/>
      <c r="K33" s="261"/>
      <c r="L33" s="261"/>
    </row>
    <row r="34" spans="1:12" ht="16.5" customHeight="1">
      <c r="A34" s="280"/>
      <c r="B34" s="319" t="s">
        <v>148</v>
      </c>
      <c r="C34" s="92" t="s">
        <v>0</v>
      </c>
      <c r="D34" s="282">
        <v>1</v>
      </c>
      <c r="E34" s="258">
        <f>E33*D34</f>
        <v>11</v>
      </c>
      <c r="F34" s="219"/>
      <c r="G34" s="261"/>
      <c r="H34" s="261"/>
      <c r="I34" s="261">
        <f>H34*E34</f>
        <v>0</v>
      </c>
      <c r="J34" s="261"/>
      <c r="K34" s="261"/>
      <c r="L34" s="261">
        <f>K34+I34+G34</f>
        <v>0</v>
      </c>
    </row>
    <row r="35" spans="1:12" ht="16.5" customHeight="1">
      <c r="A35" s="280"/>
      <c r="B35" s="281" t="s">
        <v>251</v>
      </c>
      <c r="C35" s="256" t="s">
        <v>138</v>
      </c>
      <c r="D35" s="258">
        <v>1</v>
      </c>
      <c r="E35" s="258">
        <f>E33*D35</f>
        <v>11</v>
      </c>
      <c r="F35" s="219"/>
      <c r="G35" s="261">
        <f>F35*E35</f>
        <v>0</v>
      </c>
      <c r="H35" s="261"/>
      <c r="I35" s="261"/>
      <c r="J35" s="261"/>
      <c r="K35" s="261"/>
      <c r="L35" s="261">
        <f>K35+I35+G35</f>
        <v>0</v>
      </c>
    </row>
    <row r="36" spans="1:12" ht="16.5" customHeight="1">
      <c r="A36" s="466">
        <v>7</v>
      </c>
      <c r="B36" s="94" t="s">
        <v>370</v>
      </c>
      <c r="C36" s="140" t="s">
        <v>138</v>
      </c>
      <c r="D36" s="141"/>
      <c r="E36" s="145">
        <v>31</v>
      </c>
      <c r="F36" s="219"/>
      <c r="G36" s="261"/>
      <c r="H36" s="261"/>
      <c r="I36" s="261"/>
      <c r="J36" s="261"/>
      <c r="K36" s="261"/>
      <c r="L36" s="261"/>
    </row>
    <row r="37" spans="1:12" ht="16.5" customHeight="1">
      <c r="A37" s="280"/>
      <c r="B37" s="319" t="s">
        <v>148</v>
      </c>
      <c r="C37" s="92" t="s">
        <v>0</v>
      </c>
      <c r="D37" s="396">
        <v>1</v>
      </c>
      <c r="E37" s="258">
        <f>E36*D37</f>
        <v>31</v>
      </c>
      <c r="F37" s="219"/>
      <c r="G37" s="261"/>
      <c r="H37" s="261"/>
      <c r="I37" s="261">
        <f>H37*E37</f>
        <v>0</v>
      </c>
      <c r="J37" s="261"/>
      <c r="K37" s="261"/>
      <c r="L37" s="261">
        <f>K37+I37+G37</f>
        <v>0</v>
      </c>
    </row>
    <row r="38" spans="1:12" ht="16.5" customHeight="1">
      <c r="A38" s="280"/>
      <c r="B38" s="86" t="s">
        <v>370</v>
      </c>
      <c r="C38" s="256" t="s">
        <v>138</v>
      </c>
      <c r="D38" s="258">
        <v>1</v>
      </c>
      <c r="E38" s="258">
        <f>E36*D38</f>
        <v>31</v>
      </c>
      <c r="F38" s="219"/>
      <c r="G38" s="261">
        <f>F38*E38</f>
        <v>0</v>
      </c>
      <c r="H38" s="261"/>
      <c r="I38" s="261"/>
      <c r="J38" s="261"/>
      <c r="K38" s="261"/>
      <c r="L38" s="261">
        <f>K38+I38+G38</f>
        <v>0</v>
      </c>
    </row>
    <row r="39" spans="1:12" ht="43.5" customHeight="1">
      <c r="A39" s="278">
        <v>8</v>
      </c>
      <c r="B39" s="143" t="s">
        <v>278</v>
      </c>
      <c r="C39" s="140" t="s">
        <v>138</v>
      </c>
      <c r="D39" s="141"/>
      <c r="E39" s="145">
        <v>31</v>
      </c>
      <c r="F39" s="219"/>
      <c r="G39" s="261"/>
      <c r="H39" s="261"/>
      <c r="I39" s="261"/>
      <c r="J39" s="261"/>
      <c r="K39" s="261"/>
      <c r="L39" s="261"/>
    </row>
    <row r="40" spans="1:12" ht="16.5" customHeight="1">
      <c r="A40" s="279"/>
      <c r="B40" s="319" t="s">
        <v>148</v>
      </c>
      <c r="C40" s="92" t="s">
        <v>0</v>
      </c>
      <c r="D40" s="395">
        <v>1</v>
      </c>
      <c r="E40" s="258">
        <f>E39*D40</f>
        <v>31</v>
      </c>
      <c r="F40" s="219"/>
      <c r="G40" s="261"/>
      <c r="H40" s="261"/>
      <c r="I40" s="261">
        <f>H40*E40</f>
        <v>0</v>
      </c>
      <c r="J40" s="261"/>
      <c r="K40" s="261"/>
      <c r="L40" s="261">
        <f>K40+I40+G40</f>
        <v>0</v>
      </c>
    </row>
    <row r="41" spans="1:12" ht="29.25" customHeight="1">
      <c r="A41" s="280"/>
      <c r="B41" s="144" t="s">
        <v>364</v>
      </c>
      <c r="C41" s="256" t="s">
        <v>138</v>
      </c>
      <c r="D41" s="257" t="s">
        <v>185</v>
      </c>
      <c r="E41" s="258">
        <v>27</v>
      </c>
      <c r="F41" s="219"/>
      <c r="G41" s="261">
        <f>F41*E41</f>
        <v>0</v>
      </c>
      <c r="H41" s="261"/>
      <c r="I41" s="261"/>
      <c r="J41" s="261"/>
      <c r="K41" s="261"/>
      <c r="L41" s="261">
        <f>K41+I41+G41</f>
        <v>0</v>
      </c>
    </row>
    <row r="42" spans="1:12" ht="29.25" customHeight="1">
      <c r="A42" s="280"/>
      <c r="B42" s="144" t="s">
        <v>371</v>
      </c>
      <c r="C42" s="256" t="s">
        <v>138</v>
      </c>
      <c r="D42" s="257" t="s">
        <v>185</v>
      </c>
      <c r="E42" s="258">
        <v>4</v>
      </c>
      <c r="F42" s="219"/>
      <c r="G42" s="261">
        <f>F42*E42</f>
        <v>0</v>
      </c>
      <c r="H42" s="261"/>
      <c r="I42" s="261"/>
      <c r="J42" s="261"/>
      <c r="K42" s="261"/>
      <c r="L42" s="261">
        <f>K42+I42+G42</f>
        <v>0</v>
      </c>
    </row>
    <row r="43" spans="1:12" ht="29.25" customHeight="1">
      <c r="A43" s="278">
        <v>9</v>
      </c>
      <c r="B43" s="143" t="s">
        <v>372</v>
      </c>
      <c r="C43" s="140" t="s">
        <v>138</v>
      </c>
      <c r="D43" s="141"/>
      <c r="E43" s="145">
        <v>4</v>
      </c>
      <c r="F43" s="219"/>
      <c r="G43" s="261"/>
      <c r="H43" s="261"/>
      <c r="I43" s="261"/>
      <c r="J43" s="261"/>
      <c r="K43" s="261"/>
      <c r="L43" s="261"/>
    </row>
    <row r="44" spans="1:12" ht="18" customHeight="1">
      <c r="A44" s="279"/>
      <c r="B44" s="319" t="s">
        <v>148</v>
      </c>
      <c r="C44" s="92" t="s">
        <v>0</v>
      </c>
      <c r="D44" s="395">
        <v>1</v>
      </c>
      <c r="E44" s="258">
        <f>E43*D44</f>
        <v>4</v>
      </c>
      <c r="F44" s="219"/>
      <c r="G44" s="261"/>
      <c r="H44" s="261"/>
      <c r="I44" s="261">
        <f>H44*E44</f>
        <v>0</v>
      </c>
      <c r="J44" s="261"/>
      <c r="K44" s="261"/>
      <c r="L44" s="261">
        <f>K44+I44+G44</f>
        <v>0</v>
      </c>
    </row>
    <row r="45" spans="1:12" ht="29.25" customHeight="1">
      <c r="A45" s="280"/>
      <c r="B45" s="144" t="s">
        <v>373</v>
      </c>
      <c r="C45" s="256" t="s">
        <v>138</v>
      </c>
      <c r="D45" s="257" t="s">
        <v>185</v>
      </c>
      <c r="E45" s="258">
        <v>2</v>
      </c>
      <c r="F45" s="219"/>
      <c r="G45" s="261">
        <f>F45*E45</f>
        <v>0</v>
      </c>
      <c r="H45" s="261"/>
      <c r="I45" s="261"/>
      <c r="J45" s="261"/>
      <c r="K45" s="261"/>
      <c r="L45" s="261">
        <f>K45+I45+G45</f>
        <v>0</v>
      </c>
    </row>
    <row r="46" spans="1:12" ht="20.25" customHeight="1">
      <c r="A46" s="278">
        <v>10</v>
      </c>
      <c r="B46" s="394" t="s">
        <v>369</v>
      </c>
      <c r="C46" s="140" t="s">
        <v>138</v>
      </c>
      <c r="D46" s="141"/>
      <c r="E46" s="145">
        <v>5</v>
      </c>
      <c r="F46" s="219"/>
      <c r="G46" s="261"/>
      <c r="H46" s="261"/>
      <c r="I46" s="261"/>
      <c r="J46" s="261"/>
      <c r="K46" s="261"/>
      <c r="L46" s="261"/>
    </row>
    <row r="47" spans="1:12" ht="18.75" customHeight="1">
      <c r="A47" s="280"/>
      <c r="B47" s="319" t="s">
        <v>148</v>
      </c>
      <c r="C47" s="92" t="s">
        <v>0</v>
      </c>
      <c r="D47" s="258">
        <v>1</v>
      </c>
      <c r="E47" s="258">
        <f>E46*D47</f>
        <v>5</v>
      </c>
      <c r="F47" s="219"/>
      <c r="G47" s="261"/>
      <c r="H47" s="261"/>
      <c r="I47" s="261">
        <f>H47*E47</f>
        <v>0</v>
      </c>
      <c r="J47" s="261"/>
      <c r="K47" s="261"/>
      <c r="L47" s="261">
        <f>K47+I47+G47</f>
        <v>0</v>
      </c>
    </row>
    <row r="48" spans="1:12" ht="31.5" customHeight="1">
      <c r="A48" s="280"/>
      <c r="B48" s="393" t="s">
        <v>365</v>
      </c>
      <c r="C48" s="256" t="s">
        <v>138</v>
      </c>
      <c r="D48" s="257" t="s">
        <v>185</v>
      </c>
      <c r="E48" s="258">
        <v>6</v>
      </c>
      <c r="F48" s="219"/>
      <c r="G48" s="261">
        <f>F48*E48</f>
        <v>0</v>
      </c>
      <c r="H48" s="261"/>
      <c r="I48" s="261"/>
      <c r="J48" s="261"/>
      <c r="K48" s="261"/>
      <c r="L48" s="261">
        <f>K48+I48+G48</f>
        <v>0</v>
      </c>
    </row>
    <row r="49" spans="1:12" ht="15.75" customHeight="1">
      <c r="A49" s="284"/>
      <c r="B49" s="286" t="s">
        <v>5</v>
      </c>
      <c r="C49" s="217"/>
      <c r="D49" s="217"/>
      <c r="E49" s="217"/>
      <c r="F49" s="218"/>
      <c r="G49" s="218">
        <f>SUM(G14:G48)</f>
        <v>0</v>
      </c>
      <c r="H49" s="218"/>
      <c r="I49" s="218">
        <f>SUM(I14:I48)</f>
        <v>0</v>
      </c>
      <c r="J49" s="218"/>
      <c r="K49" s="218"/>
      <c r="L49" s="218">
        <f>SUM(L14:L48)</f>
        <v>0</v>
      </c>
    </row>
    <row r="50" spans="1:12" ht="15.75" customHeight="1">
      <c r="A50" s="276"/>
      <c r="B50" s="103" t="s">
        <v>130</v>
      </c>
      <c r="C50" s="259">
        <v>0.05</v>
      </c>
      <c r="D50" s="217"/>
      <c r="E50" s="217"/>
      <c r="F50" s="218"/>
      <c r="G50" s="218"/>
      <c r="H50" s="218"/>
      <c r="I50" s="218"/>
      <c r="J50" s="218"/>
      <c r="K50" s="218"/>
      <c r="L50" s="219">
        <f>G49*C50</f>
        <v>0</v>
      </c>
    </row>
    <row r="51" spans="1:12" ht="15.75" customHeight="1">
      <c r="A51" s="276"/>
      <c r="B51" s="99" t="s">
        <v>5</v>
      </c>
      <c r="C51" s="97"/>
      <c r="D51" s="217"/>
      <c r="E51" s="217"/>
      <c r="F51" s="218"/>
      <c r="G51" s="218"/>
      <c r="H51" s="218"/>
      <c r="I51" s="218"/>
      <c r="J51" s="218"/>
      <c r="K51" s="218"/>
      <c r="L51" s="219">
        <f>L50+L49</f>
        <v>0</v>
      </c>
    </row>
    <row r="52" spans="1:12" ht="15.75" customHeight="1">
      <c r="A52" s="276"/>
      <c r="B52" s="217" t="s">
        <v>222</v>
      </c>
      <c r="C52" s="285">
        <v>0.75</v>
      </c>
      <c r="D52" s="217"/>
      <c r="E52" s="217"/>
      <c r="F52" s="218"/>
      <c r="G52" s="218"/>
      <c r="H52" s="218"/>
      <c r="I52" s="218"/>
      <c r="J52" s="218"/>
      <c r="K52" s="218"/>
      <c r="L52" s="219">
        <f>I49*C52</f>
        <v>0</v>
      </c>
    </row>
    <row r="53" spans="1:12" ht="15.75" customHeight="1">
      <c r="A53" s="276"/>
      <c r="B53" s="286" t="s">
        <v>5</v>
      </c>
      <c r="C53" s="217"/>
      <c r="D53" s="217"/>
      <c r="E53" s="217"/>
      <c r="F53" s="218"/>
      <c r="G53" s="218"/>
      <c r="H53" s="218"/>
      <c r="I53" s="218"/>
      <c r="J53" s="218"/>
      <c r="K53" s="218"/>
      <c r="L53" s="219">
        <f>L52+L51</f>
        <v>0</v>
      </c>
    </row>
    <row r="54" spans="1:12" ht="15.75" customHeight="1">
      <c r="A54" s="276"/>
      <c r="B54" s="217" t="s">
        <v>223</v>
      </c>
      <c r="C54" s="285">
        <v>0.08</v>
      </c>
      <c r="D54" s="217"/>
      <c r="E54" s="217"/>
      <c r="F54" s="218"/>
      <c r="G54" s="218"/>
      <c r="H54" s="218"/>
      <c r="I54" s="218"/>
      <c r="J54" s="218"/>
      <c r="K54" s="218"/>
      <c r="L54" s="219">
        <f>L53*C54</f>
        <v>0</v>
      </c>
    </row>
    <row r="55" spans="1:12" ht="15.75" customHeight="1">
      <c r="A55" s="276"/>
      <c r="B55" s="387" t="s">
        <v>5</v>
      </c>
      <c r="C55" s="294"/>
      <c r="D55" s="294"/>
      <c r="E55" s="294"/>
      <c r="F55" s="295"/>
      <c r="G55" s="295"/>
      <c r="H55" s="295"/>
      <c r="I55" s="295"/>
      <c r="J55" s="295"/>
      <c r="K55" s="295"/>
      <c r="L55" s="295">
        <f>L54+L53</f>
        <v>0</v>
      </c>
    </row>
    <row r="56" spans="1:12" ht="21" customHeight="1">
      <c r="A56" s="388"/>
      <c r="B56" s="574" t="s">
        <v>255</v>
      </c>
      <c r="C56" s="574"/>
      <c r="D56" s="574"/>
      <c r="E56" s="574"/>
      <c r="F56" s="389"/>
      <c r="G56" s="390"/>
      <c r="H56" s="391"/>
      <c r="I56" s="390"/>
      <c r="J56" s="390"/>
      <c r="K56" s="390"/>
      <c r="L56" s="392"/>
    </row>
    <row r="57" spans="1:12" ht="21" customHeight="1">
      <c r="A57" s="269">
        <v>1</v>
      </c>
      <c r="B57" s="286" t="s">
        <v>256</v>
      </c>
      <c r="C57" s="217" t="s">
        <v>135</v>
      </c>
      <c r="D57" s="217"/>
      <c r="E57" s="218">
        <v>14</v>
      </c>
      <c r="F57" s="219"/>
      <c r="G57" s="219"/>
      <c r="H57" s="219"/>
      <c r="I57" s="219"/>
      <c r="J57" s="219"/>
      <c r="K57" s="219"/>
      <c r="L57" s="219"/>
    </row>
    <row r="58" spans="1:12" ht="15.75" customHeight="1">
      <c r="A58" s="271"/>
      <c r="B58" s="319" t="s">
        <v>148</v>
      </c>
      <c r="C58" s="92" t="s">
        <v>0</v>
      </c>
      <c r="D58" s="219">
        <v>1</v>
      </c>
      <c r="E58" s="219">
        <f>E57*D58</f>
        <v>14</v>
      </c>
      <c r="F58" s="219"/>
      <c r="G58" s="219"/>
      <c r="H58" s="219"/>
      <c r="I58" s="219">
        <f>H58*E58</f>
        <v>0</v>
      </c>
      <c r="J58" s="219"/>
      <c r="K58" s="219"/>
      <c r="L58" s="219">
        <f>I58</f>
        <v>0</v>
      </c>
    </row>
    <row r="59" spans="1:12" ht="21" customHeight="1">
      <c r="A59" s="269">
        <v>2</v>
      </c>
      <c r="B59" s="286" t="s">
        <v>257</v>
      </c>
      <c r="C59" s="217" t="s">
        <v>135</v>
      </c>
      <c r="D59" s="218"/>
      <c r="E59" s="218">
        <v>6</v>
      </c>
      <c r="F59" s="219"/>
      <c r="G59" s="219"/>
      <c r="H59" s="219"/>
      <c r="I59" s="219"/>
      <c r="J59" s="219"/>
      <c r="K59" s="219"/>
      <c r="L59" s="219"/>
    </row>
    <row r="60" spans="1:12" ht="15.75" customHeight="1">
      <c r="A60" s="271"/>
      <c r="B60" s="319" t="s">
        <v>148</v>
      </c>
      <c r="C60" s="92" t="s">
        <v>0</v>
      </c>
      <c r="D60" s="219">
        <v>1</v>
      </c>
      <c r="E60" s="219">
        <f>E59*D60</f>
        <v>6</v>
      </c>
      <c r="F60" s="219"/>
      <c r="G60" s="219"/>
      <c r="H60" s="219"/>
      <c r="I60" s="219">
        <f>H60*E60</f>
        <v>0</v>
      </c>
      <c r="J60" s="219"/>
      <c r="K60" s="219"/>
      <c r="L60" s="219">
        <f>I60</f>
        <v>0</v>
      </c>
    </row>
    <row r="61" spans="1:12" ht="15.75" customHeight="1">
      <c r="A61" s="271"/>
      <c r="B61" s="287" t="s">
        <v>258</v>
      </c>
      <c r="C61" s="221" t="s">
        <v>135</v>
      </c>
      <c r="D61" s="219">
        <v>1.1</v>
      </c>
      <c r="E61" s="219">
        <f>E59*D61</f>
        <v>6.6000000000000005</v>
      </c>
      <c r="F61" s="219"/>
      <c r="G61" s="219">
        <f>F61*E61</f>
        <v>0</v>
      </c>
      <c r="H61" s="219"/>
      <c r="I61" s="219"/>
      <c r="J61" s="219"/>
      <c r="K61" s="219"/>
      <c r="L61" s="219">
        <f>G61</f>
        <v>0</v>
      </c>
    </row>
    <row r="62" spans="1:12" ht="15.75" customHeight="1">
      <c r="A62" s="271"/>
      <c r="B62" s="287" t="s">
        <v>280</v>
      </c>
      <c r="C62" s="221" t="s">
        <v>124</v>
      </c>
      <c r="D62" s="221"/>
      <c r="E62" s="219">
        <v>50</v>
      </c>
      <c r="F62" s="219"/>
      <c r="G62" s="219">
        <f>F62*E62</f>
        <v>0</v>
      </c>
      <c r="H62" s="219"/>
      <c r="I62" s="219"/>
      <c r="J62" s="219"/>
      <c r="K62" s="219"/>
      <c r="L62" s="219">
        <f>G62</f>
        <v>0</v>
      </c>
    </row>
    <row r="63" spans="1:12" ht="21" customHeight="1">
      <c r="A63" s="269">
        <v>3</v>
      </c>
      <c r="B63" s="286" t="s">
        <v>259</v>
      </c>
      <c r="C63" s="217" t="s">
        <v>135</v>
      </c>
      <c r="D63" s="217"/>
      <c r="E63" s="218">
        <v>8</v>
      </c>
      <c r="F63" s="219"/>
      <c r="G63" s="219"/>
      <c r="H63" s="219"/>
      <c r="I63" s="219"/>
      <c r="J63" s="219"/>
      <c r="K63" s="219"/>
      <c r="L63" s="219"/>
    </row>
    <row r="64" spans="1:12" ht="15.75" customHeight="1">
      <c r="A64" s="271"/>
      <c r="B64" s="319" t="s">
        <v>148</v>
      </c>
      <c r="C64" s="92" t="s">
        <v>0</v>
      </c>
      <c r="D64" s="219">
        <v>1</v>
      </c>
      <c r="E64" s="219">
        <f>E63*D64</f>
        <v>8</v>
      </c>
      <c r="F64" s="219"/>
      <c r="G64" s="219"/>
      <c r="H64" s="219"/>
      <c r="I64" s="219">
        <f>H64*E64</f>
        <v>0</v>
      </c>
      <c r="J64" s="219"/>
      <c r="K64" s="219"/>
      <c r="L64" s="219">
        <f>I64</f>
        <v>0</v>
      </c>
    </row>
    <row r="65" spans="1:12" ht="33.75" customHeight="1">
      <c r="A65" s="269">
        <v>4</v>
      </c>
      <c r="B65" s="331" t="s">
        <v>173</v>
      </c>
      <c r="C65" s="217" t="s">
        <v>135</v>
      </c>
      <c r="D65" s="218"/>
      <c r="E65" s="218">
        <v>6</v>
      </c>
      <c r="F65" s="219"/>
      <c r="G65" s="219"/>
      <c r="H65" s="219"/>
      <c r="I65" s="219"/>
      <c r="J65" s="219"/>
      <c r="K65" s="219"/>
      <c r="L65" s="219"/>
    </row>
    <row r="66" spans="1:12" ht="15.75" customHeight="1">
      <c r="A66" s="271"/>
      <c r="B66" s="319" t="s">
        <v>148</v>
      </c>
      <c r="C66" s="92" t="s">
        <v>0</v>
      </c>
      <c r="D66" s="219">
        <v>1</v>
      </c>
      <c r="E66" s="219">
        <f>E65*D66</f>
        <v>6</v>
      </c>
      <c r="F66" s="219"/>
      <c r="G66" s="219"/>
      <c r="H66" s="219"/>
      <c r="I66" s="219">
        <f>H66*E66</f>
        <v>0</v>
      </c>
      <c r="J66" s="219"/>
      <c r="K66" s="219"/>
      <c r="L66" s="219">
        <f>I66</f>
        <v>0</v>
      </c>
    </row>
    <row r="67" spans="1:12" ht="15.75" customHeight="1">
      <c r="A67" s="274"/>
      <c r="B67" s="319" t="s">
        <v>306</v>
      </c>
      <c r="C67" s="221" t="s">
        <v>128</v>
      </c>
      <c r="D67" s="219">
        <v>1.75</v>
      </c>
      <c r="E67" s="219">
        <f>E65*D67</f>
        <v>10.5</v>
      </c>
      <c r="F67" s="219"/>
      <c r="G67" s="219"/>
      <c r="H67" s="219"/>
      <c r="I67" s="219"/>
      <c r="J67" s="219"/>
      <c r="K67" s="219">
        <f>J67*E67</f>
        <v>0</v>
      </c>
      <c r="L67" s="219">
        <f>K67</f>
        <v>0</v>
      </c>
    </row>
    <row r="68" spans="1:12" ht="15.75" customHeight="1">
      <c r="A68" s="276"/>
      <c r="B68" s="286" t="s">
        <v>5</v>
      </c>
      <c r="C68" s="217"/>
      <c r="D68" s="217"/>
      <c r="E68" s="217"/>
      <c r="F68" s="218"/>
      <c r="G68" s="218">
        <f>SUM(G57:G65)</f>
        <v>0</v>
      </c>
      <c r="H68" s="218"/>
      <c r="I68" s="218"/>
      <c r="J68" s="218"/>
      <c r="K68" s="218"/>
      <c r="L68" s="218">
        <f>SUM(L58:L67)</f>
        <v>0</v>
      </c>
    </row>
    <row r="69" spans="1:12" ht="15.75" customHeight="1">
      <c r="A69" s="276"/>
      <c r="B69" s="103" t="s">
        <v>130</v>
      </c>
      <c r="C69" s="259">
        <v>0.05</v>
      </c>
      <c r="D69" s="217"/>
      <c r="E69" s="217"/>
      <c r="F69" s="218"/>
      <c r="G69" s="218"/>
      <c r="H69" s="218"/>
      <c r="I69" s="218"/>
      <c r="J69" s="218"/>
      <c r="K69" s="218"/>
      <c r="L69" s="219">
        <f>G68*C69</f>
        <v>0</v>
      </c>
    </row>
    <row r="70" spans="1:12" ht="15.75" customHeight="1">
      <c r="A70" s="276"/>
      <c r="B70" s="260" t="s">
        <v>5</v>
      </c>
      <c r="C70" s="97"/>
      <c r="D70" s="217"/>
      <c r="E70" s="217"/>
      <c r="F70" s="218"/>
      <c r="G70" s="218"/>
      <c r="H70" s="218"/>
      <c r="I70" s="218"/>
      <c r="J70" s="218"/>
      <c r="K70" s="218"/>
      <c r="L70" s="219">
        <f>L69+L68</f>
        <v>0</v>
      </c>
    </row>
    <row r="71" spans="1:12" ht="15.75" customHeight="1">
      <c r="A71" s="276"/>
      <c r="B71" s="217" t="s">
        <v>260</v>
      </c>
      <c r="C71" s="285">
        <v>0.1</v>
      </c>
      <c r="D71" s="217"/>
      <c r="E71" s="218"/>
      <c r="F71" s="218"/>
      <c r="G71" s="218"/>
      <c r="H71" s="218"/>
      <c r="I71" s="218"/>
      <c r="J71" s="218"/>
      <c r="K71" s="218"/>
      <c r="L71" s="219">
        <f>L70*C71</f>
        <v>0</v>
      </c>
    </row>
    <row r="72" spans="1:12" ht="15.75" customHeight="1">
      <c r="A72" s="276"/>
      <c r="B72" s="286" t="s">
        <v>261</v>
      </c>
      <c r="C72" s="286"/>
      <c r="D72" s="217"/>
      <c r="E72" s="218"/>
      <c r="F72" s="218"/>
      <c r="G72" s="218"/>
      <c r="H72" s="218"/>
      <c r="I72" s="218"/>
      <c r="J72" s="218"/>
      <c r="K72" s="218"/>
      <c r="L72" s="219">
        <f>L71+L70</f>
        <v>0</v>
      </c>
    </row>
    <row r="73" spans="1:12" ht="15.75" customHeight="1">
      <c r="A73" s="276"/>
      <c r="B73" s="217" t="s">
        <v>223</v>
      </c>
      <c r="C73" s="285">
        <v>0.08</v>
      </c>
      <c r="D73" s="217"/>
      <c r="E73" s="218"/>
      <c r="F73" s="218"/>
      <c r="G73" s="218"/>
      <c r="H73" s="218"/>
      <c r="I73" s="218"/>
      <c r="J73" s="218"/>
      <c r="K73" s="218"/>
      <c r="L73" s="219">
        <f>L72*C73</f>
        <v>0</v>
      </c>
    </row>
    <row r="74" spans="1:12" ht="15.75" customHeight="1">
      <c r="A74" s="276"/>
      <c r="B74" s="286" t="s">
        <v>261</v>
      </c>
      <c r="C74" s="286"/>
      <c r="D74" s="217"/>
      <c r="E74" s="218"/>
      <c r="F74" s="218"/>
      <c r="G74" s="218"/>
      <c r="H74" s="218"/>
      <c r="I74" s="218"/>
      <c r="J74" s="218"/>
      <c r="K74" s="218"/>
      <c r="L74" s="218">
        <f>L73+L72</f>
        <v>0</v>
      </c>
    </row>
    <row r="75" spans="1:12" ht="15.75" customHeight="1">
      <c r="A75" s="276"/>
      <c r="B75" s="286" t="s">
        <v>5</v>
      </c>
      <c r="C75" s="286"/>
      <c r="D75" s="217"/>
      <c r="E75" s="218"/>
      <c r="F75" s="218"/>
      <c r="G75" s="218"/>
      <c r="H75" s="218"/>
      <c r="I75" s="218"/>
      <c r="J75" s="218"/>
      <c r="K75" s="218"/>
      <c r="L75" s="218">
        <f>L74+L55</f>
        <v>0</v>
      </c>
    </row>
    <row r="76" spans="2:12" ht="15.75" customHeight="1">
      <c r="B76" s="97" t="s">
        <v>120</v>
      </c>
      <c r="C76" s="98">
        <v>0.05</v>
      </c>
      <c r="D76" s="103"/>
      <c r="E76" s="104"/>
      <c r="F76" s="97"/>
      <c r="G76" s="95"/>
      <c r="H76" s="95"/>
      <c r="I76" s="95"/>
      <c r="J76" s="105"/>
      <c r="K76" s="105"/>
      <c r="L76" s="91">
        <f>L75*C76</f>
        <v>0</v>
      </c>
    </row>
    <row r="77" spans="2:12" ht="15.75" customHeight="1">
      <c r="B77" s="99" t="s">
        <v>5</v>
      </c>
      <c r="C77" s="98"/>
      <c r="D77" s="103"/>
      <c r="E77" s="104"/>
      <c r="F77" s="97"/>
      <c r="G77" s="95"/>
      <c r="H77" s="95"/>
      <c r="I77" s="95"/>
      <c r="J77" s="105"/>
      <c r="K77" s="105"/>
      <c r="L77" s="91">
        <f>L76+L75</f>
        <v>0</v>
      </c>
    </row>
    <row r="78" spans="2:12" ht="15.75" customHeight="1">
      <c r="B78" s="97" t="s">
        <v>133</v>
      </c>
      <c r="C78" s="98">
        <v>0.18</v>
      </c>
      <c r="D78" s="103"/>
      <c r="E78" s="104"/>
      <c r="F78" s="97"/>
      <c r="G78" s="95"/>
      <c r="H78" s="95"/>
      <c r="I78" s="95"/>
      <c r="J78" s="105"/>
      <c r="K78" s="105"/>
      <c r="L78" s="91">
        <f>L77*C78</f>
        <v>0</v>
      </c>
    </row>
    <row r="79" spans="2:12" ht="15.75" customHeight="1">
      <c r="B79" s="99" t="s">
        <v>147</v>
      </c>
      <c r="C79" s="106"/>
      <c r="D79" s="106"/>
      <c r="E79" s="106"/>
      <c r="F79" s="106"/>
      <c r="G79" s="107"/>
      <c r="H79" s="107"/>
      <c r="I79" s="107"/>
      <c r="J79" s="107"/>
      <c r="K79" s="107"/>
      <c r="L79" s="108">
        <f>L78+L77</f>
        <v>0</v>
      </c>
    </row>
    <row r="80" spans="11:12" ht="13.5">
      <c r="K80" s="109"/>
      <c r="L80" s="109"/>
    </row>
  </sheetData>
  <sheetProtection/>
  <mergeCells count="10">
    <mergeCell ref="H10:I10"/>
    <mergeCell ref="J10:K10"/>
    <mergeCell ref="L10:L11"/>
    <mergeCell ref="B56:E56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7">
      <selection activeCell="J13" sqref="J13:J29"/>
    </sheetView>
  </sheetViews>
  <sheetFormatPr defaultColWidth="9.00390625" defaultRowHeight="12.75"/>
  <cols>
    <col min="1" max="1" width="6.25390625" style="66" customWidth="1"/>
    <col min="2" max="2" width="49.003906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305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279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9.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10" spans="1:12" ht="40.5" customHeight="1">
      <c r="A10" s="559" t="s">
        <v>10</v>
      </c>
      <c r="B10" s="575" t="s">
        <v>11</v>
      </c>
      <c r="C10" s="575" t="s">
        <v>1</v>
      </c>
      <c r="D10" s="577" t="s">
        <v>2</v>
      </c>
      <c r="E10" s="562"/>
      <c r="F10" s="563" t="s">
        <v>3</v>
      </c>
      <c r="G10" s="564"/>
      <c r="H10" s="557" t="s">
        <v>4</v>
      </c>
      <c r="I10" s="558"/>
      <c r="J10" s="557" t="s">
        <v>219</v>
      </c>
      <c r="K10" s="558"/>
      <c r="L10" s="553" t="s">
        <v>5</v>
      </c>
    </row>
    <row r="11" spans="1:12" ht="56.25" customHeight="1">
      <c r="A11" s="560"/>
      <c r="B11" s="576"/>
      <c r="C11" s="576"/>
      <c r="D11" s="72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54"/>
    </row>
    <row r="12" spans="1:12" ht="21.75" customHeight="1">
      <c r="A12" s="277" t="s">
        <v>8</v>
      </c>
      <c r="B12" s="277">
        <v>2</v>
      </c>
      <c r="C12" s="256">
        <v>3</v>
      </c>
      <c r="D12" s="73" t="s">
        <v>9</v>
      </c>
      <c r="E12" s="254">
        <v>5</v>
      </c>
      <c r="F12" s="256">
        <v>6</v>
      </c>
      <c r="G12" s="254">
        <v>7</v>
      </c>
      <c r="H12" s="256">
        <v>8</v>
      </c>
      <c r="I12" s="254">
        <v>9</v>
      </c>
      <c r="J12" s="254">
        <v>10</v>
      </c>
      <c r="K12" s="254">
        <v>11</v>
      </c>
      <c r="L12" s="277">
        <v>12</v>
      </c>
    </row>
    <row r="13" spans="1:12" ht="18" customHeight="1">
      <c r="A13" s="269">
        <v>1</v>
      </c>
      <c r="B13" s="297" t="s">
        <v>281</v>
      </c>
      <c r="C13" s="217" t="s">
        <v>138</v>
      </c>
      <c r="D13" s="217"/>
      <c r="E13" s="218">
        <v>7</v>
      </c>
      <c r="F13" s="219"/>
      <c r="G13" s="219"/>
      <c r="H13" s="219"/>
      <c r="I13" s="219"/>
      <c r="J13" s="219"/>
      <c r="K13" s="219"/>
      <c r="L13" s="219"/>
    </row>
    <row r="14" spans="1:12" ht="15.75" customHeight="1">
      <c r="A14" s="271"/>
      <c r="B14" s="319" t="s">
        <v>148</v>
      </c>
      <c r="C14" s="92" t="s">
        <v>0</v>
      </c>
      <c r="D14" s="219">
        <v>1</v>
      </c>
      <c r="E14" s="219">
        <f>E13*D14</f>
        <v>7</v>
      </c>
      <c r="F14" s="219"/>
      <c r="G14" s="219"/>
      <c r="H14" s="219"/>
      <c r="I14" s="219">
        <f>H14*E14</f>
        <v>0</v>
      </c>
      <c r="J14" s="219"/>
      <c r="K14" s="219"/>
      <c r="L14" s="219">
        <f>I14</f>
        <v>0</v>
      </c>
    </row>
    <row r="15" spans="1:12" ht="15.75" customHeight="1">
      <c r="A15" s="271"/>
      <c r="B15" s="319" t="s">
        <v>307</v>
      </c>
      <c r="C15" s="92" t="s">
        <v>137</v>
      </c>
      <c r="D15" s="221">
        <v>4.81</v>
      </c>
      <c r="E15" s="219">
        <f>E13*D15</f>
        <v>33.669999999999995</v>
      </c>
      <c r="F15" s="219"/>
      <c r="G15" s="219"/>
      <c r="H15" s="219"/>
      <c r="I15" s="219"/>
      <c r="J15" s="219"/>
      <c r="K15" s="219">
        <f>J15*E15</f>
        <v>0</v>
      </c>
      <c r="L15" s="219">
        <f>K15</f>
        <v>0</v>
      </c>
    </row>
    <row r="16" spans="1:12" ht="18" customHeight="1">
      <c r="A16" s="269">
        <v>2</v>
      </c>
      <c r="B16" s="297" t="s">
        <v>282</v>
      </c>
      <c r="C16" s="217" t="s">
        <v>135</v>
      </c>
      <c r="D16" s="217"/>
      <c r="E16" s="218">
        <v>3</v>
      </c>
      <c r="F16" s="219"/>
      <c r="G16" s="219"/>
      <c r="H16" s="219"/>
      <c r="I16" s="219"/>
      <c r="J16" s="219"/>
      <c r="K16" s="219"/>
      <c r="L16" s="219"/>
    </row>
    <row r="17" spans="1:12" ht="15.75" customHeight="1">
      <c r="A17" s="271"/>
      <c r="B17" s="328" t="s">
        <v>148</v>
      </c>
      <c r="C17" s="92" t="s">
        <v>0</v>
      </c>
      <c r="D17" s="219">
        <v>1</v>
      </c>
      <c r="E17" s="219">
        <f>E16*D17</f>
        <v>3</v>
      </c>
      <c r="F17" s="219"/>
      <c r="G17" s="219"/>
      <c r="H17" s="219"/>
      <c r="I17" s="219">
        <f>H17*E17</f>
        <v>0</v>
      </c>
      <c r="J17" s="219"/>
      <c r="K17" s="219"/>
      <c r="L17" s="219">
        <f>K17+I17+G17</f>
        <v>0</v>
      </c>
    </row>
    <row r="18" spans="1:12" ht="15.75" customHeight="1">
      <c r="A18" s="271"/>
      <c r="B18" s="329" t="s">
        <v>153</v>
      </c>
      <c r="C18" s="221" t="s">
        <v>135</v>
      </c>
      <c r="D18" s="221">
        <v>1.02</v>
      </c>
      <c r="E18" s="219">
        <f>E16*D18</f>
        <v>3.06</v>
      </c>
      <c r="F18" s="219"/>
      <c r="G18" s="219">
        <f>F18*E18</f>
        <v>0</v>
      </c>
      <c r="H18" s="219"/>
      <c r="I18" s="219"/>
      <c r="J18" s="219"/>
      <c r="K18" s="219"/>
      <c r="L18" s="219">
        <f>K18+I18+G18</f>
        <v>0</v>
      </c>
    </row>
    <row r="19" spans="1:12" ht="15.75" customHeight="1">
      <c r="A19" s="274"/>
      <c r="B19" s="329" t="s">
        <v>123</v>
      </c>
      <c r="C19" s="221" t="s">
        <v>0</v>
      </c>
      <c r="D19" s="221">
        <v>0.62</v>
      </c>
      <c r="E19" s="219">
        <f>E16*D19</f>
        <v>1.8599999999999999</v>
      </c>
      <c r="F19" s="219"/>
      <c r="G19" s="219">
        <f>F19*E19</f>
        <v>0</v>
      </c>
      <c r="H19" s="219"/>
      <c r="I19" s="219"/>
      <c r="J19" s="219"/>
      <c r="K19" s="219"/>
      <c r="L19" s="219">
        <f>K19+I19+G19</f>
        <v>0</v>
      </c>
    </row>
    <row r="20" spans="1:12" ht="57" customHeight="1">
      <c r="A20" s="269">
        <v>3</v>
      </c>
      <c r="B20" s="270" t="s">
        <v>508</v>
      </c>
      <c r="C20" s="217" t="s">
        <v>138</v>
      </c>
      <c r="D20" s="217"/>
      <c r="E20" s="218">
        <v>6</v>
      </c>
      <c r="F20" s="296"/>
      <c r="G20" s="296"/>
      <c r="H20" s="296"/>
      <c r="I20" s="296"/>
      <c r="J20" s="296"/>
      <c r="K20" s="296"/>
      <c r="L20" s="296"/>
    </row>
    <row r="21" spans="1:12" ht="15.75" customHeight="1">
      <c r="A21" s="271"/>
      <c r="B21" s="319" t="s">
        <v>148</v>
      </c>
      <c r="C21" s="92" t="s">
        <v>0</v>
      </c>
      <c r="D21" s="219">
        <v>1</v>
      </c>
      <c r="E21" s="219">
        <f>E20*D21</f>
        <v>6</v>
      </c>
      <c r="F21" s="296"/>
      <c r="G21" s="296"/>
      <c r="H21" s="296"/>
      <c r="I21" s="296">
        <f>H21*E21</f>
        <v>0</v>
      </c>
      <c r="J21" s="296"/>
      <c r="K21" s="296"/>
      <c r="L21" s="296">
        <f>K21+I21+G21</f>
        <v>0</v>
      </c>
    </row>
    <row r="22" spans="1:12" ht="15.75" customHeight="1">
      <c r="A22" s="271"/>
      <c r="B22" s="329" t="s">
        <v>284</v>
      </c>
      <c r="C22" s="221" t="s">
        <v>137</v>
      </c>
      <c r="D22" s="221">
        <v>1.25</v>
      </c>
      <c r="E22" s="219">
        <f>E20*D22</f>
        <v>7.5</v>
      </c>
      <c r="F22" s="296"/>
      <c r="G22" s="296"/>
      <c r="H22" s="296"/>
      <c r="I22" s="296"/>
      <c r="J22" s="296"/>
      <c r="K22" s="296">
        <f>J22*E22</f>
        <v>0</v>
      </c>
      <c r="L22" s="296">
        <f>K22+I22+G22</f>
        <v>0</v>
      </c>
    </row>
    <row r="23" spans="1:12" ht="48.75" customHeight="1">
      <c r="A23" s="271"/>
      <c r="B23" s="330" t="s">
        <v>509</v>
      </c>
      <c r="C23" s="216" t="s">
        <v>138</v>
      </c>
      <c r="D23" s="267">
        <v>1</v>
      </c>
      <c r="E23" s="267">
        <f>E20*D23</f>
        <v>6</v>
      </c>
      <c r="F23" s="298"/>
      <c r="G23" s="298">
        <f>F23*E23</f>
        <v>0</v>
      </c>
      <c r="H23" s="298"/>
      <c r="I23" s="298"/>
      <c r="J23" s="298"/>
      <c r="K23" s="298"/>
      <c r="L23" s="298">
        <f>K23+I23+G23</f>
        <v>0</v>
      </c>
    </row>
    <row r="24" spans="1:12" ht="57.75" customHeight="1">
      <c r="A24" s="269">
        <v>4</v>
      </c>
      <c r="B24" s="270" t="s">
        <v>510</v>
      </c>
      <c r="C24" s="217" t="s">
        <v>138</v>
      </c>
      <c r="D24" s="217"/>
      <c r="E24" s="218">
        <v>1</v>
      </c>
      <c r="F24" s="296"/>
      <c r="G24" s="296"/>
      <c r="H24" s="296"/>
      <c r="I24" s="296"/>
      <c r="J24" s="296"/>
      <c r="K24" s="296"/>
      <c r="L24" s="296"/>
    </row>
    <row r="25" spans="1:12" ht="16.5" customHeight="1">
      <c r="A25" s="271"/>
      <c r="B25" s="319" t="s">
        <v>148</v>
      </c>
      <c r="C25" s="92" t="s">
        <v>0</v>
      </c>
      <c r="D25" s="219">
        <v>1</v>
      </c>
      <c r="E25" s="219">
        <f>E24*D25</f>
        <v>1</v>
      </c>
      <c r="F25" s="296"/>
      <c r="G25" s="296"/>
      <c r="H25" s="296"/>
      <c r="I25" s="296">
        <f>H25*E25</f>
        <v>0</v>
      </c>
      <c r="J25" s="296"/>
      <c r="K25" s="296"/>
      <c r="L25" s="296">
        <f>K25+I25+G25</f>
        <v>0</v>
      </c>
    </row>
    <row r="26" spans="1:12" ht="16.5" customHeight="1">
      <c r="A26" s="271"/>
      <c r="B26" s="329" t="s">
        <v>284</v>
      </c>
      <c r="C26" s="221" t="s">
        <v>137</v>
      </c>
      <c r="D26" s="221">
        <v>1.25</v>
      </c>
      <c r="E26" s="219">
        <f>E24*D26</f>
        <v>1.25</v>
      </c>
      <c r="F26" s="296"/>
      <c r="G26" s="296"/>
      <c r="H26" s="296"/>
      <c r="I26" s="296"/>
      <c r="J26" s="296"/>
      <c r="K26" s="296">
        <f>J26*E26</f>
        <v>0</v>
      </c>
      <c r="L26" s="296">
        <f>K26+I26+G26</f>
        <v>0</v>
      </c>
    </row>
    <row r="27" spans="1:12" ht="46.5" customHeight="1">
      <c r="A27" s="271"/>
      <c r="B27" s="330" t="s">
        <v>511</v>
      </c>
      <c r="C27" s="216" t="s">
        <v>138</v>
      </c>
      <c r="D27" s="267">
        <v>1</v>
      </c>
      <c r="E27" s="267">
        <f>E24*D27</f>
        <v>1</v>
      </c>
      <c r="F27" s="298"/>
      <c r="G27" s="298">
        <f>F27*E27</f>
        <v>0</v>
      </c>
      <c r="H27" s="298"/>
      <c r="I27" s="298"/>
      <c r="J27" s="298"/>
      <c r="K27" s="298"/>
      <c r="L27" s="298">
        <f>K27+I27+G27</f>
        <v>0</v>
      </c>
    </row>
    <row r="28" spans="1:12" ht="14.25" customHeight="1">
      <c r="A28" s="322"/>
      <c r="B28" s="270" t="s">
        <v>5</v>
      </c>
      <c r="C28" s="217"/>
      <c r="D28" s="217"/>
      <c r="E28" s="218"/>
      <c r="F28" s="262"/>
      <c r="G28" s="262">
        <f>SUM(G13:G27)</f>
        <v>0</v>
      </c>
      <c r="H28" s="262"/>
      <c r="I28" s="262"/>
      <c r="J28" s="262"/>
      <c r="K28" s="262"/>
      <c r="L28" s="262">
        <f>SUM(L13:L27)</f>
        <v>0</v>
      </c>
    </row>
    <row r="29" spans="1:12" ht="15" customHeight="1">
      <c r="A29" s="322"/>
      <c r="B29" s="103" t="s">
        <v>130</v>
      </c>
      <c r="C29" s="259">
        <v>0.05</v>
      </c>
      <c r="D29" s="217"/>
      <c r="E29" s="218"/>
      <c r="F29" s="218"/>
      <c r="G29" s="218"/>
      <c r="H29" s="218"/>
      <c r="I29" s="218"/>
      <c r="J29" s="218"/>
      <c r="K29" s="218"/>
      <c r="L29" s="219">
        <f>G28*C29</f>
        <v>0</v>
      </c>
    </row>
    <row r="30" spans="1:12" ht="15" customHeight="1">
      <c r="A30" s="276"/>
      <c r="B30" s="305" t="s">
        <v>5</v>
      </c>
      <c r="C30" s="230"/>
      <c r="D30" s="299"/>
      <c r="E30" s="300"/>
      <c r="F30" s="300"/>
      <c r="G30" s="300"/>
      <c r="H30" s="300"/>
      <c r="I30" s="300"/>
      <c r="J30" s="300"/>
      <c r="K30" s="300"/>
      <c r="L30" s="220">
        <f>L29+L28</f>
        <v>0</v>
      </c>
    </row>
    <row r="31" spans="1:12" ht="15" customHeight="1">
      <c r="A31" s="276"/>
      <c r="B31" s="217" t="s">
        <v>285</v>
      </c>
      <c r="C31" s="285">
        <v>0.1</v>
      </c>
      <c r="D31" s="217"/>
      <c r="E31" s="218"/>
      <c r="F31" s="218"/>
      <c r="G31" s="218"/>
      <c r="H31" s="218"/>
      <c r="I31" s="218"/>
      <c r="J31" s="218"/>
      <c r="K31" s="218"/>
      <c r="L31" s="219">
        <f>L30*C31</f>
        <v>0</v>
      </c>
    </row>
    <row r="32" spans="1:12" ht="15" customHeight="1">
      <c r="A32" s="276"/>
      <c r="B32" s="297" t="s">
        <v>5</v>
      </c>
      <c r="C32" s="217"/>
      <c r="D32" s="217"/>
      <c r="E32" s="218"/>
      <c r="F32" s="218"/>
      <c r="G32" s="218"/>
      <c r="H32" s="218"/>
      <c r="I32" s="218"/>
      <c r="J32" s="218"/>
      <c r="K32" s="218"/>
      <c r="L32" s="219">
        <f>L31+L30</f>
        <v>0</v>
      </c>
    </row>
    <row r="33" spans="1:12" ht="15" customHeight="1">
      <c r="A33" s="276"/>
      <c r="B33" s="217" t="s">
        <v>223</v>
      </c>
      <c r="C33" s="285">
        <v>0.08</v>
      </c>
      <c r="D33" s="217"/>
      <c r="E33" s="218"/>
      <c r="F33" s="218"/>
      <c r="G33" s="218"/>
      <c r="H33" s="218"/>
      <c r="I33" s="218"/>
      <c r="J33" s="218"/>
      <c r="K33" s="218"/>
      <c r="L33" s="219">
        <f>L32*C33</f>
        <v>0</v>
      </c>
    </row>
    <row r="34" spans="1:12" ht="15" customHeight="1">
      <c r="A34" s="276"/>
      <c r="B34" s="297" t="s">
        <v>5</v>
      </c>
      <c r="C34" s="217"/>
      <c r="D34" s="217"/>
      <c r="E34" s="218"/>
      <c r="F34" s="218"/>
      <c r="G34" s="218"/>
      <c r="H34" s="218"/>
      <c r="I34" s="218"/>
      <c r="J34" s="218"/>
      <c r="K34" s="218"/>
      <c r="L34" s="219">
        <f>SUM(L32:L33)</f>
        <v>0</v>
      </c>
    </row>
    <row r="35" spans="2:12" ht="15" customHeight="1">
      <c r="B35" s="97" t="s">
        <v>120</v>
      </c>
      <c r="C35" s="98">
        <v>0.03</v>
      </c>
      <c r="D35" s="103"/>
      <c r="E35" s="104"/>
      <c r="F35" s="97"/>
      <c r="G35" s="95"/>
      <c r="H35" s="95"/>
      <c r="I35" s="95"/>
      <c r="J35" s="105"/>
      <c r="K35" s="105"/>
      <c r="L35" s="91">
        <f>L34*C35</f>
        <v>0</v>
      </c>
    </row>
    <row r="36" spans="2:12" ht="15" customHeight="1">
      <c r="B36" s="99" t="s">
        <v>5</v>
      </c>
      <c r="C36" s="98"/>
      <c r="D36" s="103"/>
      <c r="E36" s="104"/>
      <c r="F36" s="97"/>
      <c r="G36" s="95"/>
      <c r="H36" s="95"/>
      <c r="I36" s="95"/>
      <c r="J36" s="105"/>
      <c r="K36" s="105"/>
      <c r="L36" s="91">
        <f>L35+L34</f>
        <v>0</v>
      </c>
    </row>
    <row r="37" spans="2:12" ht="15" customHeight="1">
      <c r="B37" s="97" t="s">
        <v>133</v>
      </c>
      <c r="C37" s="98">
        <v>0.18</v>
      </c>
      <c r="D37" s="103"/>
      <c r="E37" s="104"/>
      <c r="F37" s="97"/>
      <c r="G37" s="95"/>
      <c r="H37" s="95"/>
      <c r="I37" s="95"/>
      <c r="J37" s="105"/>
      <c r="K37" s="105"/>
      <c r="L37" s="91">
        <f>L36*C37</f>
        <v>0</v>
      </c>
    </row>
    <row r="38" spans="2:12" ht="15" customHeight="1">
      <c r="B38" s="99" t="s">
        <v>147</v>
      </c>
      <c r="C38" s="106"/>
      <c r="D38" s="106"/>
      <c r="E38" s="106"/>
      <c r="F38" s="106"/>
      <c r="G38" s="107"/>
      <c r="H38" s="107"/>
      <c r="I38" s="107"/>
      <c r="J38" s="107"/>
      <c r="K38" s="107"/>
      <c r="L38" s="108">
        <f>L37+L36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6"/>
  <sheetViews>
    <sheetView zoomScalePageLayoutView="0" workbookViewId="0" topLeftCell="A74">
      <selection activeCell="G86" sqref="G86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377</v>
      </c>
      <c r="C2" s="65"/>
      <c r="D2" s="65"/>
      <c r="E2" s="320"/>
      <c r="F2" s="320"/>
      <c r="G2" s="320"/>
      <c r="H2" s="150"/>
      <c r="I2" s="67"/>
      <c r="J2" s="67"/>
      <c r="K2" s="67"/>
      <c r="L2" s="67"/>
    </row>
    <row r="3" spans="2:12" ht="16.5" customHeight="1">
      <c r="B3" s="65" t="s">
        <v>376</v>
      </c>
      <c r="C3" s="65"/>
      <c r="D3" s="65"/>
      <c r="E3" s="320"/>
      <c r="F3" s="320"/>
      <c r="G3" s="320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415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246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59" t="s">
        <v>10</v>
      </c>
      <c r="B10" s="129"/>
      <c r="C10" s="71"/>
      <c r="D10" s="561" t="s">
        <v>2</v>
      </c>
      <c r="E10" s="562"/>
      <c r="F10" s="563" t="s">
        <v>3</v>
      </c>
      <c r="G10" s="564"/>
      <c r="H10" s="557" t="s">
        <v>4</v>
      </c>
      <c r="I10" s="558"/>
      <c r="J10" s="557" t="s">
        <v>126</v>
      </c>
      <c r="K10" s="558"/>
      <c r="L10" s="553" t="s">
        <v>150</v>
      </c>
    </row>
    <row r="11" spans="1:12" ht="72" customHeight="1">
      <c r="A11" s="560"/>
      <c r="B11" s="87" t="s">
        <v>11</v>
      </c>
      <c r="C11" s="88" t="s">
        <v>1</v>
      </c>
      <c r="D11" s="127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54"/>
    </row>
    <row r="12" spans="1:12" ht="13.5">
      <c r="A12" s="241" t="s">
        <v>8</v>
      </c>
      <c r="B12" s="242">
        <v>2</v>
      </c>
      <c r="C12" s="243">
        <v>3</v>
      </c>
      <c r="D12" s="321" t="s">
        <v>9</v>
      </c>
      <c r="E12" s="244">
        <v>5</v>
      </c>
      <c r="F12" s="245">
        <v>6</v>
      </c>
      <c r="G12" s="244">
        <v>7</v>
      </c>
      <c r="H12" s="245">
        <v>8</v>
      </c>
      <c r="I12" s="244">
        <v>9</v>
      </c>
      <c r="J12" s="244">
        <v>10</v>
      </c>
      <c r="K12" s="244">
        <v>11</v>
      </c>
      <c r="L12" s="241">
        <v>12</v>
      </c>
    </row>
    <row r="13" spans="1:12" ht="16.5">
      <c r="A13" s="186"/>
      <c r="B13" s="556" t="s">
        <v>224</v>
      </c>
      <c r="C13" s="556"/>
      <c r="D13" s="556"/>
      <c r="E13" s="556"/>
      <c r="F13" s="80"/>
      <c r="G13" s="80"/>
      <c r="H13" s="81"/>
      <c r="I13" s="80"/>
      <c r="J13" s="80"/>
      <c r="K13" s="80"/>
      <c r="L13" s="82"/>
    </row>
    <row r="14" spans="1:12" ht="13.5">
      <c r="A14" s="264">
        <v>1</v>
      </c>
      <c r="B14" s="270" t="s">
        <v>225</v>
      </c>
      <c r="C14" s="217" t="s">
        <v>124</v>
      </c>
      <c r="D14" s="217"/>
      <c r="E14" s="218">
        <v>32</v>
      </c>
      <c r="F14" s="267"/>
      <c r="G14" s="267"/>
      <c r="H14" s="265"/>
      <c r="I14" s="265"/>
      <c r="J14" s="258"/>
      <c r="K14" s="258"/>
      <c r="L14" s="265"/>
    </row>
    <row r="15" spans="1:12" ht="13.5">
      <c r="A15" s="266"/>
      <c r="B15" s="319" t="s">
        <v>148</v>
      </c>
      <c r="C15" s="92" t="s">
        <v>0</v>
      </c>
      <c r="D15" s="84">
        <v>1</v>
      </c>
      <c r="E15" s="267">
        <f>E14*D15</f>
        <v>32</v>
      </c>
      <c r="F15" s="267"/>
      <c r="G15" s="267"/>
      <c r="H15" s="265"/>
      <c r="I15" s="265">
        <f>H15*E15</f>
        <v>0</v>
      </c>
      <c r="J15" s="258"/>
      <c r="K15" s="258"/>
      <c r="L15" s="265">
        <f>K15+I15+G15</f>
        <v>0</v>
      </c>
    </row>
    <row r="16" spans="1:12" ht="13.5">
      <c r="A16" s="266"/>
      <c r="B16" s="86" t="s">
        <v>226</v>
      </c>
      <c r="C16" s="221" t="s">
        <v>124</v>
      </c>
      <c r="D16" s="219">
        <v>1</v>
      </c>
      <c r="E16" s="219">
        <f>E14*D16</f>
        <v>32</v>
      </c>
      <c r="F16" s="219"/>
      <c r="G16" s="219">
        <f>F16*E16</f>
        <v>0</v>
      </c>
      <c r="H16" s="265"/>
      <c r="I16" s="265"/>
      <c r="J16" s="258"/>
      <c r="K16" s="258"/>
      <c r="L16" s="265">
        <f>K16+I16+G16</f>
        <v>0</v>
      </c>
    </row>
    <row r="17" spans="1:12" ht="13.5">
      <c r="A17" s="264">
        <v>2</v>
      </c>
      <c r="B17" s="270" t="s">
        <v>227</v>
      </c>
      <c r="C17" s="217" t="s">
        <v>124</v>
      </c>
      <c r="D17" s="218"/>
      <c r="E17" s="218">
        <v>16</v>
      </c>
      <c r="F17" s="267"/>
      <c r="G17" s="220"/>
      <c r="H17" s="265"/>
      <c r="I17" s="265"/>
      <c r="J17" s="268"/>
      <c r="K17" s="268"/>
      <c r="L17" s="265"/>
    </row>
    <row r="18" spans="1:12" ht="13.5">
      <c r="A18" s="266"/>
      <c r="B18" s="319" t="s">
        <v>148</v>
      </c>
      <c r="C18" s="92" t="s">
        <v>0</v>
      </c>
      <c r="D18" s="84">
        <v>1</v>
      </c>
      <c r="E18" s="219">
        <f>E17*D18</f>
        <v>16</v>
      </c>
      <c r="F18" s="267"/>
      <c r="G18" s="220"/>
      <c r="H18" s="265"/>
      <c r="I18" s="265">
        <f>H18*E18</f>
        <v>0</v>
      </c>
      <c r="J18" s="268"/>
      <c r="K18" s="268"/>
      <c r="L18" s="265">
        <f>K18+I18+G18</f>
        <v>0</v>
      </c>
    </row>
    <row r="19" spans="1:12" ht="13.5">
      <c r="A19" s="266"/>
      <c r="B19" s="86" t="s">
        <v>228</v>
      </c>
      <c r="C19" s="221" t="s">
        <v>124</v>
      </c>
      <c r="D19" s="219">
        <v>1</v>
      </c>
      <c r="E19" s="219">
        <f>E17*D19</f>
        <v>16</v>
      </c>
      <c r="F19" s="219"/>
      <c r="G19" s="220">
        <f>F19*E19</f>
        <v>0</v>
      </c>
      <c r="H19" s="265"/>
      <c r="I19" s="265"/>
      <c r="J19" s="268"/>
      <c r="K19" s="268"/>
      <c r="L19" s="265">
        <f>K19+I19+G19</f>
        <v>0</v>
      </c>
    </row>
    <row r="20" spans="1:12" ht="13.5">
      <c r="A20" s="269">
        <v>3</v>
      </c>
      <c r="B20" s="270" t="s">
        <v>229</v>
      </c>
      <c r="C20" s="217" t="s">
        <v>138</v>
      </c>
      <c r="D20" s="218"/>
      <c r="E20" s="218">
        <v>8</v>
      </c>
      <c r="F20" s="219"/>
      <c r="G20" s="220"/>
      <c r="H20" s="219"/>
      <c r="I20" s="219"/>
      <c r="J20" s="220"/>
      <c r="K20" s="220"/>
      <c r="L20" s="265"/>
    </row>
    <row r="21" spans="1:12" ht="13.5">
      <c r="A21" s="271"/>
      <c r="B21" s="319" t="s">
        <v>148</v>
      </c>
      <c r="C21" s="92" t="s">
        <v>0</v>
      </c>
      <c r="D21" s="84">
        <v>1</v>
      </c>
      <c r="E21" s="219">
        <f>E20*D21</f>
        <v>8</v>
      </c>
      <c r="F21" s="219"/>
      <c r="G21" s="220"/>
      <c r="H21" s="219"/>
      <c r="I21" s="219">
        <f>H21*E21</f>
        <v>0</v>
      </c>
      <c r="J21" s="220"/>
      <c r="K21" s="220"/>
      <c r="L21" s="265">
        <f>K21+I21+G21</f>
        <v>0</v>
      </c>
    </row>
    <row r="22" spans="1:12" ht="13.5">
      <c r="A22" s="271"/>
      <c r="B22" s="86" t="s">
        <v>230</v>
      </c>
      <c r="C22" s="221" t="s">
        <v>138</v>
      </c>
      <c r="D22" s="221"/>
      <c r="E22" s="219">
        <v>6</v>
      </c>
      <c r="F22" s="219"/>
      <c r="G22" s="220">
        <f>F22*E22</f>
        <v>0</v>
      </c>
      <c r="H22" s="219"/>
      <c r="I22" s="219"/>
      <c r="J22" s="220"/>
      <c r="K22" s="220"/>
      <c r="L22" s="265">
        <f>K22+I22+G22</f>
        <v>0</v>
      </c>
    </row>
    <row r="23" spans="1:12" ht="13.5">
      <c r="A23" s="271"/>
      <c r="B23" s="86" t="s">
        <v>231</v>
      </c>
      <c r="C23" s="221" t="s">
        <v>138</v>
      </c>
      <c r="D23" s="221"/>
      <c r="E23" s="219">
        <v>2</v>
      </c>
      <c r="F23" s="219"/>
      <c r="G23" s="220">
        <f>F23*E23</f>
        <v>0</v>
      </c>
      <c r="H23" s="219"/>
      <c r="I23" s="219"/>
      <c r="J23" s="220"/>
      <c r="K23" s="220"/>
      <c r="L23" s="265">
        <f>K23+I23+G23</f>
        <v>0</v>
      </c>
    </row>
    <row r="24" spans="1:12" ht="19.5" customHeight="1">
      <c r="A24" s="227">
        <v>4</v>
      </c>
      <c r="B24" s="260" t="s">
        <v>232</v>
      </c>
      <c r="C24" s="103" t="s">
        <v>124</v>
      </c>
      <c r="D24" s="103"/>
      <c r="E24" s="124">
        <v>18</v>
      </c>
      <c r="F24" s="272"/>
      <c r="G24" s="273"/>
      <c r="H24" s="272"/>
      <c r="I24" s="273"/>
      <c r="J24" s="258"/>
      <c r="K24" s="258"/>
      <c r="L24" s="188"/>
    </row>
    <row r="25" spans="1:12" ht="13.5">
      <c r="A25" s="266"/>
      <c r="B25" s="319" t="s">
        <v>148</v>
      </c>
      <c r="C25" s="92" t="s">
        <v>0</v>
      </c>
      <c r="D25" s="265">
        <v>1</v>
      </c>
      <c r="E25" s="265">
        <f>E24*D25</f>
        <v>18</v>
      </c>
      <c r="F25" s="272"/>
      <c r="G25" s="273"/>
      <c r="H25" s="265"/>
      <c r="I25" s="265">
        <f>H25*E25</f>
        <v>0</v>
      </c>
      <c r="J25" s="258"/>
      <c r="K25" s="258"/>
      <c r="L25" s="265">
        <f>K25+I25+G25</f>
        <v>0</v>
      </c>
    </row>
    <row r="26" spans="1:12" ht="13.5">
      <c r="A26" s="266"/>
      <c r="B26" s="86" t="s">
        <v>233</v>
      </c>
      <c r="C26" s="221" t="s">
        <v>124</v>
      </c>
      <c r="D26" s="219">
        <v>1</v>
      </c>
      <c r="E26" s="219">
        <f>E24*D26</f>
        <v>18</v>
      </c>
      <c r="F26" s="219"/>
      <c r="G26" s="219">
        <f>F26*E26</f>
        <v>0</v>
      </c>
      <c r="H26" s="272"/>
      <c r="I26" s="273"/>
      <c r="J26" s="258"/>
      <c r="K26" s="258"/>
      <c r="L26" s="265">
        <f>K26+I26+G26</f>
        <v>0</v>
      </c>
    </row>
    <row r="27" spans="1:12" ht="18" customHeight="1">
      <c r="A27" s="227">
        <v>5</v>
      </c>
      <c r="B27" s="260" t="s">
        <v>234</v>
      </c>
      <c r="C27" s="103" t="s">
        <v>124</v>
      </c>
      <c r="D27" s="124"/>
      <c r="E27" s="124">
        <v>4</v>
      </c>
      <c r="F27" s="219"/>
      <c r="G27" s="220"/>
      <c r="H27" s="219"/>
      <c r="I27" s="219"/>
      <c r="J27" s="220"/>
      <c r="K27" s="220"/>
      <c r="L27" s="219"/>
    </row>
    <row r="28" spans="1:12" ht="13.5">
      <c r="A28" s="266"/>
      <c r="B28" s="319" t="s">
        <v>166</v>
      </c>
      <c r="C28" s="92" t="s">
        <v>0</v>
      </c>
      <c r="D28" s="219">
        <v>1</v>
      </c>
      <c r="E28" s="219">
        <f>E27*D28</f>
        <v>4</v>
      </c>
      <c r="F28" s="219"/>
      <c r="G28" s="220"/>
      <c r="H28" s="219"/>
      <c r="I28" s="219">
        <f>H28*E28</f>
        <v>0</v>
      </c>
      <c r="J28" s="220"/>
      <c r="K28" s="220"/>
      <c r="L28" s="220">
        <f>K28+I28+G28</f>
        <v>0</v>
      </c>
    </row>
    <row r="29" spans="1:12" ht="13.5">
      <c r="A29" s="266"/>
      <c r="B29" s="86" t="s">
        <v>235</v>
      </c>
      <c r="C29" s="221" t="s">
        <v>124</v>
      </c>
      <c r="D29" s="84">
        <v>1</v>
      </c>
      <c r="E29" s="219">
        <f>E27*D29</f>
        <v>4</v>
      </c>
      <c r="F29" s="219"/>
      <c r="G29" s="220">
        <f>F29*E29</f>
        <v>0</v>
      </c>
      <c r="H29" s="219"/>
      <c r="I29" s="219"/>
      <c r="J29" s="220"/>
      <c r="K29" s="220"/>
      <c r="L29" s="220">
        <f>K29+I29+G29</f>
        <v>0</v>
      </c>
    </row>
    <row r="30" spans="1:12" ht="27">
      <c r="A30" s="264">
        <v>6</v>
      </c>
      <c r="B30" s="260" t="s">
        <v>236</v>
      </c>
      <c r="C30" s="103" t="s">
        <v>138</v>
      </c>
      <c r="D30" s="124"/>
      <c r="E30" s="218">
        <v>9</v>
      </c>
      <c r="F30" s="219"/>
      <c r="G30" s="220"/>
      <c r="H30" s="219"/>
      <c r="I30" s="219"/>
      <c r="J30" s="220"/>
      <c r="K30" s="220"/>
      <c r="L30" s="220"/>
    </row>
    <row r="31" spans="1:12" ht="13.5">
      <c r="A31" s="266"/>
      <c r="B31" s="319" t="s">
        <v>166</v>
      </c>
      <c r="C31" s="92" t="s">
        <v>0</v>
      </c>
      <c r="D31" s="84">
        <v>1</v>
      </c>
      <c r="E31" s="219">
        <f>E30*D31</f>
        <v>9</v>
      </c>
      <c r="F31" s="219"/>
      <c r="G31" s="220"/>
      <c r="H31" s="219"/>
      <c r="I31" s="219">
        <f>H31*E31</f>
        <v>0</v>
      </c>
      <c r="J31" s="220"/>
      <c r="K31" s="220"/>
      <c r="L31" s="220">
        <f aca="true" t="shared" si="0" ref="L31:L36">K31+I31+G31</f>
        <v>0</v>
      </c>
    </row>
    <row r="32" spans="1:12" ht="13.5">
      <c r="A32" s="266"/>
      <c r="B32" s="86" t="s">
        <v>237</v>
      </c>
      <c r="C32" s="221" t="s">
        <v>138</v>
      </c>
      <c r="D32" s="221"/>
      <c r="E32" s="219">
        <v>4</v>
      </c>
      <c r="F32" s="219"/>
      <c r="G32" s="219">
        <f>F32*E32</f>
        <v>0</v>
      </c>
      <c r="H32" s="272"/>
      <c r="I32" s="273"/>
      <c r="J32" s="258"/>
      <c r="K32" s="258"/>
      <c r="L32" s="220">
        <f t="shared" si="0"/>
        <v>0</v>
      </c>
    </row>
    <row r="33" spans="1:12" ht="13.5">
      <c r="A33" s="266"/>
      <c r="B33" s="86" t="s">
        <v>238</v>
      </c>
      <c r="C33" s="221" t="s">
        <v>138</v>
      </c>
      <c r="D33" s="221"/>
      <c r="E33" s="219">
        <v>2</v>
      </c>
      <c r="F33" s="219"/>
      <c r="G33" s="219">
        <f>F33*E33</f>
        <v>0</v>
      </c>
      <c r="H33" s="272"/>
      <c r="I33" s="273"/>
      <c r="J33" s="258"/>
      <c r="K33" s="258"/>
      <c r="L33" s="220">
        <f t="shared" si="0"/>
        <v>0</v>
      </c>
    </row>
    <row r="34" spans="1:12" ht="13.5">
      <c r="A34" s="266"/>
      <c r="B34" s="86" t="s">
        <v>239</v>
      </c>
      <c r="C34" s="221" t="s">
        <v>138</v>
      </c>
      <c r="D34" s="221"/>
      <c r="E34" s="219">
        <v>2</v>
      </c>
      <c r="F34" s="219"/>
      <c r="G34" s="220">
        <f>F34*E34</f>
        <v>0</v>
      </c>
      <c r="H34" s="219"/>
      <c r="I34" s="219"/>
      <c r="J34" s="220"/>
      <c r="K34" s="220"/>
      <c r="L34" s="220">
        <f t="shared" si="0"/>
        <v>0</v>
      </c>
    </row>
    <row r="35" spans="1:12" ht="13.5">
      <c r="A35" s="266"/>
      <c r="B35" s="86" t="s">
        <v>240</v>
      </c>
      <c r="C35" s="221" t="s">
        <v>138</v>
      </c>
      <c r="D35" s="221"/>
      <c r="E35" s="219">
        <v>1</v>
      </c>
      <c r="F35" s="219"/>
      <c r="G35" s="220">
        <f>F35*E35</f>
        <v>0</v>
      </c>
      <c r="H35" s="219"/>
      <c r="I35" s="219"/>
      <c r="J35" s="220"/>
      <c r="K35" s="220"/>
      <c r="L35" s="220">
        <f t="shared" si="0"/>
        <v>0</v>
      </c>
    </row>
    <row r="36" spans="1:12" ht="13.5">
      <c r="A36" s="266"/>
      <c r="B36" s="324" t="s">
        <v>123</v>
      </c>
      <c r="C36" s="192" t="s">
        <v>0</v>
      </c>
      <c r="D36" s="192">
        <v>0.24</v>
      </c>
      <c r="E36" s="219">
        <f>E30*D36</f>
        <v>2.16</v>
      </c>
      <c r="F36" s="219"/>
      <c r="G36" s="220">
        <f>F36*E36</f>
        <v>0</v>
      </c>
      <c r="H36" s="219"/>
      <c r="I36" s="219"/>
      <c r="J36" s="220"/>
      <c r="K36" s="220"/>
      <c r="L36" s="220">
        <f t="shared" si="0"/>
        <v>0</v>
      </c>
    </row>
    <row r="37" spans="1:12" ht="13.5">
      <c r="A37" s="269">
        <v>7</v>
      </c>
      <c r="B37" s="270" t="s">
        <v>241</v>
      </c>
      <c r="C37" s="217" t="s">
        <v>198</v>
      </c>
      <c r="D37" s="217"/>
      <c r="E37" s="218">
        <v>1</v>
      </c>
      <c r="F37" s="219"/>
      <c r="G37" s="220"/>
      <c r="H37" s="219"/>
      <c r="I37" s="219"/>
      <c r="J37" s="220"/>
      <c r="K37" s="220"/>
      <c r="L37" s="220"/>
    </row>
    <row r="38" spans="1:12" ht="13.5">
      <c r="A38" s="271"/>
      <c r="B38" s="319" t="s">
        <v>148</v>
      </c>
      <c r="C38" s="92" t="s">
        <v>0</v>
      </c>
      <c r="D38" s="219">
        <v>1</v>
      </c>
      <c r="E38" s="219">
        <f>E37*D38</f>
        <v>1</v>
      </c>
      <c r="F38" s="219"/>
      <c r="G38" s="220"/>
      <c r="H38" s="219"/>
      <c r="I38" s="219">
        <f>H38*E38</f>
        <v>0</v>
      </c>
      <c r="J38" s="220"/>
      <c r="K38" s="220"/>
      <c r="L38" s="220">
        <f>K38+I38+G38</f>
        <v>0</v>
      </c>
    </row>
    <row r="39" spans="1:12" ht="40.5">
      <c r="A39" s="271"/>
      <c r="B39" s="86" t="s">
        <v>374</v>
      </c>
      <c r="C39" s="221" t="s">
        <v>198</v>
      </c>
      <c r="D39" s="221"/>
      <c r="E39" s="219">
        <v>1</v>
      </c>
      <c r="F39" s="219"/>
      <c r="G39" s="220">
        <f>F39*E39</f>
        <v>0</v>
      </c>
      <c r="H39" s="219"/>
      <c r="I39" s="219"/>
      <c r="J39" s="220"/>
      <c r="K39" s="220"/>
      <c r="L39" s="220">
        <f>K39+I39+G39</f>
        <v>0</v>
      </c>
    </row>
    <row r="40" spans="1:12" ht="13.5">
      <c r="A40" s="274"/>
      <c r="B40" s="304" t="s">
        <v>123</v>
      </c>
      <c r="C40" s="192" t="s">
        <v>0</v>
      </c>
      <c r="D40" s="192">
        <v>0.37</v>
      </c>
      <c r="E40" s="219">
        <f>E37*D40</f>
        <v>0.37</v>
      </c>
      <c r="F40" s="219"/>
      <c r="G40" s="220">
        <f>F40*E40</f>
        <v>0</v>
      </c>
      <c r="H40" s="219"/>
      <c r="I40" s="219"/>
      <c r="J40" s="220"/>
      <c r="K40" s="220"/>
      <c r="L40" s="220">
        <f>K40+I40+G40</f>
        <v>0</v>
      </c>
    </row>
    <row r="41" spans="1:12" ht="13.5">
      <c r="A41" s="269">
        <v>8</v>
      </c>
      <c r="B41" s="270" t="s">
        <v>242</v>
      </c>
      <c r="C41" s="217" t="s">
        <v>198</v>
      </c>
      <c r="D41" s="217"/>
      <c r="E41" s="218">
        <v>1</v>
      </c>
      <c r="F41" s="219"/>
      <c r="G41" s="220"/>
      <c r="H41" s="219"/>
      <c r="I41" s="219"/>
      <c r="J41" s="220"/>
      <c r="K41" s="220"/>
      <c r="L41" s="220"/>
    </row>
    <row r="42" spans="1:12" ht="13.5">
      <c r="A42" s="271"/>
      <c r="B42" s="319" t="s">
        <v>148</v>
      </c>
      <c r="C42" s="92" t="s">
        <v>0</v>
      </c>
      <c r="D42" s="219">
        <v>1</v>
      </c>
      <c r="E42" s="219">
        <f>E41*D42</f>
        <v>1</v>
      </c>
      <c r="F42" s="219"/>
      <c r="G42" s="220"/>
      <c r="H42" s="219"/>
      <c r="I42" s="219">
        <f>H42*E42</f>
        <v>0</v>
      </c>
      <c r="J42" s="220"/>
      <c r="K42" s="220"/>
      <c r="L42" s="220">
        <f>K42+I42+G42</f>
        <v>0</v>
      </c>
    </row>
    <row r="43" spans="1:12" ht="27">
      <c r="A43" s="271"/>
      <c r="B43" s="86" t="s">
        <v>375</v>
      </c>
      <c r="C43" s="221" t="s">
        <v>198</v>
      </c>
      <c r="D43" s="221"/>
      <c r="E43" s="219">
        <v>1</v>
      </c>
      <c r="F43" s="219"/>
      <c r="G43" s="220">
        <f>F43*E43</f>
        <v>0</v>
      </c>
      <c r="H43" s="219"/>
      <c r="I43" s="219"/>
      <c r="J43" s="220"/>
      <c r="K43" s="220"/>
      <c r="L43" s="220">
        <f>K43+I43+G43</f>
        <v>0</v>
      </c>
    </row>
    <row r="44" spans="1:12" ht="13.5">
      <c r="A44" s="274"/>
      <c r="B44" s="304" t="s">
        <v>123</v>
      </c>
      <c r="C44" s="192" t="s">
        <v>0</v>
      </c>
      <c r="D44" s="192">
        <v>1.32</v>
      </c>
      <c r="E44" s="219">
        <f>E41*D44</f>
        <v>1.32</v>
      </c>
      <c r="F44" s="219"/>
      <c r="G44" s="220">
        <f>F44*E44</f>
        <v>0</v>
      </c>
      <c r="H44" s="219"/>
      <c r="I44" s="219"/>
      <c r="J44" s="220"/>
      <c r="K44" s="220"/>
      <c r="L44" s="220">
        <f>K44+I44+G44</f>
        <v>0</v>
      </c>
    </row>
    <row r="45" spans="1:12" ht="13.5">
      <c r="A45" s="269">
        <v>9</v>
      </c>
      <c r="B45" s="260" t="s">
        <v>243</v>
      </c>
      <c r="C45" s="103" t="s">
        <v>202</v>
      </c>
      <c r="D45" s="103"/>
      <c r="E45" s="124">
        <v>1</v>
      </c>
      <c r="F45" s="219"/>
      <c r="G45" s="220"/>
      <c r="H45" s="219"/>
      <c r="I45" s="219"/>
      <c r="J45" s="220"/>
      <c r="K45" s="220"/>
      <c r="L45" s="220"/>
    </row>
    <row r="46" spans="1:12" ht="13.5">
      <c r="A46" s="271"/>
      <c r="B46" s="319" t="s">
        <v>148</v>
      </c>
      <c r="C46" s="92" t="s">
        <v>0</v>
      </c>
      <c r="D46" s="84">
        <v>1</v>
      </c>
      <c r="E46" s="84">
        <f>E45*D46</f>
        <v>1</v>
      </c>
      <c r="F46" s="219"/>
      <c r="G46" s="220"/>
      <c r="H46" s="219"/>
      <c r="I46" s="219">
        <f>H46*E46</f>
        <v>0</v>
      </c>
      <c r="J46" s="220"/>
      <c r="K46" s="220"/>
      <c r="L46" s="220">
        <f>K46+I46+G46</f>
        <v>0</v>
      </c>
    </row>
    <row r="47" spans="1:12" ht="13.5">
      <c r="A47" s="271"/>
      <c r="B47" s="86" t="s">
        <v>244</v>
      </c>
      <c r="C47" s="221" t="s">
        <v>138</v>
      </c>
      <c r="D47" s="219">
        <v>1</v>
      </c>
      <c r="E47" s="219">
        <f>E45*D47</f>
        <v>1</v>
      </c>
      <c r="F47" s="219"/>
      <c r="G47" s="220">
        <f>F47*E47</f>
        <v>0</v>
      </c>
      <c r="H47" s="219"/>
      <c r="I47" s="219"/>
      <c r="J47" s="220"/>
      <c r="K47" s="220"/>
      <c r="L47" s="220">
        <f>K47+I47+G47</f>
        <v>0</v>
      </c>
    </row>
    <row r="48" spans="1:12" ht="13.5">
      <c r="A48" s="271"/>
      <c r="B48" s="324" t="s">
        <v>123</v>
      </c>
      <c r="C48" s="226" t="s">
        <v>0</v>
      </c>
      <c r="D48" s="226">
        <v>0.11</v>
      </c>
      <c r="E48" s="267">
        <f>E45*D48</f>
        <v>0.11</v>
      </c>
      <c r="F48" s="267"/>
      <c r="G48" s="275">
        <f>F48*E48</f>
        <v>0</v>
      </c>
      <c r="H48" s="267"/>
      <c r="I48" s="267"/>
      <c r="J48" s="275"/>
      <c r="K48" s="275"/>
      <c r="L48" s="275">
        <f>K48+I48+G48</f>
        <v>0</v>
      </c>
    </row>
    <row r="49" spans="1:12" ht="13.5">
      <c r="A49" s="269">
        <v>10</v>
      </c>
      <c r="B49" s="260" t="s">
        <v>301</v>
      </c>
      <c r="C49" s="103" t="s">
        <v>138</v>
      </c>
      <c r="D49" s="103"/>
      <c r="E49" s="218">
        <v>1</v>
      </c>
      <c r="F49" s="219"/>
      <c r="G49" s="219"/>
      <c r="H49" s="219"/>
      <c r="I49" s="219"/>
      <c r="J49" s="219"/>
      <c r="K49" s="219"/>
      <c r="L49" s="219"/>
    </row>
    <row r="50" spans="1:12" ht="13.5">
      <c r="A50" s="271"/>
      <c r="B50" s="319" t="s">
        <v>148</v>
      </c>
      <c r="C50" s="92" t="s">
        <v>0</v>
      </c>
      <c r="D50" s="84">
        <v>1</v>
      </c>
      <c r="E50" s="84">
        <f>E49*D50</f>
        <v>1</v>
      </c>
      <c r="F50" s="219"/>
      <c r="G50" s="220"/>
      <c r="H50" s="219"/>
      <c r="I50" s="219">
        <f>H50*E50</f>
        <v>0</v>
      </c>
      <c r="J50" s="220"/>
      <c r="K50" s="220"/>
      <c r="L50" s="220">
        <f>K50+I50+G50</f>
        <v>0</v>
      </c>
    </row>
    <row r="51" spans="1:12" ht="27">
      <c r="A51" s="271"/>
      <c r="B51" s="304" t="s">
        <v>302</v>
      </c>
      <c r="C51" s="192" t="s">
        <v>202</v>
      </c>
      <c r="D51" s="84">
        <v>1</v>
      </c>
      <c r="E51" s="219">
        <f>E49*D51</f>
        <v>1</v>
      </c>
      <c r="F51" s="219"/>
      <c r="G51" s="219">
        <f>F51*E51</f>
        <v>0</v>
      </c>
      <c r="H51" s="219"/>
      <c r="I51" s="219"/>
      <c r="J51" s="219"/>
      <c r="K51" s="219"/>
      <c r="L51" s="219">
        <f>G51</f>
        <v>0</v>
      </c>
    </row>
    <row r="52" spans="1:12" ht="13.5">
      <c r="A52" s="322"/>
      <c r="B52" s="326" t="s">
        <v>5</v>
      </c>
      <c r="C52" s="226"/>
      <c r="D52" s="226"/>
      <c r="E52" s="267"/>
      <c r="F52" s="267"/>
      <c r="G52" s="267"/>
      <c r="H52" s="267"/>
      <c r="I52" s="267"/>
      <c r="J52" s="267"/>
      <c r="K52" s="267"/>
      <c r="L52" s="295">
        <f>SUM(L14:L51)</f>
        <v>0</v>
      </c>
    </row>
    <row r="53" spans="1:12" ht="39" customHeight="1">
      <c r="A53" s="186"/>
      <c r="B53" s="556" t="s">
        <v>245</v>
      </c>
      <c r="C53" s="556"/>
      <c r="D53" s="556"/>
      <c r="E53" s="556"/>
      <c r="F53" s="80"/>
      <c r="G53" s="80"/>
      <c r="H53" s="81"/>
      <c r="I53" s="80"/>
      <c r="J53" s="80"/>
      <c r="K53" s="80"/>
      <c r="L53" s="82"/>
    </row>
    <row r="54" spans="1:12" ht="13.5">
      <c r="A54" s="120">
        <v>2</v>
      </c>
      <c r="B54" s="173" t="s">
        <v>526</v>
      </c>
      <c r="C54" s="56" t="s">
        <v>135</v>
      </c>
      <c r="D54" s="114"/>
      <c r="E54" s="57">
        <v>6.85</v>
      </c>
      <c r="F54" s="58"/>
      <c r="G54" s="58"/>
      <c r="H54" s="58"/>
      <c r="I54" s="58"/>
      <c r="J54" s="58"/>
      <c r="K54" s="58"/>
      <c r="L54" s="57"/>
    </row>
    <row r="55" spans="1:12" ht="13.5">
      <c r="A55" s="170"/>
      <c r="B55" s="169" t="s">
        <v>148</v>
      </c>
      <c r="C55" s="114" t="s">
        <v>0</v>
      </c>
      <c r="D55" s="112">
        <v>1</v>
      </c>
      <c r="E55" s="58">
        <f>E54*D55</f>
        <v>6.85</v>
      </c>
      <c r="F55" s="58"/>
      <c r="G55" s="58"/>
      <c r="H55" s="58"/>
      <c r="I55" s="58">
        <f>H55*E55</f>
        <v>0</v>
      </c>
      <c r="J55" s="58"/>
      <c r="K55" s="58"/>
      <c r="L55" s="58">
        <f>I55+G55</f>
        <v>0</v>
      </c>
    </row>
    <row r="56" spans="1:12" ht="13.5">
      <c r="A56" s="323">
        <v>3</v>
      </c>
      <c r="B56" s="248" t="s">
        <v>171</v>
      </c>
      <c r="C56" s="211" t="s">
        <v>135</v>
      </c>
      <c r="D56" s="212"/>
      <c r="E56" s="213">
        <v>3</v>
      </c>
      <c r="F56" s="122"/>
      <c r="G56" s="122"/>
      <c r="H56" s="122"/>
      <c r="I56" s="122"/>
      <c r="J56" s="122"/>
      <c r="K56" s="122"/>
      <c r="L56" s="148"/>
    </row>
    <row r="57" spans="1:12" ht="13.5">
      <c r="A57" s="263"/>
      <c r="B57" s="319" t="s">
        <v>148</v>
      </c>
      <c r="C57" s="114" t="s">
        <v>0</v>
      </c>
      <c r="D57" s="74">
        <v>1</v>
      </c>
      <c r="E57" s="84">
        <f>E56*D57</f>
        <v>3</v>
      </c>
      <c r="F57" s="84"/>
      <c r="G57" s="84"/>
      <c r="H57" s="84"/>
      <c r="I57" s="84">
        <f>H57*E57</f>
        <v>0</v>
      </c>
      <c r="J57" s="84"/>
      <c r="K57" s="84"/>
      <c r="L57" s="84">
        <f>K57+I57+G57</f>
        <v>0</v>
      </c>
    </row>
    <row r="58" spans="1:12" ht="13.5">
      <c r="A58" s="263"/>
      <c r="B58" s="246" t="s">
        <v>172</v>
      </c>
      <c r="C58" s="83" t="s">
        <v>135</v>
      </c>
      <c r="D58" s="146">
        <v>1.21</v>
      </c>
      <c r="E58" s="122">
        <f>E56*D58</f>
        <v>3.63</v>
      </c>
      <c r="F58" s="122"/>
      <c r="G58" s="91">
        <f>F58*E58</f>
        <v>0</v>
      </c>
      <c r="H58" s="91"/>
      <c r="I58" s="91"/>
      <c r="J58" s="91"/>
      <c r="K58" s="91"/>
      <c r="L58" s="84">
        <f>G58</f>
        <v>0</v>
      </c>
    </row>
    <row r="59" spans="1:12" ht="13.5">
      <c r="A59" s="264">
        <v>4</v>
      </c>
      <c r="B59" s="270" t="s">
        <v>227</v>
      </c>
      <c r="C59" s="217" t="s">
        <v>124</v>
      </c>
      <c r="D59" s="217"/>
      <c r="E59" s="218">
        <v>20</v>
      </c>
      <c r="F59" s="267"/>
      <c r="G59" s="219"/>
      <c r="H59" s="258"/>
      <c r="I59" s="258"/>
      <c r="J59" s="258"/>
      <c r="K59" s="258"/>
      <c r="L59" s="258"/>
    </row>
    <row r="60" spans="1:12" ht="13.5">
      <c r="A60" s="266"/>
      <c r="B60" s="169" t="s">
        <v>148</v>
      </c>
      <c r="C60" s="92" t="s">
        <v>0</v>
      </c>
      <c r="D60" s="84">
        <v>1</v>
      </c>
      <c r="E60" s="219">
        <f>E59*D60</f>
        <v>20</v>
      </c>
      <c r="F60" s="267"/>
      <c r="G60" s="220"/>
      <c r="H60" s="265"/>
      <c r="I60" s="265">
        <f>H60*E60</f>
        <v>0</v>
      </c>
      <c r="J60" s="268"/>
      <c r="K60" s="268"/>
      <c r="L60" s="265">
        <f>K60+I60+G60</f>
        <v>0</v>
      </c>
    </row>
    <row r="61" spans="1:12" ht="13.5">
      <c r="A61" s="266"/>
      <c r="B61" s="86" t="s">
        <v>247</v>
      </c>
      <c r="C61" s="221" t="s">
        <v>124</v>
      </c>
      <c r="D61" s="221">
        <v>0.937</v>
      </c>
      <c r="E61" s="219">
        <f>E59*D61</f>
        <v>18.740000000000002</v>
      </c>
      <c r="F61" s="219"/>
      <c r="G61" s="220">
        <f>F61*E61</f>
        <v>0</v>
      </c>
      <c r="H61" s="265"/>
      <c r="I61" s="265"/>
      <c r="J61" s="268"/>
      <c r="K61" s="268"/>
      <c r="L61" s="265">
        <f>K61+I61+G61</f>
        <v>0</v>
      </c>
    </row>
    <row r="62" spans="1:12" ht="27">
      <c r="A62" s="227">
        <v>6</v>
      </c>
      <c r="B62" s="260" t="s">
        <v>248</v>
      </c>
      <c r="C62" s="103" t="s">
        <v>124</v>
      </c>
      <c r="D62" s="103"/>
      <c r="E62" s="124">
        <v>8</v>
      </c>
      <c r="F62" s="219"/>
      <c r="G62" s="220"/>
      <c r="H62" s="219"/>
      <c r="I62" s="219"/>
      <c r="J62" s="220"/>
      <c r="K62" s="220"/>
      <c r="L62" s="219"/>
    </row>
    <row r="63" spans="1:12" ht="13.5">
      <c r="A63" s="266"/>
      <c r="B63" s="169" t="s">
        <v>148</v>
      </c>
      <c r="C63" s="92" t="s">
        <v>0</v>
      </c>
      <c r="D63" s="219">
        <v>1</v>
      </c>
      <c r="E63" s="219">
        <f>E62*D63</f>
        <v>8</v>
      </c>
      <c r="F63" s="219"/>
      <c r="G63" s="220"/>
      <c r="H63" s="219"/>
      <c r="I63" s="219">
        <f>H63*E63</f>
        <v>0</v>
      </c>
      <c r="J63" s="220"/>
      <c r="K63" s="220"/>
      <c r="L63" s="220">
        <f>K63+I63+G63</f>
        <v>0</v>
      </c>
    </row>
    <row r="64" spans="1:12" ht="13.5">
      <c r="A64" s="266"/>
      <c r="B64" s="86" t="s">
        <v>527</v>
      </c>
      <c r="C64" s="221" t="s">
        <v>124</v>
      </c>
      <c r="D64" s="84">
        <v>1</v>
      </c>
      <c r="E64" s="219">
        <f>E62*D64</f>
        <v>8</v>
      </c>
      <c r="F64" s="219"/>
      <c r="G64" s="220">
        <f>F64*E64</f>
        <v>0</v>
      </c>
      <c r="H64" s="219"/>
      <c r="I64" s="219"/>
      <c r="J64" s="220"/>
      <c r="K64" s="220"/>
      <c r="L64" s="220">
        <f>K64+I64+G64</f>
        <v>0</v>
      </c>
    </row>
    <row r="65" spans="1:12" ht="13.5">
      <c r="A65" s="129">
        <v>7</v>
      </c>
      <c r="B65" s="94" t="s">
        <v>249</v>
      </c>
      <c r="C65" s="147" t="s">
        <v>138</v>
      </c>
      <c r="D65" s="136"/>
      <c r="E65" s="124">
        <v>1</v>
      </c>
      <c r="F65" s="91"/>
      <c r="G65" s="91"/>
      <c r="H65" s="91"/>
      <c r="I65" s="91"/>
      <c r="J65" s="91"/>
      <c r="K65" s="91"/>
      <c r="L65" s="91"/>
    </row>
    <row r="66" spans="1:12" ht="13.5">
      <c r="A66" s="263"/>
      <c r="B66" s="319" t="s">
        <v>148</v>
      </c>
      <c r="C66" s="114" t="s">
        <v>0</v>
      </c>
      <c r="D66" s="74">
        <v>1</v>
      </c>
      <c r="E66" s="84">
        <f>E65*D66</f>
        <v>1</v>
      </c>
      <c r="F66" s="84"/>
      <c r="G66" s="84"/>
      <c r="H66" s="84"/>
      <c r="I66" s="84">
        <f>H66*E66</f>
        <v>0</v>
      </c>
      <c r="J66" s="84"/>
      <c r="K66" s="84"/>
      <c r="L66" s="84">
        <f>K66+I66+G66</f>
        <v>0</v>
      </c>
    </row>
    <row r="67" spans="1:12" ht="14.25" customHeight="1">
      <c r="A67" s="263"/>
      <c r="B67" s="319" t="s">
        <v>170</v>
      </c>
      <c r="C67" s="114" t="s">
        <v>0</v>
      </c>
      <c r="D67" s="72" t="s">
        <v>163</v>
      </c>
      <c r="E67" s="84">
        <v>1</v>
      </c>
      <c r="F67" s="84"/>
      <c r="G67" s="84"/>
      <c r="H67" s="84"/>
      <c r="I67" s="84"/>
      <c r="J67" s="84"/>
      <c r="K67" s="84">
        <f>J67*E67</f>
        <v>0</v>
      </c>
      <c r="L67" s="84">
        <f>K67+I67+G67</f>
        <v>0</v>
      </c>
    </row>
    <row r="68" spans="1:12" ht="14.25" customHeight="1">
      <c r="A68" s="263"/>
      <c r="B68" s="229" t="s">
        <v>161</v>
      </c>
      <c r="C68" s="89" t="s">
        <v>138</v>
      </c>
      <c r="D68" s="90">
        <v>1</v>
      </c>
      <c r="E68" s="91">
        <f>E65*D68</f>
        <v>1</v>
      </c>
      <c r="F68" s="91"/>
      <c r="G68" s="91">
        <f>F68*E68</f>
        <v>0</v>
      </c>
      <c r="H68" s="91"/>
      <c r="I68" s="91"/>
      <c r="J68" s="91"/>
      <c r="K68" s="91"/>
      <c r="L68" s="84">
        <f>K68+I68+G68</f>
        <v>0</v>
      </c>
    </row>
    <row r="69" spans="1:12" ht="14.25" customHeight="1">
      <c r="A69" s="263"/>
      <c r="B69" s="229" t="s">
        <v>250</v>
      </c>
      <c r="C69" s="89" t="s">
        <v>138</v>
      </c>
      <c r="D69" s="90">
        <v>1</v>
      </c>
      <c r="E69" s="91">
        <f>E65*D69</f>
        <v>1</v>
      </c>
      <c r="F69" s="91"/>
      <c r="G69" s="91">
        <f>F69*E69</f>
        <v>0</v>
      </c>
      <c r="H69" s="91"/>
      <c r="I69" s="91"/>
      <c r="J69" s="91"/>
      <c r="K69" s="91"/>
      <c r="L69" s="84">
        <f>K69+I69+G69</f>
        <v>0</v>
      </c>
    </row>
    <row r="70" spans="1:12" ht="14.25" customHeight="1">
      <c r="A70" s="263"/>
      <c r="B70" s="246" t="s">
        <v>162</v>
      </c>
      <c r="C70" s="83" t="s">
        <v>138</v>
      </c>
      <c r="D70" s="146">
        <v>1</v>
      </c>
      <c r="E70" s="122">
        <f>E65*D70</f>
        <v>1</v>
      </c>
      <c r="F70" s="122"/>
      <c r="G70" s="91">
        <f>F70*E70</f>
        <v>0</v>
      </c>
      <c r="H70" s="122"/>
      <c r="I70" s="122"/>
      <c r="J70" s="122"/>
      <c r="K70" s="122"/>
      <c r="L70" s="148">
        <f>K70+I70+G70</f>
        <v>0</v>
      </c>
    </row>
    <row r="71" spans="1:12" ht="14.25" customHeight="1">
      <c r="A71" s="323">
        <v>8</v>
      </c>
      <c r="B71" s="248" t="s">
        <v>262</v>
      </c>
      <c r="C71" s="211" t="s">
        <v>138</v>
      </c>
      <c r="D71" s="249"/>
      <c r="E71" s="213">
        <v>1</v>
      </c>
      <c r="F71" s="91"/>
      <c r="G71" s="91"/>
      <c r="H71" s="91"/>
      <c r="I71" s="91"/>
      <c r="J71" s="91"/>
      <c r="K71" s="91"/>
      <c r="L71" s="84"/>
    </row>
    <row r="72" spans="1:12" ht="14.25" customHeight="1">
      <c r="A72" s="263"/>
      <c r="B72" s="319" t="s">
        <v>148</v>
      </c>
      <c r="C72" s="114" t="s">
        <v>0</v>
      </c>
      <c r="D72" s="74">
        <v>1</v>
      </c>
      <c r="E72" s="84">
        <f>E71*D72</f>
        <v>1</v>
      </c>
      <c r="F72" s="84"/>
      <c r="G72" s="84"/>
      <c r="H72" s="84"/>
      <c r="I72" s="84">
        <f>H72*E72</f>
        <v>0</v>
      </c>
      <c r="J72" s="84"/>
      <c r="K72" s="84"/>
      <c r="L72" s="84">
        <f>K72+I72+G72</f>
        <v>0</v>
      </c>
    </row>
    <row r="73" spans="1:12" ht="14.25" customHeight="1">
      <c r="A73" s="263"/>
      <c r="B73" s="288" t="s">
        <v>263</v>
      </c>
      <c r="C73" s="289" t="s">
        <v>202</v>
      </c>
      <c r="D73" s="290">
        <v>1</v>
      </c>
      <c r="E73" s="290">
        <f>E71*D73</f>
        <v>1</v>
      </c>
      <c r="F73" s="289"/>
      <c r="G73" s="290">
        <f>F73*E73</f>
        <v>0</v>
      </c>
      <c r="H73" s="289"/>
      <c r="I73" s="289"/>
      <c r="J73" s="289"/>
      <c r="K73" s="289"/>
      <c r="L73" s="290">
        <f>G73</f>
        <v>0</v>
      </c>
    </row>
    <row r="74" spans="1:12" ht="14.25" customHeight="1">
      <c r="A74" s="263"/>
      <c r="B74" s="288" t="s">
        <v>264</v>
      </c>
      <c r="C74" s="289" t="s">
        <v>202</v>
      </c>
      <c r="D74" s="290">
        <v>3</v>
      </c>
      <c r="E74" s="290">
        <f>E71*D74</f>
        <v>3</v>
      </c>
      <c r="F74" s="289"/>
      <c r="G74" s="290">
        <f aca="true" t="shared" si="1" ref="G74:G83">F74*E74</f>
        <v>0</v>
      </c>
      <c r="H74" s="289"/>
      <c r="I74" s="289"/>
      <c r="J74" s="289"/>
      <c r="K74" s="289"/>
      <c r="L74" s="290">
        <f aca="true" t="shared" si="2" ref="L74:L83">G74</f>
        <v>0</v>
      </c>
    </row>
    <row r="75" spans="1:12" ht="14.25" customHeight="1">
      <c r="A75" s="263"/>
      <c r="B75" s="288" t="s">
        <v>265</v>
      </c>
      <c r="C75" s="289" t="s">
        <v>202</v>
      </c>
      <c r="D75" s="290">
        <v>1</v>
      </c>
      <c r="E75" s="290">
        <f>E71*D75</f>
        <v>1</v>
      </c>
      <c r="F75" s="289"/>
      <c r="G75" s="290">
        <f t="shared" si="1"/>
        <v>0</v>
      </c>
      <c r="H75" s="289"/>
      <c r="I75" s="289"/>
      <c r="J75" s="289"/>
      <c r="K75" s="289"/>
      <c r="L75" s="290">
        <f t="shared" si="2"/>
        <v>0</v>
      </c>
    </row>
    <row r="76" spans="1:12" ht="14.25" customHeight="1">
      <c r="A76" s="263"/>
      <c r="B76" s="288" t="s">
        <v>266</v>
      </c>
      <c r="C76" s="289" t="s">
        <v>202</v>
      </c>
      <c r="D76" s="290">
        <v>1</v>
      </c>
      <c r="E76" s="290">
        <f>E71*D76</f>
        <v>1</v>
      </c>
      <c r="F76" s="289"/>
      <c r="G76" s="290">
        <f t="shared" si="1"/>
        <v>0</v>
      </c>
      <c r="H76" s="289"/>
      <c r="I76" s="289"/>
      <c r="J76" s="289"/>
      <c r="K76" s="289"/>
      <c r="L76" s="290">
        <f t="shared" si="2"/>
        <v>0</v>
      </c>
    </row>
    <row r="77" spans="1:12" ht="14.25" customHeight="1">
      <c r="A77" s="263"/>
      <c r="B77" s="288" t="s">
        <v>267</v>
      </c>
      <c r="C77" s="289" t="s">
        <v>202</v>
      </c>
      <c r="D77" s="290">
        <v>6</v>
      </c>
      <c r="E77" s="290">
        <f>E71*D77</f>
        <v>6</v>
      </c>
      <c r="F77" s="289"/>
      <c r="G77" s="290">
        <f t="shared" si="1"/>
        <v>0</v>
      </c>
      <c r="H77" s="289"/>
      <c r="I77" s="289"/>
      <c r="J77" s="289"/>
      <c r="K77" s="289"/>
      <c r="L77" s="290">
        <f t="shared" si="2"/>
        <v>0</v>
      </c>
    </row>
    <row r="78" spans="1:12" ht="14.25" customHeight="1">
      <c r="A78" s="263"/>
      <c r="B78" s="288" t="s">
        <v>268</v>
      </c>
      <c r="C78" s="289" t="s">
        <v>269</v>
      </c>
      <c r="D78" s="290">
        <v>0.6</v>
      </c>
      <c r="E78" s="290">
        <f>E71*D78</f>
        <v>0.6</v>
      </c>
      <c r="F78" s="289"/>
      <c r="G78" s="290">
        <f t="shared" si="1"/>
        <v>0</v>
      </c>
      <c r="H78" s="289"/>
      <c r="I78" s="289"/>
      <c r="J78" s="289"/>
      <c r="K78" s="289"/>
      <c r="L78" s="290">
        <f t="shared" si="2"/>
        <v>0</v>
      </c>
    </row>
    <row r="79" spans="1:12" ht="14.25" customHeight="1">
      <c r="A79" s="263"/>
      <c r="B79" s="288" t="s">
        <v>270</v>
      </c>
      <c r="C79" s="289" t="s">
        <v>269</v>
      </c>
      <c r="D79" s="290">
        <v>0.9</v>
      </c>
      <c r="E79" s="290">
        <f>E71*D79</f>
        <v>0.9</v>
      </c>
      <c r="F79" s="289"/>
      <c r="G79" s="290">
        <f t="shared" si="1"/>
        <v>0</v>
      </c>
      <c r="H79" s="289"/>
      <c r="I79" s="289"/>
      <c r="J79" s="289"/>
      <c r="K79" s="289"/>
      <c r="L79" s="290">
        <f t="shared" si="2"/>
        <v>0</v>
      </c>
    </row>
    <row r="80" spans="1:12" ht="14.25" customHeight="1">
      <c r="A80" s="263"/>
      <c r="B80" s="288" t="s">
        <v>271</v>
      </c>
      <c r="C80" s="289" t="s">
        <v>272</v>
      </c>
      <c r="D80" s="290">
        <v>0.039</v>
      </c>
      <c r="E80" s="290">
        <f>E71*D80</f>
        <v>0.039</v>
      </c>
      <c r="F80" s="289"/>
      <c r="G80" s="290">
        <f t="shared" si="1"/>
        <v>0</v>
      </c>
      <c r="H80" s="289"/>
      <c r="I80" s="289"/>
      <c r="J80" s="289"/>
      <c r="K80" s="289"/>
      <c r="L80" s="290">
        <f t="shared" si="2"/>
        <v>0</v>
      </c>
    </row>
    <row r="81" spans="1:12" ht="14.25" customHeight="1">
      <c r="A81" s="263"/>
      <c r="B81" s="288" t="s">
        <v>273</v>
      </c>
      <c r="C81" s="289" t="s">
        <v>155</v>
      </c>
      <c r="D81" s="290">
        <v>7.11</v>
      </c>
      <c r="E81" s="290">
        <f>E71*D81</f>
        <v>7.11</v>
      </c>
      <c r="F81" s="289"/>
      <c r="G81" s="290">
        <f t="shared" si="1"/>
        <v>0</v>
      </c>
      <c r="H81" s="289"/>
      <c r="I81" s="289"/>
      <c r="J81" s="289"/>
      <c r="K81" s="289"/>
      <c r="L81" s="290">
        <f t="shared" si="2"/>
        <v>0</v>
      </c>
    </row>
    <row r="82" spans="1:12" ht="14.25" customHeight="1">
      <c r="A82" s="263"/>
      <c r="B82" s="288" t="s">
        <v>274</v>
      </c>
      <c r="C82" s="289" t="s">
        <v>155</v>
      </c>
      <c r="D82" s="290">
        <v>10</v>
      </c>
      <c r="E82" s="290">
        <f>E71*D82</f>
        <v>10</v>
      </c>
      <c r="F82" s="289"/>
      <c r="G82" s="290">
        <f t="shared" si="1"/>
        <v>0</v>
      </c>
      <c r="H82" s="289"/>
      <c r="I82" s="289"/>
      <c r="J82" s="289"/>
      <c r="K82" s="289"/>
      <c r="L82" s="290">
        <f t="shared" si="2"/>
        <v>0</v>
      </c>
    </row>
    <row r="83" spans="1:12" ht="14.25" customHeight="1">
      <c r="A83" s="263"/>
      <c r="B83" s="292" t="s">
        <v>123</v>
      </c>
      <c r="C83" s="291" t="s">
        <v>0</v>
      </c>
      <c r="D83" s="293">
        <v>1.66</v>
      </c>
      <c r="E83" s="293">
        <f>E71*D83</f>
        <v>1.66</v>
      </c>
      <c r="F83" s="291"/>
      <c r="G83" s="293">
        <f t="shared" si="1"/>
        <v>0</v>
      </c>
      <c r="H83" s="291"/>
      <c r="I83" s="291"/>
      <c r="J83" s="291"/>
      <c r="K83" s="291"/>
      <c r="L83" s="293">
        <f t="shared" si="2"/>
        <v>0</v>
      </c>
    </row>
    <row r="84" spans="1:12" ht="26.25" customHeight="1">
      <c r="A84" s="323">
        <v>9</v>
      </c>
      <c r="B84" s="325" t="s">
        <v>276</v>
      </c>
      <c r="C84" s="294" t="s">
        <v>138</v>
      </c>
      <c r="D84" s="295"/>
      <c r="E84" s="295">
        <v>1</v>
      </c>
      <c r="F84" s="221"/>
      <c r="G84" s="221"/>
      <c r="H84" s="221"/>
      <c r="I84" s="221"/>
      <c r="J84" s="221"/>
      <c r="K84" s="221"/>
      <c r="L84" s="219"/>
    </row>
    <row r="85" spans="1:12" ht="14.25" customHeight="1">
      <c r="A85" s="263"/>
      <c r="B85" s="319" t="s">
        <v>148</v>
      </c>
      <c r="C85" s="114" t="s">
        <v>0</v>
      </c>
      <c r="D85" s="74">
        <v>1</v>
      </c>
      <c r="E85" s="84">
        <f>E84*D85</f>
        <v>1</v>
      </c>
      <c r="F85" s="84"/>
      <c r="G85" s="84"/>
      <c r="H85" s="84"/>
      <c r="I85" s="84">
        <f>H85*E85</f>
        <v>0</v>
      </c>
      <c r="J85" s="84"/>
      <c r="K85" s="84"/>
      <c r="L85" s="84">
        <f>K85+I85+G85</f>
        <v>0</v>
      </c>
    </row>
    <row r="86" spans="1:12" ht="14.25" customHeight="1">
      <c r="A86" s="263"/>
      <c r="B86" s="292" t="s">
        <v>275</v>
      </c>
      <c r="C86" s="291" t="s">
        <v>0</v>
      </c>
      <c r="D86" s="293">
        <v>1</v>
      </c>
      <c r="E86" s="293">
        <f>E84*D86</f>
        <v>1</v>
      </c>
      <c r="F86" s="291"/>
      <c r="G86" s="293">
        <f>F86*E86</f>
        <v>0</v>
      </c>
      <c r="H86" s="291"/>
      <c r="I86" s="291"/>
      <c r="J86" s="291"/>
      <c r="K86" s="291"/>
      <c r="L86" s="293">
        <f>G86</f>
        <v>0</v>
      </c>
    </row>
    <row r="87" spans="1:12" ht="13.5">
      <c r="A87" s="315"/>
      <c r="B87" s="94" t="s">
        <v>5</v>
      </c>
      <c r="C87" s="89"/>
      <c r="D87" s="90"/>
      <c r="E87" s="91"/>
      <c r="F87" s="91"/>
      <c r="G87" s="91"/>
      <c r="H87" s="91"/>
      <c r="I87" s="91"/>
      <c r="J87" s="91"/>
      <c r="K87" s="91"/>
      <c r="L87" s="95">
        <f>SUM(L54:L86)</f>
        <v>0</v>
      </c>
    </row>
    <row r="88" spans="1:12" ht="13.5">
      <c r="A88" s="314"/>
      <c r="B88" s="99" t="s">
        <v>147</v>
      </c>
      <c r="C88" s="98"/>
      <c r="D88" s="59"/>
      <c r="E88" s="60"/>
      <c r="F88" s="61"/>
      <c r="G88" s="61">
        <f>SUM(G13:G87)</f>
        <v>0</v>
      </c>
      <c r="H88" s="61"/>
      <c r="I88" s="61"/>
      <c r="J88" s="61"/>
      <c r="K88" s="61"/>
      <c r="L88" s="57">
        <f>L87+L52</f>
        <v>0</v>
      </c>
    </row>
    <row r="89" spans="1:12" ht="13.5">
      <c r="A89" s="96"/>
      <c r="B89" s="97" t="s">
        <v>130</v>
      </c>
      <c r="C89" s="98">
        <v>0.05</v>
      </c>
      <c r="D89" s="59"/>
      <c r="E89" s="60"/>
      <c r="F89" s="61"/>
      <c r="G89" s="61"/>
      <c r="H89" s="61"/>
      <c r="I89" s="61"/>
      <c r="J89" s="61"/>
      <c r="K89" s="61"/>
      <c r="L89" s="58">
        <f>G88*C89</f>
        <v>0</v>
      </c>
    </row>
    <row r="90" spans="1:13" ht="13.5">
      <c r="A90" s="96"/>
      <c r="B90" s="99" t="s">
        <v>5</v>
      </c>
      <c r="C90" s="98"/>
      <c r="D90" s="59"/>
      <c r="E90" s="60"/>
      <c r="F90" s="61"/>
      <c r="G90" s="61"/>
      <c r="H90" s="61"/>
      <c r="I90" s="61"/>
      <c r="J90" s="61"/>
      <c r="K90" s="61"/>
      <c r="L90" s="58">
        <f>L89+L88</f>
        <v>0</v>
      </c>
      <c r="M90" s="109"/>
    </row>
    <row r="91" spans="1:12" ht="13.5">
      <c r="A91" s="64"/>
      <c r="B91" s="100" t="s">
        <v>131</v>
      </c>
      <c r="C91" s="63">
        <v>0.1</v>
      </c>
      <c r="D91" s="59"/>
      <c r="E91" s="60"/>
      <c r="F91" s="61"/>
      <c r="G91" s="61"/>
      <c r="H91" s="61"/>
      <c r="I91" s="61"/>
      <c r="J91" s="61"/>
      <c r="K91" s="61"/>
      <c r="L91" s="58">
        <f>L90*C91</f>
        <v>0</v>
      </c>
    </row>
    <row r="92" spans="1:13" ht="13.5">
      <c r="A92" s="64"/>
      <c r="B92" s="101" t="s">
        <v>122</v>
      </c>
      <c r="C92" s="63"/>
      <c r="D92" s="59"/>
      <c r="E92" s="60"/>
      <c r="F92" s="61"/>
      <c r="G92" s="61"/>
      <c r="H92" s="61"/>
      <c r="I92" s="61"/>
      <c r="J92" s="61"/>
      <c r="K92" s="61"/>
      <c r="L92" s="58">
        <f>L91+L90</f>
        <v>0</v>
      </c>
      <c r="M92" s="109"/>
    </row>
    <row r="93" spans="1:12" ht="13.5">
      <c r="A93" s="102"/>
      <c r="B93" s="97" t="s">
        <v>132</v>
      </c>
      <c r="C93" s="98">
        <v>0.08</v>
      </c>
      <c r="D93" s="103"/>
      <c r="E93" s="104"/>
      <c r="F93" s="97"/>
      <c r="G93" s="95"/>
      <c r="H93" s="95"/>
      <c r="I93" s="95"/>
      <c r="J93" s="105"/>
      <c r="K93" s="105"/>
      <c r="L93" s="91">
        <f>L92*C93</f>
        <v>0</v>
      </c>
    </row>
    <row r="94" spans="2:12" ht="13.5">
      <c r="B94" s="99" t="s">
        <v>5</v>
      </c>
      <c r="C94" s="98"/>
      <c r="D94" s="103"/>
      <c r="E94" s="104"/>
      <c r="F94" s="97"/>
      <c r="G94" s="95"/>
      <c r="H94" s="95"/>
      <c r="I94" s="95"/>
      <c r="J94" s="105"/>
      <c r="K94" s="105"/>
      <c r="L94" s="91">
        <f>L93+L92</f>
        <v>0</v>
      </c>
    </row>
    <row r="95" spans="2:12" ht="13.5">
      <c r="B95" s="97" t="s">
        <v>120</v>
      </c>
      <c r="C95" s="98">
        <v>0.05</v>
      </c>
      <c r="D95" s="103"/>
      <c r="E95" s="104"/>
      <c r="F95" s="97"/>
      <c r="G95" s="95"/>
      <c r="H95" s="95"/>
      <c r="I95" s="95"/>
      <c r="J95" s="105"/>
      <c r="K95" s="105"/>
      <c r="L95" s="91">
        <f>L94*C95</f>
        <v>0</v>
      </c>
    </row>
    <row r="96" spans="2:12" ht="13.5">
      <c r="B96" s="99" t="s">
        <v>5</v>
      </c>
      <c r="C96" s="98"/>
      <c r="D96" s="103"/>
      <c r="E96" s="104"/>
      <c r="F96" s="97"/>
      <c r="G96" s="95"/>
      <c r="H96" s="95"/>
      <c r="I96" s="95"/>
      <c r="J96" s="105"/>
      <c r="K96" s="105"/>
      <c r="L96" s="91">
        <f>L95+L94</f>
        <v>0</v>
      </c>
    </row>
    <row r="97" spans="2:12" ht="13.5">
      <c r="B97" s="97" t="s">
        <v>133</v>
      </c>
      <c r="C97" s="98">
        <v>0.18</v>
      </c>
      <c r="D97" s="103"/>
      <c r="E97" s="104"/>
      <c r="F97" s="97"/>
      <c r="G97" s="95"/>
      <c r="H97" s="95"/>
      <c r="I97" s="95"/>
      <c r="J97" s="105"/>
      <c r="K97" s="105"/>
      <c r="L97" s="91">
        <f>L96*C97</f>
        <v>0</v>
      </c>
    </row>
    <row r="98" spans="2:12" ht="13.5">
      <c r="B98" s="99" t="s">
        <v>147</v>
      </c>
      <c r="C98" s="106"/>
      <c r="D98" s="106"/>
      <c r="E98" s="106"/>
      <c r="F98" s="106"/>
      <c r="G98" s="107"/>
      <c r="H98" s="107"/>
      <c r="I98" s="107"/>
      <c r="J98" s="107"/>
      <c r="K98" s="107"/>
      <c r="L98" s="108">
        <f>L97+L96</f>
        <v>0</v>
      </c>
    </row>
    <row r="99" ht="13.5">
      <c r="L99" s="110"/>
    </row>
    <row r="100" ht="13.5">
      <c r="L100" s="109"/>
    </row>
    <row r="101" ht="13.5">
      <c r="L101" s="109"/>
    </row>
    <row r="106" ht="13.5">
      <c r="L106" s="109"/>
    </row>
  </sheetData>
  <sheetProtection/>
  <mergeCells count="8">
    <mergeCell ref="B53:E53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2024-05-20T13:10:53Z</dcterms:modified>
  <cp:category/>
  <cp:version/>
  <cp:contentType/>
  <cp:contentStatus/>
</cp:coreProperties>
</file>