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ar.Khurtsilava\OneDrive - Deutsche Gesellschaft für Internationale Zusammenarbeit (GIZ) GmbH\Dokumente\Tender\2024\83468662-Advising ECO.Georgia-GU\"/>
    </mc:Choice>
  </mc:AlternateContent>
  <xr:revisionPtr revIDLastSave="0" documentId="13_ncr:1_{BED989FE-A7BA-41B6-A28C-D8BAB0CFA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raiser" sheetId="5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5" l="1"/>
  <c r="D38" i="5"/>
  <c r="A37" i="5" s="1"/>
  <c r="F27" i="5" l="1"/>
  <c r="F28" i="5"/>
  <c r="F29" i="5"/>
  <c r="F30" i="5"/>
  <c r="F31" i="5"/>
  <c r="F16" i="5"/>
  <c r="F17" i="5"/>
  <c r="F18" i="5"/>
  <c r="F19" i="5"/>
  <c r="F20" i="5"/>
  <c r="F21" i="5"/>
  <c r="F10" i="5"/>
  <c r="F11" i="5" s="1"/>
  <c r="C10" i="5"/>
  <c r="F22" i="5" l="1"/>
  <c r="F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<sst xmlns="http://schemas.openxmlformats.org/spreadsheetml/2006/main" count="63" uniqueCount="43">
  <si>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</si>
  <si>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</si>
  <si>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</si>
  <si>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</si>
  <si>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</si>
  <si>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</si>
  <si>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</si>
  <si>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</si>
  <si>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</si>
  <si>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</si>
  <si>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</si>
  <si>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Explanations</t>
  </si>
  <si>
    <t>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</si>
  <si>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</si>
  <si>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</si>
  <si>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</si>
  <si>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</si>
  <si>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</si>
  <si>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</si>
  <si>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</si>
  <si>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</si>
  <si>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</si>
  <si>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</si>
  <si>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</si>
  <si>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</si>
  <si>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</si>
  <si>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</si>
  <si>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</si>
  <si>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</si>
  <si>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</si>
  <si>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</si>
  <si>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</si>
  <si>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</si>
  <si>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</si>
  <si>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Contract number:</t>
  </si>
  <si>
    <t>Remuneration
 GEL</t>
  </si>
  <si>
    <t>Total
GEL</t>
  </si>
  <si>
    <t>lump sum / amount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</si>
  <si>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</si>
  <si>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Price schedule</t>
  </si>
  <si>
    <t>20.2275.4-007.00 / 0301</t>
  </si>
  <si>
    <t>Advising ECO.Georgia Project on Municipal Forest Management</t>
  </si>
  <si>
    <t>Please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</si>
</sst>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89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7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29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8" xfId="0" applyFont="1" applyFill="1" applyBorder="1" applyAlignment="1" applyProtection="1">
      <alignment wrapText="1"/>
      <protection locked="0"/>
    </xf>
    <xf numFmtId="0" fontId="3" fillId="5" borderId="29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2" fillId="0" borderId="7" xfId="0" applyFont="1" applyBorder="1"/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22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34" xfId="0" applyBorder="1"/>
    <xf numFmtId="0" fontId="13" fillId="0" borderId="0" xfId="0" applyFont="1" applyAlignment="1">
      <alignment vertical="top"/>
    </xf>
    <xf numFmtId="0" fontId="2" fillId="0" borderId="32" xfId="0" applyFont="1" applyBorder="1" applyAlignment="1">
      <alignment horizontal="center"/>
    </xf>
    <xf numFmtId="0" fontId="7" fillId="0" borderId="36" xfId="0" applyFont="1" applyBorder="1"/>
    <xf numFmtId="0" fontId="3" fillId="0" borderId="37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left" vertical="top"/>
    </xf>
    <xf numFmtId="0" fontId="15" fillId="6" borderId="18" xfId="0" applyFont="1" applyFill="1" applyBorder="1" applyAlignment="1">
      <alignment horizontal="left" vertical="top" wrapText="1"/>
    </xf>
    <xf numFmtId="0" fontId="15" fillId="6" borderId="33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40" xfId="0" applyFont="1" applyBorder="1"/>
    <xf numFmtId="0" fontId="6" fillId="0" borderId="18" xfId="1" applyFont="1" applyFill="1" applyBorder="1" applyAlignment="1">
      <alignment vertical="center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31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857251</xdr:colOff>
      <xdr:row>0</xdr:row>
      <xdr:rowOff>97155</xdr:rowOff>
    </xdr:from>
    <xdr:to>
      <xdr:col>6</xdr:col>
      <xdr:colOff>1038226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30" headerRowBorderDxfId="29" tableBorderDxfId="28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27" dataCellStyle="Eingabe Tabelle"/>
    <tableColumn id="2" xr3:uid="{00000000-0010-0000-0400-000002000000}" name="Name" dataDxfId="26"/>
    <tableColumn id="3" xr3:uid="{00000000-0010-0000-0400-000003000000}" name="Type of reimbursement" dataDxfId="25" dataCellStyle="Beschriftung">
      <calculatedColumnFormula>"Lump sum /per day"</calculatedColumnFormula>
    </tableColumn>
    <tableColumn id="4" xr3:uid="{00000000-0010-0000-0400-000004000000}" name="Number" dataDxfId="24"/>
    <tableColumn id="5" xr3:uid="{00000000-0010-0000-0400-000005000000}" name="Remuneration_x000a_ GEL" dataDxfId="23"/>
    <tableColumn id="6" xr3:uid="{00000000-0010-0000-0400-000006000000}" name="Total_x000a_GEL" dataDxfId="22">
      <calculatedColumnFormula>Table7[Number]*Table7[Remuneration
 GEL]</calculatedColumnFormula>
    </tableColumn>
    <tableColumn id="7" xr3:uid="{00000000-0010-0000-0400-000007000000}" name="Explanations" dataDxfId="2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20" headerRowBorderDxfId="19" tableBorderDxfId="18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17"/>
    <tableColumn id="2" xr3:uid="{00000000-0010-0000-0500-000002000000}" name="Subitem" dataDxfId="16"/>
    <tableColumn id="3" xr3:uid="{00000000-0010-0000-0500-000003000000}" name="Type of reimbursement" dataDxfId="15"/>
    <tableColumn id="4" xr3:uid="{00000000-0010-0000-0500-000004000000}" name="Number" dataDxfId="14"/>
    <tableColumn id="5" xr3:uid="{00000000-0010-0000-0500-000005000000}" name="Budget/ Price_x000a_GEL" dataDxfId="13"/>
    <tableColumn id="6" xr3:uid="{00000000-0010-0000-0500-000006000000}" name="Total _x000a_GEL" dataDxfId="12">
      <calculatedColumnFormula>D16*E16</calculatedColumnFormula>
    </tableColumn>
    <tableColumn id="7" xr3:uid="{00000000-0010-0000-0500-000007000000}" name="Explanations" dataDxfId="1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10" headerRowBorderDxfId="9" tableBorderDxfId="8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7"/>
    <tableColumn id="2" xr3:uid="{00000000-0010-0000-0600-000002000000}" name=" " dataDxfId="6"/>
    <tableColumn id="3" xr3:uid="{00000000-0010-0000-0600-000003000000}" name="Type of reimbursement" dataDxfId="5"/>
    <tableColumn id="4" xr3:uid="{00000000-0010-0000-0600-000004000000}" name="Number" dataDxfId="4"/>
    <tableColumn id="5" xr3:uid="{00000000-0010-0000-0600-000005000000}" name="Budget/ Price_x000a_GEL"/>
    <tableColumn id="6" xr3:uid="{00000000-0010-0000-0600-000006000000}" name="Total _x000a_GEL" dataDxfId="3">
      <calculatedColumnFormula>E27*D27</calculatedColumnFormula>
    </tableColumn>
    <tableColumn id="7" xr3:uid="{00000000-0010-0000-06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abSelected="1" topLeftCell="A5" workbookViewId="0">
      <selection activeCell="M33" sqref="M33"/>
    </sheetView>
  </sheetViews>
  <sheetFormatPr defaultRowHeight="15" x14ac:dyDescent="0.25"/>
  <cols>
    <col min="1" max="1" width="19.28515625" customWidth="1"/>
    <col min="2" max="2" width="21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76" t="s">
        <v>39</v>
      </c>
      <c r="B1" s="76"/>
      <c r="C1" s="76"/>
      <c r="D1" s="76"/>
      <c r="E1" s="76"/>
      <c r="F1" s="76"/>
      <c r="G1" s="45"/>
    </row>
    <row r="2" spans="1:7" ht="17.100000000000001" customHeight="1" thickBot="1" x14ac:dyDescent="0.3">
      <c r="A2" s="1" t="s">
        <v>34</v>
      </c>
      <c r="B2" s="44">
        <v>83468662</v>
      </c>
      <c r="C2" s="1" t="s">
        <v>0</v>
      </c>
      <c r="D2" s="81"/>
      <c r="E2" s="81"/>
      <c r="F2" s="81"/>
      <c r="G2" s="81"/>
    </row>
    <row r="3" spans="1:7" ht="17.100000000000001" customHeight="1" thickBot="1" x14ac:dyDescent="0.3">
      <c r="A3" s="1" t="s">
        <v>1</v>
      </c>
      <c r="B3" s="42" t="s">
        <v>40</v>
      </c>
      <c r="C3" s="1" t="s">
        <v>2</v>
      </c>
      <c r="D3" s="82"/>
      <c r="E3" s="82"/>
      <c r="F3" s="82"/>
      <c r="G3" s="82"/>
    </row>
    <row r="4" spans="1:7" ht="17.100000000000001" customHeight="1" thickBot="1" x14ac:dyDescent="0.3">
      <c r="A4" s="1" t="s">
        <v>3</v>
      </c>
      <c r="B4" s="19"/>
      <c r="C4" s="1" t="s">
        <v>4</v>
      </c>
      <c r="D4" s="82"/>
      <c r="E4" s="82"/>
      <c r="F4" s="82"/>
      <c r="G4" s="82"/>
    </row>
    <row r="5" spans="1:7" x14ac:dyDescent="0.25">
      <c r="A5" s="2"/>
      <c r="B5" s="2"/>
      <c r="C5" s="2" t="s">
        <v>5</v>
      </c>
      <c r="D5" s="80" t="s">
        <v>41</v>
      </c>
      <c r="E5" s="80"/>
      <c r="F5" s="80"/>
      <c r="G5" s="80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77" t="s">
        <v>6</v>
      </c>
      <c r="B7" s="77"/>
      <c r="C7" s="77"/>
      <c r="D7" s="77"/>
      <c r="E7" s="77"/>
      <c r="F7" s="77"/>
      <c r="G7" s="77"/>
    </row>
    <row r="8" spans="1:7" ht="9.75" customHeight="1" x14ac:dyDescent="0.25">
      <c r="A8" s="5"/>
      <c r="B8" s="5"/>
      <c r="C8" s="5"/>
      <c r="D8" s="5"/>
      <c r="E8" s="5"/>
      <c r="F8" s="5"/>
      <c r="G8" s="5"/>
    </row>
    <row r="9" spans="1:7" ht="24.75" thickBot="1" x14ac:dyDescent="0.3">
      <c r="A9" s="65" t="s">
        <v>7</v>
      </c>
      <c r="B9" s="66" t="s">
        <v>8</v>
      </c>
      <c r="C9" s="67" t="s">
        <v>9</v>
      </c>
      <c r="D9" s="67" t="s">
        <v>10</v>
      </c>
      <c r="E9" s="67" t="s">
        <v>35</v>
      </c>
      <c r="F9" s="67" t="s">
        <v>36</v>
      </c>
      <c r="G9" s="68" t="s">
        <v>11</v>
      </c>
    </row>
    <row r="10" spans="1:7" x14ac:dyDescent="0.25">
      <c r="A10" s="15" t="s">
        <v>12</v>
      </c>
      <c r="B10" s="25"/>
      <c r="C10" s="4" t="str">
        <f>"Lump sum /per day"</f>
        <v>Lump sum /per day</v>
      </c>
      <c r="D10" s="27">
        <v>60</v>
      </c>
      <c r="E10" s="27"/>
      <c r="F10" s="31">
        <f>Table7[Number]*Table7[Remuneration
 GEL]</f>
        <v>0</v>
      </c>
      <c r="G10" s="20"/>
    </row>
    <row r="11" spans="1:7" ht="15.75" thickBot="1" x14ac:dyDescent="0.3">
      <c r="A11" s="78" t="s">
        <v>13</v>
      </c>
      <c r="B11" s="78"/>
      <c r="C11" s="78"/>
      <c r="D11" s="78"/>
      <c r="E11" s="78"/>
      <c r="F11" s="60">
        <f>SUM(F10:F10)</f>
        <v>0</v>
      </c>
      <c r="G11" s="53"/>
    </row>
    <row r="12" spans="1:7" ht="15.75" thickTop="1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79" t="s">
        <v>14</v>
      </c>
      <c r="B13" s="79"/>
      <c r="C13" s="79"/>
      <c r="D13" s="79"/>
      <c r="E13" s="79"/>
      <c r="F13" s="79"/>
      <c r="G13" s="79"/>
    </row>
    <row r="14" spans="1:7" ht="10.5" customHeight="1" thickBot="1" x14ac:dyDescent="0.3">
      <c r="A14" s="71"/>
      <c r="B14" s="71"/>
      <c r="C14" s="71"/>
      <c r="D14" s="71"/>
      <c r="E14" s="71"/>
      <c r="F14" s="71"/>
      <c r="G14" s="72"/>
    </row>
    <row r="15" spans="1:7" ht="27" customHeight="1" thickBot="1" x14ac:dyDescent="0.3">
      <c r="A15" s="65" t="s">
        <v>15</v>
      </c>
      <c r="B15" s="67" t="s">
        <v>16</v>
      </c>
      <c r="C15" s="67" t="s">
        <v>9</v>
      </c>
      <c r="D15" s="67" t="s">
        <v>10</v>
      </c>
      <c r="E15" s="67" t="s">
        <v>17</v>
      </c>
      <c r="F15" s="67" t="s">
        <v>18</v>
      </c>
      <c r="G15" s="70" t="s">
        <v>11</v>
      </c>
    </row>
    <row r="16" spans="1:7" ht="24.75" x14ac:dyDescent="0.25">
      <c r="A16" s="46" t="s">
        <v>19</v>
      </c>
      <c r="B16" s="14"/>
      <c r="C16" s="8" t="s">
        <v>20</v>
      </c>
      <c r="D16" s="30"/>
      <c r="E16" s="30"/>
      <c r="F16" s="31">
        <f t="shared" ref="F16:F21" si="0">D16*E16</f>
        <v>0</v>
      </c>
      <c r="G16" s="54"/>
    </row>
    <row r="17" spans="1:7" x14ac:dyDescent="0.25">
      <c r="A17" s="17" t="s">
        <v>21</v>
      </c>
      <c r="B17" s="12"/>
      <c r="C17" s="6" t="s">
        <v>20</v>
      </c>
      <c r="D17" s="26">
        <v>6</v>
      </c>
      <c r="E17" s="26"/>
      <c r="F17" s="32">
        <f t="shared" si="0"/>
        <v>0</v>
      </c>
      <c r="G17" s="55"/>
    </row>
    <row r="18" spans="1:7" x14ac:dyDescent="0.25">
      <c r="A18" s="9" t="s">
        <v>22</v>
      </c>
      <c r="B18" s="12"/>
      <c r="C18" s="6" t="s">
        <v>20</v>
      </c>
      <c r="D18" s="26"/>
      <c r="E18" s="26"/>
      <c r="F18" s="32">
        <f t="shared" si="0"/>
        <v>0</v>
      </c>
      <c r="G18" s="55"/>
    </row>
    <row r="19" spans="1:7" ht="26.25" customHeight="1" x14ac:dyDescent="0.25">
      <c r="A19" s="9" t="s">
        <v>23</v>
      </c>
      <c r="B19" s="12"/>
      <c r="C19" s="6" t="s">
        <v>37</v>
      </c>
      <c r="D19" s="28">
        <v>12</v>
      </c>
      <c r="E19" s="28"/>
      <c r="F19" s="32">
        <f t="shared" si="0"/>
        <v>0</v>
      </c>
      <c r="G19" s="55"/>
    </row>
    <row r="20" spans="1:7" x14ac:dyDescent="0.25">
      <c r="A20" s="18" t="s">
        <v>24</v>
      </c>
      <c r="B20" s="11"/>
      <c r="C20" s="6" t="s">
        <v>20</v>
      </c>
      <c r="D20" s="28"/>
      <c r="E20" s="28"/>
      <c r="F20" s="33">
        <f t="shared" si="0"/>
        <v>0</v>
      </c>
      <c r="G20" s="56"/>
    </row>
    <row r="21" spans="1:7" ht="15.75" thickBot="1" x14ac:dyDescent="0.3">
      <c r="A21" s="10" t="s">
        <v>25</v>
      </c>
      <c r="B21" s="13"/>
      <c r="C21" s="7" t="s">
        <v>20</v>
      </c>
      <c r="D21" s="29"/>
      <c r="E21" s="29"/>
      <c r="F21" s="34">
        <f t="shared" si="0"/>
        <v>0</v>
      </c>
      <c r="G21" s="57"/>
    </row>
    <row r="22" spans="1:7" ht="16.5" thickTop="1" thickBot="1" x14ac:dyDescent="0.3">
      <c r="A22" s="78" t="s">
        <v>13</v>
      </c>
      <c r="B22" s="78"/>
      <c r="C22" s="78"/>
      <c r="D22" s="78"/>
      <c r="E22" s="78"/>
      <c r="F22" s="64">
        <f>SUM(F16:F21)</f>
        <v>0</v>
      </c>
      <c r="G22" s="53"/>
    </row>
    <row r="23" spans="1:7" ht="15.75" thickTop="1" x14ac:dyDescent="0.25">
      <c r="A23" s="2"/>
      <c r="B23" s="2"/>
      <c r="C23" s="2"/>
      <c r="D23" s="2"/>
      <c r="E23" s="2"/>
      <c r="F23" s="2"/>
      <c r="G23" s="2"/>
    </row>
    <row r="24" spans="1:7" ht="15.75" customHeight="1" x14ac:dyDescent="0.25">
      <c r="A24" s="79" t="s">
        <v>26</v>
      </c>
      <c r="B24" s="79"/>
      <c r="C24" s="79"/>
      <c r="D24" s="79"/>
      <c r="E24" s="79"/>
      <c r="F24" s="79"/>
      <c r="G24" s="79"/>
    </row>
    <row r="25" spans="1:7" ht="11.25" customHeight="1" thickBot="1" x14ac:dyDescent="0.3">
      <c r="A25" s="73"/>
      <c r="B25" s="73"/>
      <c r="C25" s="73"/>
      <c r="D25" s="73"/>
      <c r="E25" s="73"/>
      <c r="F25" s="73"/>
      <c r="G25" s="73"/>
    </row>
    <row r="26" spans="1:7" ht="26.25" customHeight="1" thickBot="1" x14ac:dyDescent="0.3">
      <c r="A26" s="69" t="s">
        <v>15</v>
      </c>
      <c r="B26" s="65" t="s">
        <v>27</v>
      </c>
      <c r="C26" s="65" t="s">
        <v>9</v>
      </c>
      <c r="D26" s="65" t="s">
        <v>10</v>
      </c>
      <c r="E26" s="65" t="s">
        <v>17</v>
      </c>
      <c r="F26" s="65" t="s">
        <v>18</v>
      </c>
      <c r="G26" s="65" t="s">
        <v>11</v>
      </c>
    </row>
    <row r="27" spans="1:7" x14ac:dyDescent="0.25">
      <c r="A27" s="48" t="s">
        <v>28</v>
      </c>
      <c r="B27" s="49"/>
      <c r="C27" s="9" t="s">
        <v>20</v>
      </c>
      <c r="D27" s="35"/>
      <c r="E27" s="30"/>
      <c r="F27" s="36">
        <f>E27*D27</f>
        <v>0</v>
      </c>
      <c r="G27" s="24"/>
    </row>
    <row r="28" spans="1:7" x14ac:dyDescent="0.25">
      <c r="A28" s="50" t="s">
        <v>29</v>
      </c>
      <c r="B28" s="17"/>
      <c r="C28" s="9" t="s">
        <v>20</v>
      </c>
      <c r="D28" s="26"/>
      <c r="E28" s="37"/>
      <c r="F28" s="32">
        <f t="shared" ref="F28:F31" si="1">E28*D28</f>
        <v>0</v>
      </c>
      <c r="G28" s="21"/>
    </row>
    <row r="29" spans="1:7" x14ac:dyDescent="0.25">
      <c r="A29" s="50" t="s">
        <v>30</v>
      </c>
      <c r="B29" s="17"/>
      <c r="C29" s="9" t="s">
        <v>20</v>
      </c>
      <c r="D29" s="26"/>
      <c r="E29" s="37"/>
      <c r="F29" s="32">
        <f t="shared" si="1"/>
        <v>0</v>
      </c>
      <c r="G29" s="21"/>
    </row>
    <row r="30" spans="1:7" x14ac:dyDescent="0.25">
      <c r="A30" s="50" t="s">
        <v>31</v>
      </c>
      <c r="B30" s="17"/>
      <c r="C30" s="16" t="s">
        <v>20</v>
      </c>
      <c r="D30" s="28"/>
      <c r="E30" s="38"/>
      <c r="F30" s="33">
        <f t="shared" si="1"/>
        <v>0</v>
      </c>
      <c r="G30" s="22"/>
    </row>
    <row r="31" spans="1:7" ht="25.5" customHeight="1" thickBot="1" x14ac:dyDescent="0.3">
      <c r="A31" s="51" t="s">
        <v>32</v>
      </c>
      <c r="B31" s="52"/>
      <c r="C31" s="16" t="s">
        <v>20</v>
      </c>
      <c r="D31" s="39"/>
      <c r="E31" s="40"/>
      <c r="F31" s="41">
        <f t="shared" si="1"/>
        <v>0</v>
      </c>
      <c r="G31" s="23"/>
    </row>
    <row r="32" spans="1:7" ht="16.5" thickTop="1" thickBot="1" x14ac:dyDescent="0.3">
      <c r="A32" s="78" t="s">
        <v>13</v>
      </c>
      <c r="B32" s="78"/>
      <c r="C32" s="78"/>
      <c r="D32" s="78"/>
      <c r="E32" s="78"/>
      <c r="F32" s="60">
        <f>SUM(F27:F31)</f>
        <v>0</v>
      </c>
      <c r="G32" s="53"/>
    </row>
    <row r="33" spans="1:7" ht="15.75" thickTop="1" x14ac:dyDescent="0.25">
      <c r="A33" s="43"/>
      <c r="B33" s="43"/>
      <c r="C33" s="43"/>
      <c r="D33" s="43"/>
      <c r="E33" s="43"/>
      <c r="F33" s="43"/>
      <c r="G33" s="43"/>
    </row>
    <row r="34" spans="1:7" x14ac:dyDescent="0.25">
      <c r="A34" s="79" t="s">
        <v>33</v>
      </c>
      <c r="B34" s="79"/>
      <c r="C34" s="79"/>
      <c r="D34" s="79"/>
      <c r="E34" s="79"/>
      <c r="F34" s="79"/>
      <c r="G34" s="79"/>
    </row>
    <row r="35" spans="1:7" ht="24.75" customHeight="1" x14ac:dyDescent="0.25">
      <c r="A35" s="83" t="s">
        <v>38</v>
      </c>
      <c r="B35" s="83"/>
      <c r="C35" s="83"/>
      <c r="D35" s="83"/>
      <c r="E35" s="83"/>
      <c r="F35" s="63">
        <f>F11+F22+F32</f>
        <v>0</v>
      </c>
      <c r="G35" s="3"/>
    </row>
    <row r="36" spans="1:7" x14ac:dyDescent="0.25">
      <c r="D36" s="58"/>
      <c r="E36" s="58"/>
      <c r="F36" s="58"/>
      <c r="G36" s="58"/>
    </row>
    <row r="37" spans="1:7" ht="23.25" customHeight="1" x14ac:dyDescent="0.25">
      <c r="A37" s="61" t="str">
        <f>IF(D38="Full first and last name","Involved in funded pension system of Georgia","")</f>
        <v>Involved in funded pension system of Georgia</v>
      </c>
      <c r="B37" s="62"/>
      <c r="D37" s="74"/>
      <c r="E37" s="74"/>
      <c r="F37" s="74"/>
      <c r="G37" s="74"/>
    </row>
    <row r="38" spans="1:7" ht="15.75" customHeight="1" x14ac:dyDescent="0.25">
      <c r="A38" s="87" t="s">
        <v>42</v>
      </c>
      <c r="B38" s="88"/>
      <c r="D38" s="75" t="str">
        <f>IF(A1="Price schedule","Full first and last name","Full first and last name, function, OU")</f>
        <v>Full first and last name</v>
      </c>
      <c r="E38" s="75"/>
      <c r="F38" s="75"/>
      <c r="G38" s="75"/>
    </row>
    <row r="40" spans="1:7" x14ac:dyDescent="0.25">
      <c r="A40" s="85"/>
      <c r="B40" s="86"/>
      <c r="D40" s="1"/>
      <c r="E40" s="1"/>
      <c r="F40" s="1"/>
      <c r="G40" s="1"/>
    </row>
    <row r="41" spans="1:7" ht="15.75" customHeight="1" x14ac:dyDescent="0.25">
      <c r="A41" s="84"/>
      <c r="B41" s="84"/>
      <c r="E41" s="59"/>
      <c r="F41" s="59"/>
      <c r="G41" s="59"/>
    </row>
    <row r="45" spans="1:7" x14ac:dyDescent="0.25">
      <c r="D45" s="47"/>
    </row>
  </sheetData>
  <sheetProtection formatRows="0" insertRows="0" deleteRows="0"/>
  <mergeCells count="18">
    <mergeCell ref="A41:B41"/>
    <mergeCell ref="D37:G37"/>
    <mergeCell ref="D38:G38"/>
    <mergeCell ref="A11:E11"/>
    <mergeCell ref="A40:B40"/>
    <mergeCell ref="A38:B38"/>
    <mergeCell ref="D5:G5"/>
    <mergeCell ref="A1:F1"/>
    <mergeCell ref="D2:G2"/>
    <mergeCell ref="D3:G3"/>
    <mergeCell ref="D4:G4"/>
    <mergeCell ref="A7:G7"/>
    <mergeCell ref="A35:E35"/>
    <mergeCell ref="A13:G13"/>
    <mergeCell ref="A22:E22"/>
    <mergeCell ref="A24:G24"/>
    <mergeCell ref="A32:E32"/>
    <mergeCell ref="A34:G34"/>
  </mergeCells>
  <conditionalFormatting sqref="D37:G37">
    <cfRule type="expression" dxfId="1" priority="2">
      <formula>$A$1="Price schedule"</formula>
    </cfRule>
  </conditionalFormatting>
  <conditionalFormatting sqref="D37:G38">
    <cfRule type="expression" dxfId="0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8" ma:contentTypeDescription="Ein neues Dokument erstellen." ma:contentTypeScope="" ma:versionID="be182e15ce8a4d9e4dd75759d0f11fa6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22b02158bd7c20bffc64d21b74f965b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Props1.xml><?xml version="1.0" encoding="utf-8"?>
<ds:datastoreItem xmlns:ds="http://schemas.openxmlformats.org/officeDocument/2006/customXml" ds:itemID="{84852947-8F35-4987-A9A4-06435E728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60DE-60BB-44B9-8C6A-8339A38F1C08}">
  <ds:schemaRefs>
    <ds:schemaRef ds:uri="http://schemas.microsoft.com/office/2006/metadata/properties"/>
    <ds:schemaRef ds:uri="http://schemas.microsoft.com/office/infopath/2007/PartnerControls"/>
    <ds:schemaRef ds:uri="675ebf6c-3d4d-4614-a368-d16b56eaad5b"/>
    <ds:schemaRef ds:uri="5b31e460-ffd1-4a36-bb90-007cdd750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2024-07-03T13:19:15Z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