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oberidze\Desktop\GWP\Asphaltas\RUSTAVI ASPHAKT WORKS\2024 second tender\"/>
    </mc:Choice>
  </mc:AlternateContent>
  <bookViews>
    <workbookView xWindow="0" yWindow="0" windowWidth="28800" windowHeight="12300"/>
  </bookViews>
  <sheets>
    <sheet name="რუსთავის საოპერაციო ცენტრი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 l="1"/>
  <c r="F119" i="5" l="1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32" i="5"/>
  <c r="F9" i="5"/>
  <c r="F8" i="5"/>
  <c r="F7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6" i="5"/>
  <c r="F120" i="5" l="1"/>
  <c r="F121" i="5" s="1"/>
  <c r="F122" i="5" s="1"/>
  <c r="F123" i="5" l="1"/>
  <c r="F124" i="5" s="1"/>
  <c r="F125" i="5" s="1"/>
  <c r="F126" i="5" s="1"/>
</calcChain>
</file>

<file path=xl/sharedStrings.xml><?xml version="1.0" encoding="utf-8"?>
<sst xmlns="http://schemas.openxmlformats.org/spreadsheetml/2006/main" count="254" uniqueCount="144">
  <si>
    <t>N</t>
  </si>
  <si>
    <t>სამუშაოს დასახელება</t>
  </si>
  <si>
    <t>განზ. ერთ.</t>
  </si>
  <si>
    <t>რაოდენობა</t>
  </si>
  <si>
    <t>ერთ. ფასი</t>
  </si>
  <si>
    <t>სულ</t>
  </si>
  <si>
    <t>დაზიანებული ასფალტობეტონის საფარის ფრეზირება (საშუალოდ სისქით 10 სმ–მდე) და გატანა შემსყიდველის მიერ მითითებულ ადგილზე 15 კმ–მდე მანძილზე</t>
  </si>
  <si>
    <t>მ2</t>
  </si>
  <si>
    <t>დაზიანებული ასფალტ-ბეტონის საფარის ფრეზირება (საშუალოდ სისქით 15-20 სმ–მდე) და გატანა შემსყიდველის მიერ მითითებულ ადგილზე 15 კმ–მდე მანძილზე</t>
  </si>
  <si>
    <t>დაზიანებული ასფალტობეტონის საფარის მოხსნა მექანიზმებით</t>
  </si>
  <si>
    <t>მ3</t>
  </si>
  <si>
    <t>დაზიანებული ასფალტობეტონის საფარის მოხსნა სანგრევი ჩაქუჩით</t>
  </si>
  <si>
    <t>დამტვრეული ასფალტის ნატეხების დატვირთვა ავ/თვითმც. და გატანა 20-კმ-ზე ნაყარში</t>
  </si>
  <si>
    <t>III კატ. გრუნტის დამუშავება ექსკავატორით ჩამჩის მოცულობით 0.5 მ3 ა/მ დატვირთვით</t>
  </si>
  <si>
    <t>III კატ. გრუნტის დამუშავება ხელით, ავტოთვითმცლელზე დატვირთვით</t>
  </si>
  <si>
    <t>III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</si>
  <si>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</si>
  <si>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არსებული ბორდიურების დემონტაჟი (50 მ3)</t>
  </si>
  <si>
    <t>მ</t>
  </si>
  <si>
    <t>დაზიანებული ბორდიურების დატვირთვა ავ/თვითმც.</t>
  </si>
  <si>
    <t>კლდოვანი გრუნტის დამუშავება მექანიზმით (ექსკავატორი)</t>
  </si>
  <si>
    <t>კლდოვანი გრუნტის დამუშავება მექანიზმით (კოდალა)</t>
  </si>
  <si>
    <t>კოდალით დამუშავებული გრუნტის დამუშავება ექსკავატორით ჩამჩის მოცულობით 0.5 მ3 ა/მ დატვირთვით</t>
  </si>
  <si>
    <t>დაზიანებული ქვაფენილის მოხსნა მექანიზმით, ნატეხების დატვირთვა ავტოთვითმცლელზე</t>
  </si>
  <si>
    <t>დაზიანებული ბეტონის საფარის მოხსნა მექანიზმით და დატვირთვა ავტოთვითმცლელზე</t>
  </si>
  <si>
    <t>დაზიანებული ბეტონის საფარის მოხსნა პნევმატური ჩაქუჩით და დატვირთვა ავტოთვითმცლელზე</t>
  </si>
  <si>
    <t>დამტვრეული ბეტონის, ფილების და ქვაფენილების ნატეხების გატანა 20-კმ-ზე ნაყარში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</si>
  <si>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</si>
  <si>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r>
      <t>მ</t>
    </r>
    <r>
      <rPr>
        <vertAlign val="superscript"/>
        <sz val="9"/>
        <color rgb="FF000000"/>
        <rFont val="Calibri"/>
        <family val="2"/>
        <scheme val="minor"/>
      </rPr>
      <t>2</t>
    </r>
  </si>
  <si>
    <t>III კატეგორიის გრუნტის და სამშენებლო ნარჩენების გატანა ნაგავსაყრელზე 20 კმ</t>
  </si>
  <si>
    <t xml:space="preserve"> მ3</t>
  </si>
  <si>
    <t>გეოტექსტილის მოწყობა</t>
  </si>
  <si>
    <t>ავტოთვითმცლელით გრუნტის შემოტანა 20კმ</t>
  </si>
  <si>
    <t>ტ</t>
  </si>
  <si>
    <t>არსებული ბეტონის ბორდიურების მონტაჟი (არანაკლებ ბეტონის მარკა B-10) საფუძველზე</t>
  </si>
  <si>
    <t>არსებული ბორდიურების (ბაზალტის) (არანაკლებ ბეტონის მარკა B-10) საფუძველზე მონტაჟი</t>
  </si>
  <si>
    <t>ახალი ბორდიურების (ბაზალტის) (15X30)სმ (არანაკლებ ბეტონის მარკა B-10) საფუძველზე მონტაჟი</t>
  </si>
  <si>
    <t>ახალი ბორდიურების (ბაზალტის) (10X20)სმ მონტაჟი</t>
  </si>
  <si>
    <t>ახალი ბორდიურების (ბეტონის ) (არანაკლებ 22.5) (15X30)სმ მონტაჟი</t>
  </si>
  <si>
    <t>ახალი ბორდიურების ახალი (ბეტონის ) (არანაკლებ 22.5) (10X20)სმ მონტაჟი</t>
  </si>
  <si>
    <t>საფუძველის ქვედაფენის მოწყობა, ქვიშახრეშოვანი ნარევით, ფრაქცია 120 მმ</t>
  </si>
  <si>
    <t>საფუძველის ქვედაფენის მოწყობა, ქვიშახრეშოვანი ნარევით, ფრაქცია 0-70 მმ</t>
  </si>
  <si>
    <t>საფუძვლის ზედა ფენის მოწყობა ფრაქცია ღორღით (0 - 40) მმ</t>
  </si>
  <si>
    <t>ნაწიბურების დამუშავება ხერხით და თხევადი ბიტუმის მოსხმა ნაწიბურებზე 0.35-0,4 ლ/მ</t>
  </si>
  <si>
    <t>საფუძველის ზედა ფენაზე თხევადი ბიტუმის მოსხმა 0.7ლ/მ2</t>
  </si>
  <si>
    <t>ბიტუმის ემულსიის მოსხმა საფარის ქვედა ფენაზე (0,35ლ/მ2)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</si>
  <si>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სისქით 6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</si>
  <si>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სისქით 7 სმ</t>
  </si>
  <si>
    <t>საფარის ზედა ფენის მოწყობა წვრილმარცვლოვანი, ასფალტობეტონის ცხელი ნარევით, სისქით 3 სმ</t>
  </si>
  <si>
    <t>საფარის ზედა ფენის მოწყობა წვრილმარცვლოვანი, ასფალტობეტონის ცხელი ნარევით, სისქით 4 სმ</t>
  </si>
  <si>
    <t>საფარის ზედა ფენის მოწყობა წვრილმარცვლოვანი, ასფალტობეტონის ცხელი ნარევით, სისქით 5 სმ</t>
  </si>
  <si>
    <t>დროებითი ასფალტის ფენის დაგება 5 სმ</t>
  </si>
  <si>
    <t>შემასწორებელი ფენის მოწყობა წვრილმარცლოვანი ა/ბეტონის სისქით 2,5 სმ-მდე</t>
  </si>
  <si>
    <t>ტროტუარის საფარის მოწყობა წვრილმარცვლოვანი ასფალტობეტონით საშუალოდ სისქით 3 სმ</t>
  </si>
  <si>
    <t>ტროტუარის საფარის მოწყობა ქვიშოვანი აფალტობეტონით საშუალოდსისქით 3 სმ</t>
  </si>
  <si>
    <t>დაზიანებული ქვაფენილის საფარის მოხსნა, გვერდზე დაწყობა</t>
  </si>
  <si>
    <t>საფუძველის მოწყობა ქვიშა-ცემენტის ნარევით 10%-იანი დანამატით</t>
  </si>
  <si>
    <t>ქვაფენილის მოწყობა რიყის ახალი ქვით</t>
  </si>
  <si>
    <t>ქვაფენილის მოწყობა ბაზალტის, ახალი ქვით (შესაბამისი მასალისა და სამუშაოს ღირებულების გათვალისწინებით)</t>
  </si>
  <si>
    <t>ქვაფენილის მოწყობა რიყის არსებული ქვით</t>
  </si>
  <si>
    <t>ქვაფენილის მოწყობა ბაზალტის არსებული ქვით</t>
  </si>
  <si>
    <t>ქვიშის(0-5 მმ) ფრაქცია ჩაყრა (K=0.98-1.25) დატკეპვნით,</t>
  </si>
  <si>
    <t>კიუვეტის ფერდების მოწყობა ბეტონით B25 H=10 სმ</t>
  </si>
  <si>
    <t>არმატურა, A-III</t>
  </si>
  <si>
    <t>კგ</t>
  </si>
  <si>
    <t>არმატურა A-I</t>
  </si>
  <si>
    <t>ლითონის ბადე შენადუღი კონსტრუქციულიუჯრედის ზომით 10X150X150 (მმ)</t>
  </si>
  <si>
    <t>ბეტონის ფილის მოწყობა (დასხმა, დავარცხნა), ბეტონის მარკა B-22.5, M-300 (შესაბამისი სამუშაოს და საყალიბე მასალის გათვალისწინებით)</t>
  </si>
  <si>
    <r>
      <t>მ</t>
    </r>
    <r>
      <rPr>
        <vertAlign val="superscript"/>
        <sz val="9"/>
        <color rgb="FF00000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</si>
  <si>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t>ბეტონის ფილის მოწყობა (დასხმა, დავარცხნა), ბეტონის მარკა B-25, M-350 (შესაბამისი სამუშაოს და საყალიბე მასალის გათვალისწინებით)</t>
  </si>
  <si>
    <t>ბეტონის მოპრიალება სპეციალური მოწყობილობით</t>
  </si>
  <si>
    <t xml:space="preserve">მ2 </t>
  </si>
  <si>
    <t>არმირებული ბეტონის საფარის დამუშავება ხერხით და ნაკერების შევსება ბიტუმის ემულსიით</t>
  </si>
  <si>
    <t>ბეტონის საფარის დამუშავება ხერხით და ნაკერების შევსება ბიტუმის ემულსიით</t>
  </si>
  <si>
    <t>ბეტონის ნაკეთობების (მათშორის: საყრდენი კედელი, კიბე, პარაპეტი, კიუეტი) მოწყობა/აღდგენა (არანაკლებ B-22,5 ბეტონით საყალიბე მასალის და სამუშაოს გათვალისწინებით)</t>
  </si>
  <si>
    <t>ნოყიერი ფენის დამუშავება და დატვირთვა ექსკავატორით თვითმცლელებზე, ტრანსპორტირება ობიექტზე 20 კმ მანძილზე გამწვანებისთვის</t>
  </si>
  <si>
    <t>ბაზალტის ქვის ფილების აღდგენა ტროტუარზე ან გზის სავალ ნაწილზე ახალი მასალით, დაბუჩატებული სახით არაუმეტეს 3-5 სმ სისქის</t>
  </si>
  <si>
    <t>ბაზალტის ქვის ფილების აღდგენა ტროტუარზე ან გზის სავალ ნაწილზე ახალი მასალით, დაბუჩატებული სახით არაუმეტეს 2-3 სმ სისქის</t>
  </si>
  <si>
    <t>ბაზალტის ქვის ფილების აღდგენა ტროტუარზე ან გზის სავალ ნაწილზე ახალი მასალით. 3-5სმ სისქის</t>
  </si>
  <si>
    <t>ბაზალტის ქვის ფილების აღდგენა ტროტუარზე ან გზის სავალ ნაწილზე არსებული მასალით.</t>
  </si>
  <si>
    <t>ბაზალტის ქვის ფილების აღდგენა ტროტუარზე ან გზის სავალ ნაწილზე ახალი მასალით. არაუმეტეს 2-3 სმ სისქის</t>
  </si>
  <si>
    <t>სხვდასხვა სახის ბუნებრივი ქვის ფილის (ბაზალტის და მარმარილოს ფილის გარდა) აღდგენა ტროტუარზე ან გზის სავალ ნაწილზე არსებული მასალით</t>
  </si>
  <si>
    <t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არაუმეტეს 2-3სმ სისქის</t>
  </si>
  <si>
    <t>სხვადასხვა სახის ბუნებრივი ქვის ფილის (ბაზალტის და მარმარილოს ფილის გარდა) აღდგენა ტროტუარზე ან გზის სავალ ნაწილზე ახალი მასალით. არაუმეტეს 3-5სმ სისქის</t>
  </si>
  <si>
    <t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დაბუჩატებული სახით არაუმეტეს 2-3სმ სისქის</t>
  </si>
  <si>
    <t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დაბუჩატებული სახით არაუმეტეს 3-5სმ სისქის</t>
  </si>
  <si>
    <t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გამომწვარი და სპეციალურათ დამუშავებული სახით არაუმეტეს 3-5სმ სისქის</t>
  </si>
  <si>
    <t>ცემენტობეტონის ქვის ფილების აღდგენა ტროტუარზე ან გზის სავალ ნაწილზე არსებული მასალით.</t>
  </si>
  <si>
    <t>ცემენტობეტონის ქვის ფილების აღდგენა ტროტუარზე ან გზის სავალ ნაწილზე ახალი მასალით. არაუმეტეს 2-3სმ სისქის</t>
  </si>
  <si>
    <t>ცემენტობეტონის ქვის ფილების აღდგენა ტროტუარზე ან გზის სავალ ნაწილზე ახალი მასალით. 3-5სმ სისქის</t>
  </si>
  <si>
    <t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არსებული მასალით.</t>
  </si>
  <si>
    <t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ახალი მასალით.</t>
  </si>
  <si>
    <t>გზის მორეცხვა (ცენტრალურ ქუჩებზე)</t>
  </si>
  <si>
    <t>მარილის მოყრა</t>
  </si>
  <si>
    <t>კიუვეტის არხის მოწყობა 40/40/40</t>
  </si>
  <si>
    <t>გრანულატის ნარევის (ნაფრეზის) გაშლა და დატკეპვნა</t>
  </si>
  <si>
    <t>ჭის ახალი გადახურვის ფილის მოწყობა D=1200 მმ (ფილას გადასცემს დამკვეთი)</t>
  </si>
  <si>
    <t>ცალი</t>
  </si>
  <si>
    <t>ჭის ახალი გადახურვის ფილის მოწყობა D=1740 მმ (ფილას გადასცემს დამკვეთი)</t>
  </si>
  <si>
    <t>ჭის ახალი გადახურვის ფილის მოწყობა D=2300 მმ (ფილას გადასცემს დამკვეთი)</t>
  </si>
  <si>
    <t>ჭის ახალი რგოლის მოწყობა D=1200 მმ (რგოლს გადასცემს დამკვეთი)</t>
  </si>
  <si>
    <t>ჭის ახალი რგოლის მოწყობა D=1740 მმ (რგოლს გადასცემს დამკვეთი)</t>
  </si>
  <si>
    <t>ჭის ახალი რგოლის მოწყობა D=2300 მმ (რგოლს გადასცემს დამკვეთი)</t>
  </si>
  <si>
    <t>ჭის ახალი ძირის მოწყობა D=1200 მმ (ძირს გადასცემს დამკვეთი)</t>
  </si>
  <si>
    <t>ჭის ახალი ძირის მოწყობა D=1740 მმ (ძირს გადასცემს დამკვეთი)</t>
  </si>
  <si>
    <t>ჭის ახალი ძირის მოწყობა D=2300 მმ (ძირს გადასცემს დამკვეთი)</t>
  </si>
  <si>
    <t>არსებული ჭის მოყვანა გზის ნიშნულზე (ბეტონის შრობის დამაჩქარებელი ქიმიური დანამატის გამოყენებით)</t>
  </si>
  <si>
    <t>არსებული ჭის მოყვანა გზის ნიშნულზე ახალი ფილით(დამკვეთის მასალა)</t>
  </si>
  <si>
    <t>არსებული ჭის მოყვანა გზის ნიშნულზე აგურით</t>
  </si>
  <si>
    <t>არსებული ჭის მოყვანა გზის ნიშნულზე ბეტონის რკალით, ახალი ფილით (დამკვეთის მასალა)</t>
  </si>
  <si>
    <t>მხოლოდ თუჯის ჩარჩო-ხუფის მონტაჟი (ჩარჩო-ხუფს გადასცემს დამკვეთი)</t>
  </si>
  <si>
    <t>მრიცხველის ქოვერის მონტაჟი (დიდი) (ქოვერს გადასცემს დამკვეთი)</t>
  </si>
  <si>
    <t>მრიცხველის ქოვერის მონტაჟი (პატარა) (ქოვერს გადასცემს დამკვეთი)</t>
  </si>
  <si>
    <t>ურდულის სამართავი ღერძის მონტაჯი ( შპინდელს გადასცემს დამკვეთი )</t>
  </si>
  <si>
    <t>ჭის კედლების აღდგენა სამშენებლო აგურით ( ადგილობრივად) 10%</t>
  </si>
  <si>
    <t>ჭის კედლების აღდგენა სამშენებლო აგურით ( ადგილობრივად) 25%</t>
  </si>
  <si>
    <t>ჭის კედლების აღდგენა სამშენებლო აგურით ( ადგილობრივად) 50%</t>
  </si>
  <si>
    <t>ჭის კედლების აღდგენა სამშენებლო აგურით ( ადგილობრივად) 100%</t>
  </si>
  <si>
    <t>ბლოკის კედლის აშენება ბეტონის ბლოკით ზომებით: 40X20X20 სმ</t>
  </si>
  <si>
    <t>აგურის კედლის აშენება</t>
  </si>
  <si>
    <r>
      <t>მ</t>
    </r>
    <r>
      <rPr>
        <vertAlign val="superscript"/>
        <sz val="12"/>
        <rFont val="Sylfaen"/>
        <family val="1"/>
      </rPr>
      <t>2</t>
    </r>
  </si>
  <si>
    <t>კედლების გალესვა ( ადგილობრივად) ქვიშა-ცემენტის ნარევით</t>
  </si>
  <si>
    <t>აშენებული ჭის კედლების გალესვა ( ადგილობრივად) 10%</t>
  </si>
  <si>
    <t>აშენებული ჭის კედლების გალესვა ( ადგილობრივად) 25%</t>
  </si>
  <si>
    <t>აშენებული ჭის კედლების გალესვა ( ადგილობრივად) 50%</t>
  </si>
  <si>
    <t>აშენებული ჭის კედლების გალესვა ( ადგილობრივად) 100%</t>
  </si>
  <si>
    <t>ჭის არმირებული კედლების ჩამოსხმა (ადგილობრივად) ბეტონი არანაკლებ ბ-22.5</t>
  </si>
  <si>
    <t>ჭის ძირის მოწყობა</t>
  </si>
  <si>
    <t>ფრაქციული ღორღის (0-10) ჩასოლვა ქვაფენილის ზედაპირზე ( მასალისა და სამუშაოს ღირებულების გათვალისწინებით)</t>
  </si>
  <si>
    <t>რულონური ბალახის მოწყობა</t>
  </si>
  <si>
    <t>არსებული ბორდიურების დემონტაჟი და დასაწყობება შემსყიდველის მიერ მითითებულ ადგილზე</t>
  </si>
  <si>
    <t>გვერდულების მოწყობა ქვიშა-ხრეშოვანი ნარევით 0-70 მმ და დატკეპნა</t>
  </si>
  <si>
    <r>
      <t>მ</t>
    </r>
    <r>
      <rPr>
        <vertAlign val="superscript"/>
        <sz val="10"/>
        <rFont val="Calibri"/>
        <family val="2"/>
        <scheme val="minor"/>
      </rPr>
      <t>3</t>
    </r>
  </si>
  <si>
    <t>ჯამი</t>
  </si>
  <si>
    <t>ზედნადები ხარჯები (არაუმეტეს 10%)</t>
  </si>
  <si>
    <t>გეგმიური მოგება (არაუმეტეს 8%)</t>
  </si>
  <si>
    <t>დღგ:</t>
  </si>
  <si>
    <t>ზედნადები ხარჯები არ უნდა აღემატებოდეს 10%-ს</t>
  </si>
  <si>
    <t>გეგმიური მოგება არ უნდა აღემატებოდეს 8%-ს</t>
  </si>
  <si>
    <t>დანართი N1</t>
  </si>
  <si>
    <t>„მომსახურების“ ჩამონათვალი და ერთეულის ფასები</t>
  </si>
  <si>
    <t>რუსთავის საოპერაციო ცენტრი</t>
  </si>
  <si>
    <t>კომპანიის დასახელება</t>
  </si>
  <si>
    <t xml:space="preserve"> 2024 წლის II კვარტლის СНиП-ით დადგენილი რესურსული ფასი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</si>
</sst>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9"/>
      <color theme="1"/>
      <name val="Sylfaen"/>
      <family val="1"/>
    </font>
    <font>
      <sz val="10"/>
      <name val="Calibri"/>
      <family val="2"/>
      <charset val="204"/>
      <scheme val="minor"/>
    </font>
    <font>
      <sz val="9"/>
      <color rgb="FF000000"/>
      <name val="Calibri"/>
      <family val="2"/>
      <scheme val="minor"/>
    </font>
    <font>
      <sz val="10"/>
      <name val="AcadNusx"/>
    </font>
    <font>
      <vertAlign val="superscript"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2"/>
      <name val="Sylfaen"/>
      <family val="1"/>
    </font>
    <font>
      <vertAlign val="superscript"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2" fontId="0" fillId="0" borderId="1" xfId="0" applyNumberFormat="1" applyFont="1" applyBorder="1"/>
    <xf numFmtId="2" fontId="0" fillId="0" borderId="1" xfId="0" applyNumberFormat="1" applyBorder="1"/>
    <xf numFmtId="0" fontId="0" fillId="0" borderId="0" xfId="0" applyFill="1"/>
    <xf numFmtId="43" fontId="12" fillId="0" borderId="1" xfId="1" applyFont="1" applyBorder="1" applyAlignment="1">
      <alignment vertical="center"/>
    </xf>
    <xf numFmtId="43" fontId="14" fillId="3" borderId="2" xfId="1" applyFont="1" applyFill="1" applyBorder="1" applyAlignment="1">
      <alignment horizontal="center" vertical="center" wrapText="1"/>
    </xf>
    <xf numFmtId="43" fontId="14" fillId="3" borderId="3" xfId="1" applyFont="1" applyFill="1" applyBorder="1" applyAlignment="1">
      <alignment horizontal="center" vertical="center" wrapText="1"/>
    </xf>
    <xf numFmtId="43" fontId="14" fillId="4" borderId="1" xfId="1" applyFont="1" applyFill="1" applyBorder="1" applyAlignment="1">
      <alignment horizontal="center" vertical="center"/>
    </xf>
    <xf numFmtId="43" fontId="15" fillId="3" borderId="1" xfId="1" applyFont="1" applyFill="1" applyBorder="1" applyAlignment="1">
      <alignment horizontal="center" vertical="center" wrapText="1"/>
    </xf>
    <xf numFmtId="43" fontId="15" fillId="4" borderId="1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zoomScaleNormal="100" workbookViewId="0">
      <selection activeCell="E2" sqref="E2:F2"/>
    </sheetView>
  </sheetViews>
  <sheetFormatPr defaultRowHeight="14.4" x14ac:dyDescent="0.3"/>
  <cols>
    <col min="2" max="2" width="113.44140625" customWidth="1"/>
    <col min="3" max="3" width="10.6640625" customWidth="1"/>
    <col min="4" max="4" width="8.88671875" style="5" customWidth="1"/>
    <col min="5" max="5" width="11.44140625" style="6" customWidth="1"/>
    <col min="6" max="6" width="12.6640625" style="6" customWidth="1"/>
    <col min="7" max="7" width="14.5546875" customWidth="1"/>
  </cols>
  <sheetData>
    <row r="1" spans="1:8" ht="24.6" customHeight="1" x14ac:dyDescent="0.3">
      <c r="B1" s="16" t="s">
        <v>139</v>
      </c>
      <c r="C1" s="4"/>
      <c r="D1" s="6"/>
    </row>
    <row r="2" spans="1:8" ht="49.8" customHeight="1" x14ac:dyDescent="0.3">
      <c r="B2" s="16" t="s">
        <v>140</v>
      </c>
      <c r="C2" s="4"/>
      <c r="D2" s="6"/>
      <c r="E2" s="30" t="s">
        <v>143</v>
      </c>
      <c r="F2" s="31"/>
      <c r="G2" s="32" t="s">
        <v>142</v>
      </c>
      <c r="H2" s="32"/>
    </row>
    <row r="3" spans="1:8" ht="15.6" customHeight="1" x14ac:dyDescent="0.3">
      <c r="B3" s="16" t="s">
        <v>141</v>
      </c>
      <c r="C3" s="4"/>
      <c r="D3" s="6"/>
      <c r="E3" s="33" t="s">
        <v>4</v>
      </c>
      <c r="F3" s="33" t="s">
        <v>5</v>
      </c>
      <c r="G3" s="34" t="s">
        <v>4</v>
      </c>
      <c r="H3" s="34" t="s">
        <v>5</v>
      </c>
    </row>
    <row r="4" spans="1:8" ht="24" x14ac:dyDescent="0.3">
      <c r="A4" s="3" t="s">
        <v>0</v>
      </c>
      <c r="B4" s="1" t="s">
        <v>1</v>
      </c>
      <c r="C4" s="7" t="s">
        <v>2</v>
      </c>
      <c r="D4" s="11" t="s">
        <v>3</v>
      </c>
      <c r="E4" s="11" t="s">
        <v>4</v>
      </c>
      <c r="F4" s="11" t="s">
        <v>5</v>
      </c>
      <c r="G4" s="2"/>
      <c r="H4" s="2"/>
    </row>
    <row r="5" spans="1:8" x14ac:dyDescent="0.3">
      <c r="A5" s="19">
        <v>1</v>
      </c>
      <c r="B5" s="17" t="s">
        <v>6</v>
      </c>
      <c r="C5" s="18" t="s">
        <v>7</v>
      </c>
      <c r="D5" s="13">
        <v>575</v>
      </c>
      <c r="E5" s="14">
        <v>3.3240563999999999</v>
      </c>
      <c r="F5" s="20">
        <f>D5*E5</f>
        <v>1911.3324299999999</v>
      </c>
      <c r="G5" s="2"/>
      <c r="H5" s="2"/>
    </row>
    <row r="6" spans="1:8" x14ac:dyDescent="0.3">
      <c r="A6" s="19">
        <v>2</v>
      </c>
      <c r="B6" s="17" t="s">
        <v>8</v>
      </c>
      <c r="C6" s="18" t="s">
        <v>7</v>
      </c>
      <c r="D6" s="13">
        <v>20</v>
      </c>
      <c r="E6" s="14">
        <v>3.8331527999999997</v>
      </c>
      <c r="F6" s="20">
        <f t="shared" ref="F6:F68" si="0">D6*E6</f>
        <v>76.663055999999997</v>
      </c>
      <c r="G6" s="2"/>
      <c r="H6" s="2"/>
    </row>
    <row r="7" spans="1:8" x14ac:dyDescent="0.3">
      <c r="A7" s="19">
        <v>3</v>
      </c>
      <c r="B7" s="17" t="s">
        <v>9</v>
      </c>
      <c r="C7" s="18" t="s">
        <v>10</v>
      </c>
      <c r="D7" s="13">
        <v>464</v>
      </c>
      <c r="E7" s="14">
        <v>6.1267492499999996</v>
      </c>
      <c r="F7" s="20">
        <f>D7*E7</f>
        <v>2842.8116519999999</v>
      </c>
      <c r="G7" s="2"/>
      <c r="H7" s="2"/>
    </row>
    <row r="8" spans="1:8" x14ac:dyDescent="0.3">
      <c r="A8" s="19">
        <v>4</v>
      </c>
      <c r="B8" s="17" t="s">
        <v>11</v>
      </c>
      <c r="C8" s="18" t="s">
        <v>10</v>
      </c>
      <c r="D8" s="13">
        <v>51</v>
      </c>
      <c r="E8" s="14">
        <v>46.887825599999999</v>
      </c>
      <c r="F8" s="20">
        <f>D8*E8</f>
        <v>2391.2791056000001</v>
      </c>
      <c r="G8" s="2"/>
      <c r="H8" s="2"/>
    </row>
    <row r="9" spans="1:8" x14ac:dyDescent="0.3">
      <c r="A9" s="19">
        <v>5</v>
      </c>
      <c r="B9" s="17" t="s">
        <v>12</v>
      </c>
      <c r="C9" s="18" t="s">
        <v>10</v>
      </c>
      <c r="D9" s="13">
        <v>515</v>
      </c>
      <c r="E9" s="14">
        <v>12.516300000000001</v>
      </c>
      <c r="F9" s="20">
        <f>D9*E9</f>
        <v>6445.8945000000003</v>
      </c>
      <c r="G9" s="2"/>
      <c r="H9" s="2"/>
    </row>
    <row r="10" spans="1:8" x14ac:dyDescent="0.3">
      <c r="A10" s="19">
        <v>6</v>
      </c>
      <c r="B10" s="17" t="s">
        <v>13</v>
      </c>
      <c r="C10" s="18" t="s">
        <v>10</v>
      </c>
      <c r="D10" s="13">
        <v>1040</v>
      </c>
      <c r="E10" s="14">
        <v>3.4512829499999995</v>
      </c>
      <c r="F10" s="20">
        <f t="shared" si="0"/>
        <v>3589.3342679999996</v>
      </c>
      <c r="G10" s="2"/>
      <c r="H10" s="2"/>
    </row>
    <row r="11" spans="1:8" x14ac:dyDescent="0.3">
      <c r="A11" s="19">
        <v>7</v>
      </c>
      <c r="B11" s="17" t="s">
        <v>14</v>
      </c>
      <c r="C11" s="18" t="s">
        <v>10</v>
      </c>
      <c r="D11" s="13">
        <v>100</v>
      </c>
      <c r="E11" s="14">
        <v>35.846400000000003</v>
      </c>
      <c r="F11" s="20">
        <f t="shared" si="0"/>
        <v>3584.6400000000003</v>
      </c>
      <c r="G11" s="2"/>
      <c r="H11" s="2"/>
    </row>
    <row r="12" spans="1:8" ht="15" x14ac:dyDescent="0.3">
      <c r="A12" s="21">
        <v>8</v>
      </c>
      <c r="B12" s="22" t="s">
        <v>15</v>
      </c>
      <c r="C12" s="18" t="s">
        <v>10</v>
      </c>
      <c r="D12" s="13">
        <v>6</v>
      </c>
      <c r="E12" s="14">
        <v>26.687999999999999</v>
      </c>
      <c r="F12" s="20">
        <f t="shared" si="0"/>
        <v>160.12799999999999</v>
      </c>
      <c r="G12" s="2"/>
      <c r="H12" s="2"/>
    </row>
    <row r="13" spans="1:8" x14ac:dyDescent="0.3">
      <c r="A13" s="19">
        <v>9</v>
      </c>
      <c r="B13" s="17" t="s">
        <v>16</v>
      </c>
      <c r="C13" s="18" t="s">
        <v>10</v>
      </c>
      <c r="D13" s="13">
        <v>6</v>
      </c>
      <c r="E13" s="14">
        <v>2.2289340000000006</v>
      </c>
      <c r="F13" s="20">
        <f t="shared" si="0"/>
        <v>13.373604000000004</v>
      </c>
      <c r="G13" s="2"/>
      <c r="H13" s="2"/>
    </row>
    <row r="14" spans="1:8" x14ac:dyDescent="0.3">
      <c r="A14" s="19">
        <v>10</v>
      </c>
      <c r="B14" s="17" t="s">
        <v>17</v>
      </c>
      <c r="C14" s="18" t="s">
        <v>18</v>
      </c>
      <c r="D14" s="13">
        <v>115</v>
      </c>
      <c r="E14" s="14">
        <v>3.5690400000000002</v>
      </c>
      <c r="F14" s="20">
        <f t="shared" si="0"/>
        <v>410.43960000000004</v>
      </c>
      <c r="G14" s="2"/>
      <c r="H14" s="2"/>
    </row>
    <row r="15" spans="1:8" x14ac:dyDescent="0.3">
      <c r="A15" s="19">
        <v>11</v>
      </c>
      <c r="B15" s="17" t="s">
        <v>19</v>
      </c>
      <c r="C15" s="18" t="s">
        <v>10</v>
      </c>
      <c r="D15" s="13">
        <v>35</v>
      </c>
      <c r="E15" s="14">
        <v>4.6562999999999999</v>
      </c>
      <c r="F15" s="20">
        <f t="shared" si="0"/>
        <v>162.97049999999999</v>
      </c>
      <c r="G15" s="2"/>
      <c r="H15" s="2"/>
    </row>
    <row r="16" spans="1:8" x14ac:dyDescent="0.3">
      <c r="A16" s="19">
        <v>12</v>
      </c>
      <c r="B16" s="17" t="s">
        <v>20</v>
      </c>
      <c r="C16" s="18" t="s">
        <v>10</v>
      </c>
      <c r="D16" s="13">
        <v>0</v>
      </c>
      <c r="E16" s="14">
        <v>6.1253159999999998</v>
      </c>
      <c r="F16" s="20">
        <f t="shared" si="0"/>
        <v>0</v>
      </c>
      <c r="G16" s="2"/>
      <c r="H16" s="2"/>
    </row>
    <row r="17" spans="1:8" x14ac:dyDescent="0.3">
      <c r="A17" s="19">
        <v>13</v>
      </c>
      <c r="B17" s="17" t="s">
        <v>21</v>
      </c>
      <c r="C17" s="18" t="s">
        <v>10</v>
      </c>
      <c r="D17" s="13">
        <v>5</v>
      </c>
      <c r="E17" s="14">
        <v>11.010299999999999</v>
      </c>
      <c r="F17" s="20">
        <f t="shared" si="0"/>
        <v>55.051499999999997</v>
      </c>
      <c r="G17" s="2"/>
      <c r="H17" s="2"/>
    </row>
    <row r="18" spans="1:8" x14ac:dyDescent="0.3">
      <c r="A18" s="19">
        <v>14</v>
      </c>
      <c r="B18" s="17" t="s">
        <v>22</v>
      </c>
      <c r="C18" s="18" t="s">
        <v>10</v>
      </c>
      <c r="D18" s="13">
        <v>5</v>
      </c>
      <c r="E18" s="14">
        <v>4.6562999999999999</v>
      </c>
      <c r="F18" s="20">
        <f t="shared" si="0"/>
        <v>23.281500000000001</v>
      </c>
      <c r="G18" s="2"/>
      <c r="H18" s="2"/>
    </row>
    <row r="19" spans="1:8" x14ac:dyDescent="0.3">
      <c r="A19" s="19">
        <v>15</v>
      </c>
      <c r="B19" s="17" t="s">
        <v>23</v>
      </c>
      <c r="C19" s="18" t="s">
        <v>7</v>
      </c>
      <c r="D19" s="13">
        <v>150</v>
      </c>
      <c r="E19" s="14">
        <v>8.23062</v>
      </c>
      <c r="F19" s="20">
        <f t="shared" si="0"/>
        <v>1234.5930000000001</v>
      </c>
      <c r="G19" s="2"/>
      <c r="H19" s="2"/>
    </row>
    <row r="20" spans="1:8" x14ac:dyDescent="0.3">
      <c r="A20" s="19">
        <v>16</v>
      </c>
      <c r="B20" s="17" t="s">
        <v>24</v>
      </c>
      <c r="C20" s="18" t="s">
        <v>10</v>
      </c>
      <c r="D20" s="13">
        <v>50</v>
      </c>
      <c r="E20" s="14">
        <v>6.1253159999999998</v>
      </c>
      <c r="F20" s="20">
        <f t="shared" si="0"/>
        <v>306.26580000000001</v>
      </c>
      <c r="G20" s="2"/>
      <c r="H20" s="2"/>
    </row>
    <row r="21" spans="1:8" x14ac:dyDescent="0.3">
      <c r="A21" s="19">
        <v>17</v>
      </c>
      <c r="B21" s="17" t="s">
        <v>25</v>
      </c>
      <c r="C21" s="18" t="s">
        <v>10</v>
      </c>
      <c r="D21" s="13">
        <v>5</v>
      </c>
      <c r="E21" s="14">
        <v>51.544125600000001</v>
      </c>
      <c r="F21" s="20">
        <f t="shared" si="0"/>
        <v>257.72062800000003</v>
      </c>
      <c r="G21" s="2"/>
      <c r="H21" s="2"/>
    </row>
    <row r="22" spans="1:8" x14ac:dyDescent="0.3">
      <c r="A22" s="19">
        <v>18</v>
      </c>
      <c r="B22" s="17" t="s">
        <v>26</v>
      </c>
      <c r="C22" s="18" t="s">
        <v>10</v>
      </c>
      <c r="D22" s="13">
        <v>120</v>
      </c>
      <c r="E22" s="14">
        <v>3.93</v>
      </c>
      <c r="F22" s="20">
        <f t="shared" si="0"/>
        <v>471.6</v>
      </c>
      <c r="G22" s="2"/>
      <c r="H22" s="2"/>
    </row>
    <row r="23" spans="1:8" x14ac:dyDescent="0.3">
      <c r="A23" s="19">
        <v>19</v>
      </c>
      <c r="B23" s="17" t="s">
        <v>27</v>
      </c>
      <c r="C23" s="18" t="s">
        <v>28</v>
      </c>
      <c r="D23" s="13">
        <v>100</v>
      </c>
      <c r="E23" s="14">
        <v>8.3669000000000011</v>
      </c>
      <c r="F23" s="20">
        <f t="shared" si="0"/>
        <v>836.69</v>
      </c>
      <c r="G23" s="2"/>
      <c r="H23" s="2"/>
    </row>
    <row r="24" spans="1:8" ht="15" x14ac:dyDescent="0.3">
      <c r="A24" s="21">
        <v>20</v>
      </c>
      <c r="B24" s="22" t="s">
        <v>29</v>
      </c>
      <c r="C24" s="18" t="s">
        <v>30</v>
      </c>
      <c r="D24" s="13">
        <v>1655</v>
      </c>
      <c r="E24" s="14">
        <v>3.93</v>
      </c>
      <c r="F24" s="20">
        <f t="shared" si="0"/>
        <v>6504.1500000000005</v>
      </c>
      <c r="G24" s="2"/>
      <c r="H24" s="2"/>
    </row>
    <row r="25" spans="1:8" x14ac:dyDescent="0.3">
      <c r="A25" s="19">
        <v>21</v>
      </c>
      <c r="B25" s="17" t="s">
        <v>31</v>
      </c>
      <c r="C25" s="18" t="s">
        <v>7</v>
      </c>
      <c r="D25" s="13">
        <v>5</v>
      </c>
      <c r="E25" s="14">
        <v>4.4667899999999996</v>
      </c>
      <c r="F25" s="20">
        <f t="shared" si="0"/>
        <v>22.333949999999998</v>
      </c>
      <c r="G25" s="2"/>
      <c r="H25" s="2"/>
    </row>
    <row r="26" spans="1:8" x14ac:dyDescent="0.3">
      <c r="A26" s="19">
        <v>22</v>
      </c>
      <c r="B26" s="17" t="s">
        <v>32</v>
      </c>
      <c r="C26" s="18" t="s">
        <v>33</v>
      </c>
      <c r="D26" s="13">
        <v>30</v>
      </c>
      <c r="E26" s="14">
        <v>7.86</v>
      </c>
      <c r="F26" s="20">
        <f t="shared" si="0"/>
        <v>235.8</v>
      </c>
      <c r="G26" s="2"/>
      <c r="H26" s="2"/>
    </row>
    <row r="27" spans="1:8" x14ac:dyDescent="0.3">
      <c r="A27" s="19">
        <v>23</v>
      </c>
      <c r="B27" s="17" t="s">
        <v>34</v>
      </c>
      <c r="C27" s="18" t="s">
        <v>18</v>
      </c>
      <c r="D27" s="13">
        <v>500</v>
      </c>
      <c r="E27" s="14">
        <v>13.335780000000002</v>
      </c>
      <c r="F27" s="20">
        <f t="shared" si="0"/>
        <v>6667.89</v>
      </c>
      <c r="G27" s="2"/>
      <c r="H27" s="2"/>
    </row>
    <row r="28" spans="1:8" x14ac:dyDescent="0.3">
      <c r="A28" s="19">
        <v>24</v>
      </c>
      <c r="B28" s="17" t="s">
        <v>35</v>
      </c>
      <c r="C28" s="18" t="s">
        <v>18</v>
      </c>
      <c r="D28" s="13">
        <v>500</v>
      </c>
      <c r="E28" s="14">
        <v>16.295780000000001</v>
      </c>
      <c r="F28" s="20">
        <f t="shared" si="0"/>
        <v>8147.89</v>
      </c>
      <c r="G28" s="2"/>
      <c r="H28" s="2"/>
    </row>
    <row r="29" spans="1:8" x14ac:dyDescent="0.3">
      <c r="A29" s="19">
        <v>25</v>
      </c>
      <c r="B29" s="17" t="s">
        <v>36</v>
      </c>
      <c r="C29" s="18" t="s">
        <v>18</v>
      </c>
      <c r="D29" s="13">
        <v>300</v>
      </c>
      <c r="E29" s="14">
        <v>44.645780000000002</v>
      </c>
      <c r="F29" s="20">
        <f t="shared" si="0"/>
        <v>13393.734</v>
      </c>
      <c r="G29" s="2"/>
      <c r="H29" s="2"/>
    </row>
    <row r="30" spans="1:8" x14ac:dyDescent="0.3">
      <c r="A30" s="19">
        <v>26</v>
      </c>
      <c r="B30" s="17" t="s">
        <v>37</v>
      </c>
      <c r="C30" s="18" t="s">
        <v>18</v>
      </c>
      <c r="D30" s="13">
        <v>5</v>
      </c>
      <c r="E30" s="14">
        <v>33.120719999999999</v>
      </c>
      <c r="F30" s="20">
        <f t="shared" si="0"/>
        <v>165.6036</v>
      </c>
      <c r="G30" s="2"/>
      <c r="H30" s="2"/>
    </row>
    <row r="31" spans="1:8" x14ac:dyDescent="0.3">
      <c r="A31" s="19">
        <v>27</v>
      </c>
      <c r="B31" s="17" t="s">
        <v>38</v>
      </c>
      <c r="C31" s="18" t="s">
        <v>18</v>
      </c>
      <c r="D31" s="13">
        <v>150</v>
      </c>
      <c r="E31" s="14">
        <v>30.143129999999999</v>
      </c>
      <c r="F31" s="20">
        <f t="shared" si="0"/>
        <v>4521.4695000000002</v>
      </c>
      <c r="G31" s="2"/>
      <c r="H31" s="2"/>
    </row>
    <row r="32" spans="1:8" x14ac:dyDescent="0.3">
      <c r="A32" s="19">
        <v>28</v>
      </c>
      <c r="B32" s="17" t="s">
        <v>39</v>
      </c>
      <c r="C32" s="18" t="s">
        <v>18</v>
      </c>
      <c r="D32" s="13">
        <v>60</v>
      </c>
      <c r="E32" s="14">
        <v>24.227130000000002</v>
      </c>
      <c r="F32" s="20">
        <f>D32*E32</f>
        <v>1453.6278000000002</v>
      </c>
      <c r="G32" s="2"/>
      <c r="H32" s="2"/>
    </row>
    <row r="33" spans="1:8" ht="15" x14ac:dyDescent="0.3">
      <c r="A33" s="21">
        <v>29</v>
      </c>
      <c r="B33" s="22" t="s">
        <v>40</v>
      </c>
      <c r="C33" s="18" t="s">
        <v>30</v>
      </c>
      <c r="D33" s="13">
        <v>50</v>
      </c>
      <c r="E33" s="14">
        <v>22.613494899999999</v>
      </c>
      <c r="F33" s="20">
        <f t="shared" si="0"/>
        <v>1130.674745</v>
      </c>
      <c r="G33" s="2"/>
      <c r="H33" s="2"/>
    </row>
    <row r="34" spans="1:8" x14ac:dyDescent="0.3">
      <c r="A34" s="19">
        <v>30</v>
      </c>
      <c r="B34" s="17" t="s">
        <v>41</v>
      </c>
      <c r="C34" s="18" t="s">
        <v>30</v>
      </c>
      <c r="D34" s="13">
        <v>700</v>
      </c>
      <c r="E34" s="14">
        <v>28.619494899999999</v>
      </c>
      <c r="F34" s="20">
        <f t="shared" si="0"/>
        <v>20033.646430000001</v>
      </c>
      <c r="G34" s="2"/>
      <c r="H34" s="2"/>
    </row>
    <row r="35" spans="1:8" x14ac:dyDescent="0.3">
      <c r="A35" s="19">
        <v>31</v>
      </c>
      <c r="B35" s="17" t="s">
        <v>42</v>
      </c>
      <c r="C35" s="18" t="s">
        <v>30</v>
      </c>
      <c r="D35" s="13">
        <v>1500</v>
      </c>
      <c r="E35" s="14">
        <v>31.418901679661019</v>
      </c>
      <c r="F35" s="20">
        <f t="shared" si="0"/>
        <v>47128.352519491527</v>
      </c>
      <c r="G35" s="2"/>
      <c r="H35" s="2"/>
    </row>
    <row r="36" spans="1:8" x14ac:dyDescent="0.3">
      <c r="A36" s="19">
        <v>32</v>
      </c>
      <c r="B36" s="17" t="s">
        <v>43</v>
      </c>
      <c r="C36" s="18" t="s">
        <v>18</v>
      </c>
      <c r="D36" s="13">
        <v>575</v>
      </c>
      <c r="E36" s="14">
        <v>3.8259699999999999</v>
      </c>
      <c r="F36" s="20">
        <f t="shared" si="0"/>
        <v>2199.9327499999999</v>
      </c>
      <c r="G36" s="2"/>
      <c r="H36" s="2"/>
    </row>
    <row r="37" spans="1:8" x14ac:dyDescent="0.3">
      <c r="A37" s="19">
        <v>33</v>
      </c>
      <c r="B37" s="17" t="s">
        <v>44</v>
      </c>
      <c r="C37" s="18" t="s">
        <v>7</v>
      </c>
      <c r="D37" s="13">
        <v>150</v>
      </c>
      <c r="E37" s="14">
        <v>1.3905399999999999</v>
      </c>
      <c r="F37" s="20">
        <f t="shared" si="0"/>
        <v>208.58099999999999</v>
      </c>
      <c r="G37" s="2"/>
      <c r="H37" s="2"/>
    </row>
    <row r="38" spans="1:8" x14ac:dyDescent="0.3">
      <c r="A38" s="19">
        <v>34</v>
      </c>
      <c r="B38" s="17" t="s">
        <v>45</v>
      </c>
      <c r="C38" s="18" t="s">
        <v>7</v>
      </c>
      <c r="D38" s="13">
        <v>56</v>
      </c>
      <c r="E38" s="14">
        <v>0.98702500000000004</v>
      </c>
      <c r="F38" s="20">
        <f t="shared" si="0"/>
        <v>55.273400000000002</v>
      </c>
      <c r="G38" s="2"/>
      <c r="H38" s="2"/>
    </row>
    <row r="39" spans="1:8" x14ac:dyDescent="0.3">
      <c r="A39" s="19">
        <v>35</v>
      </c>
      <c r="B39" s="17" t="s">
        <v>46</v>
      </c>
      <c r="C39" s="18" t="s">
        <v>7</v>
      </c>
      <c r="D39" s="13">
        <v>1500</v>
      </c>
      <c r="E39" s="23">
        <v>23.229211999999997</v>
      </c>
      <c r="F39" s="20">
        <f t="shared" si="0"/>
        <v>34843.817999999992</v>
      </c>
      <c r="G39" s="2"/>
      <c r="H39" s="2"/>
    </row>
    <row r="40" spans="1:8" x14ac:dyDescent="0.3">
      <c r="A40" s="19">
        <v>36</v>
      </c>
      <c r="B40" s="17" t="s">
        <v>47</v>
      </c>
      <c r="C40" s="18" t="s">
        <v>7</v>
      </c>
      <c r="D40" s="13">
        <v>400</v>
      </c>
      <c r="E40" s="14">
        <v>25.031011999999993</v>
      </c>
      <c r="F40" s="20">
        <f t="shared" si="0"/>
        <v>10012.404799999997</v>
      </c>
      <c r="G40" s="2"/>
      <c r="H40" s="2"/>
    </row>
    <row r="41" spans="1:8" x14ac:dyDescent="0.3">
      <c r="A41" s="19">
        <v>37</v>
      </c>
      <c r="B41" s="17" t="s">
        <v>48</v>
      </c>
      <c r="C41" s="18" t="s">
        <v>7</v>
      </c>
      <c r="D41" s="13">
        <v>500</v>
      </c>
      <c r="E41" s="14">
        <v>13.378111999999998</v>
      </c>
      <c r="F41" s="20">
        <f t="shared" si="0"/>
        <v>6689.0559999999987</v>
      </c>
      <c r="G41" s="2"/>
      <c r="H41" s="2"/>
    </row>
    <row r="42" spans="1:8" ht="15" x14ac:dyDescent="0.3">
      <c r="A42" s="21">
        <v>38</v>
      </c>
      <c r="B42" s="22" t="s">
        <v>49</v>
      </c>
      <c r="C42" s="18" t="s">
        <v>7</v>
      </c>
      <c r="D42" s="13">
        <v>1500</v>
      </c>
      <c r="E42" s="14">
        <v>17.284111999999997</v>
      </c>
      <c r="F42" s="20">
        <f t="shared" si="0"/>
        <v>25926.167999999994</v>
      </c>
      <c r="G42" s="2"/>
      <c r="H42" s="2"/>
    </row>
    <row r="43" spans="1:8" x14ac:dyDescent="0.3">
      <c r="A43" s="19">
        <v>39</v>
      </c>
      <c r="B43" s="17" t="s">
        <v>50</v>
      </c>
      <c r="C43" s="18" t="s">
        <v>7</v>
      </c>
      <c r="D43" s="13">
        <v>500</v>
      </c>
      <c r="E43" s="14">
        <v>21.190111999999999</v>
      </c>
      <c r="F43" s="20">
        <f t="shared" si="0"/>
        <v>10595.056</v>
      </c>
      <c r="G43" s="2"/>
      <c r="H43" s="2"/>
    </row>
    <row r="44" spans="1:8" x14ac:dyDescent="0.3">
      <c r="A44" s="19">
        <v>40</v>
      </c>
      <c r="B44" s="17" t="s">
        <v>51</v>
      </c>
      <c r="C44" s="18" t="s">
        <v>7</v>
      </c>
      <c r="D44" s="13">
        <v>10</v>
      </c>
      <c r="E44" s="14">
        <v>20.714746000000002</v>
      </c>
      <c r="F44" s="20">
        <f t="shared" si="0"/>
        <v>207.14746000000002</v>
      </c>
      <c r="G44" s="2"/>
      <c r="H44" s="2"/>
    </row>
    <row r="45" spans="1:8" x14ac:dyDescent="0.3">
      <c r="A45" s="19">
        <v>41</v>
      </c>
      <c r="B45" s="17" t="s">
        <v>52</v>
      </c>
      <c r="C45" s="18" t="s">
        <v>33</v>
      </c>
      <c r="D45" s="13">
        <v>10</v>
      </c>
      <c r="E45" s="14">
        <v>11.425111999999999</v>
      </c>
      <c r="F45" s="20">
        <f t="shared" si="0"/>
        <v>114.25111999999999</v>
      </c>
      <c r="G45" s="2"/>
      <c r="H45" s="2"/>
    </row>
    <row r="46" spans="1:8" x14ac:dyDescent="0.3">
      <c r="A46" s="19">
        <v>42</v>
      </c>
      <c r="B46" s="17" t="s">
        <v>53</v>
      </c>
      <c r="C46" s="18" t="s">
        <v>7</v>
      </c>
      <c r="D46" s="13">
        <v>500</v>
      </c>
      <c r="E46" s="14">
        <v>13.378111999999998</v>
      </c>
      <c r="F46" s="20">
        <f t="shared" si="0"/>
        <v>6689.0559999999987</v>
      </c>
      <c r="G46" s="2"/>
      <c r="H46" s="2"/>
    </row>
    <row r="47" spans="1:8" x14ac:dyDescent="0.3">
      <c r="A47" s="19">
        <v>43</v>
      </c>
      <c r="B47" s="17" t="s">
        <v>54</v>
      </c>
      <c r="C47" s="18" t="s">
        <v>7</v>
      </c>
      <c r="D47" s="13">
        <v>10</v>
      </c>
      <c r="E47" s="14">
        <v>15.252361999999998</v>
      </c>
      <c r="F47" s="20">
        <f t="shared" si="0"/>
        <v>152.52361999999999</v>
      </c>
      <c r="G47" s="2"/>
      <c r="H47" s="2"/>
    </row>
    <row r="48" spans="1:8" x14ac:dyDescent="0.3">
      <c r="A48" s="19">
        <v>44</v>
      </c>
      <c r="B48" s="17" t="s">
        <v>55</v>
      </c>
      <c r="C48" s="18" t="s">
        <v>7</v>
      </c>
      <c r="D48" s="13">
        <v>50</v>
      </c>
      <c r="E48" s="14">
        <v>3.5743199999999997</v>
      </c>
      <c r="F48" s="20">
        <f t="shared" si="0"/>
        <v>178.71599999999998</v>
      </c>
      <c r="G48" s="2"/>
      <c r="H48" s="2"/>
    </row>
    <row r="49" spans="1:8" x14ac:dyDescent="0.3">
      <c r="A49" s="19">
        <v>45</v>
      </c>
      <c r="B49" s="17" t="s">
        <v>56</v>
      </c>
      <c r="C49" s="18" t="s">
        <v>10</v>
      </c>
      <c r="D49" s="13">
        <v>10</v>
      </c>
      <c r="E49" s="14">
        <v>70.889650000000003</v>
      </c>
      <c r="F49" s="20">
        <f t="shared" si="0"/>
        <v>708.89650000000006</v>
      </c>
      <c r="G49" s="2"/>
      <c r="H49" s="2"/>
    </row>
    <row r="50" spans="1:8" x14ac:dyDescent="0.3">
      <c r="A50" s="19">
        <v>46</v>
      </c>
      <c r="B50" s="17" t="s">
        <v>57</v>
      </c>
      <c r="C50" s="18" t="s">
        <v>7</v>
      </c>
      <c r="D50" s="13">
        <v>48</v>
      </c>
      <c r="E50" s="14">
        <v>48.319995999999996</v>
      </c>
      <c r="F50" s="20">
        <f t="shared" si="0"/>
        <v>2319.3598079999997</v>
      </c>
      <c r="G50" s="2"/>
      <c r="H50" s="2"/>
    </row>
    <row r="51" spans="1:8" ht="15" x14ac:dyDescent="0.3">
      <c r="A51" s="21">
        <v>47</v>
      </c>
      <c r="B51" s="22" t="s">
        <v>58</v>
      </c>
      <c r="C51" s="18" t="s">
        <v>7</v>
      </c>
      <c r="D51" s="13">
        <v>30</v>
      </c>
      <c r="E51" s="14">
        <v>52.894846000000008</v>
      </c>
      <c r="F51" s="20">
        <f t="shared" si="0"/>
        <v>1586.8453800000002</v>
      </c>
      <c r="G51" s="2"/>
      <c r="H51" s="2"/>
    </row>
    <row r="52" spans="1:8" x14ac:dyDescent="0.3">
      <c r="A52" s="19">
        <v>48</v>
      </c>
      <c r="B52" s="17" t="s">
        <v>59</v>
      </c>
      <c r="C52" s="18" t="s">
        <v>7</v>
      </c>
      <c r="D52" s="13">
        <v>70</v>
      </c>
      <c r="E52" s="14">
        <v>8.3539426000000017</v>
      </c>
      <c r="F52" s="20">
        <f t="shared" si="0"/>
        <v>584.77598200000011</v>
      </c>
      <c r="G52" s="2"/>
      <c r="H52" s="2"/>
    </row>
    <row r="53" spans="1:8" x14ac:dyDescent="0.3">
      <c r="A53" s="19">
        <v>49</v>
      </c>
      <c r="B53" s="17" t="s">
        <v>60</v>
      </c>
      <c r="C53" s="18" t="s">
        <v>7</v>
      </c>
      <c r="D53" s="13">
        <v>150</v>
      </c>
      <c r="E53" s="14">
        <v>8.3539426000000017</v>
      </c>
      <c r="F53" s="20">
        <f t="shared" si="0"/>
        <v>1253.0913900000003</v>
      </c>
      <c r="G53" s="2"/>
      <c r="H53" s="2"/>
    </row>
    <row r="54" spans="1:8" x14ac:dyDescent="0.3">
      <c r="A54" s="19">
        <v>50</v>
      </c>
      <c r="B54" s="17" t="s">
        <v>61</v>
      </c>
      <c r="C54" s="18" t="s">
        <v>10</v>
      </c>
      <c r="D54" s="13">
        <v>150</v>
      </c>
      <c r="E54" s="14">
        <v>45.700500000000005</v>
      </c>
      <c r="F54" s="20">
        <f t="shared" si="0"/>
        <v>6855.0750000000007</v>
      </c>
      <c r="G54" s="2"/>
      <c r="H54" s="2"/>
    </row>
    <row r="55" spans="1:8" x14ac:dyDescent="0.3">
      <c r="A55" s="19">
        <v>51</v>
      </c>
      <c r="B55" s="17" t="s">
        <v>62</v>
      </c>
      <c r="C55" s="18" t="s">
        <v>10</v>
      </c>
      <c r="D55" s="13">
        <v>10</v>
      </c>
      <c r="E55" s="14">
        <v>262.00549999999998</v>
      </c>
      <c r="F55" s="20">
        <f t="shared" si="0"/>
        <v>2620.0549999999998</v>
      </c>
      <c r="G55" s="2"/>
      <c r="H55" s="2"/>
    </row>
    <row r="56" spans="1:8" x14ac:dyDescent="0.3">
      <c r="A56" s="19">
        <v>52</v>
      </c>
      <c r="B56" s="17" t="s">
        <v>63</v>
      </c>
      <c r="C56" s="18" t="s">
        <v>64</v>
      </c>
      <c r="D56" s="12">
        <v>2300</v>
      </c>
      <c r="E56" s="14">
        <v>1.8354000000000001</v>
      </c>
      <c r="F56" s="20">
        <f t="shared" si="0"/>
        <v>4221.42</v>
      </c>
      <c r="G56" s="2"/>
      <c r="H56" s="2"/>
    </row>
    <row r="57" spans="1:8" x14ac:dyDescent="0.3">
      <c r="A57" s="19">
        <v>53</v>
      </c>
      <c r="B57" s="17" t="s">
        <v>65</v>
      </c>
      <c r="C57" s="18" t="s">
        <v>64</v>
      </c>
      <c r="D57" s="12">
        <v>160</v>
      </c>
      <c r="E57" s="14">
        <v>1.9572000000000003</v>
      </c>
      <c r="F57" s="20">
        <f t="shared" si="0"/>
        <v>313.15200000000004</v>
      </c>
      <c r="G57" s="2"/>
      <c r="H57" s="2"/>
    </row>
    <row r="58" spans="1:8" x14ac:dyDescent="0.3">
      <c r="A58" s="19">
        <v>54</v>
      </c>
      <c r="B58" s="17" t="s">
        <v>66</v>
      </c>
      <c r="C58" s="18" t="s">
        <v>28</v>
      </c>
      <c r="D58" s="13">
        <v>479</v>
      </c>
      <c r="E58" s="14">
        <v>15.781499999999999</v>
      </c>
      <c r="F58" s="20">
        <f t="shared" si="0"/>
        <v>7559.3384999999998</v>
      </c>
      <c r="G58" s="2"/>
      <c r="H58" s="2"/>
    </row>
    <row r="59" spans="1:8" x14ac:dyDescent="0.3">
      <c r="A59" s="19">
        <v>55</v>
      </c>
      <c r="B59" s="17" t="s">
        <v>67</v>
      </c>
      <c r="C59" s="18" t="s">
        <v>68</v>
      </c>
      <c r="D59" s="13">
        <v>25</v>
      </c>
      <c r="E59" s="14">
        <v>410.14237500000002</v>
      </c>
      <c r="F59" s="20">
        <f t="shared" si="0"/>
        <v>10253.559375000001</v>
      </c>
      <c r="G59" s="2"/>
      <c r="H59" s="2"/>
    </row>
    <row r="60" spans="1:8" ht="15" x14ac:dyDescent="0.3">
      <c r="A60" s="21">
        <v>56</v>
      </c>
      <c r="B60" s="22" t="s">
        <v>69</v>
      </c>
      <c r="C60" s="18" t="s">
        <v>68</v>
      </c>
      <c r="D60" s="13">
        <v>73.25</v>
      </c>
      <c r="E60" s="14">
        <v>414.40537500000005</v>
      </c>
      <c r="F60" s="20">
        <f t="shared" si="0"/>
        <v>30355.193718750004</v>
      </c>
      <c r="G60" s="2"/>
      <c r="H60" s="2"/>
    </row>
    <row r="61" spans="1:8" x14ac:dyDescent="0.3">
      <c r="A61" s="19">
        <v>57</v>
      </c>
      <c r="B61" s="17" t="s">
        <v>70</v>
      </c>
      <c r="C61" s="18" t="s">
        <v>71</v>
      </c>
      <c r="D61" s="13">
        <v>100</v>
      </c>
      <c r="E61" s="14">
        <v>8.6724879999999995</v>
      </c>
      <c r="F61" s="20">
        <f t="shared" si="0"/>
        <v>867.24879999999996</v>
      </c>
      <c r="G61" s="2"/>
      <c r="H61" s="2"/>
    </row>
    <row r="62" spans="1:8" x14ac:dyDescent="0.3">
      <c r="A62" s="19">
        <v>58</v>
      </c>
      <c r="B62" s="17" t="s">
        <v>72</v>
      </c>
      <c r="C62" s="18" t="s">
        <v>18</v>
      </c>
      <c r="D62" s="13">
        <v>300</v>
      </c>
      <c r="E62" s="14">
        <v>3.8259699999999999</v>
      </c>
      <c r="F62" s="20">
        <f t="shared" si="0"/>
        <v>1147.7909999999999</v>
      </c>
      <c r="G62" s="2"/>
      <c r="H62" s="2"/>
    </row>
    <row r="63" spans="1:8" x14ac:dyDescent="0.3">
      <c r="A63" s="19">
        <v>59</v>
      </c>
      <c r="B63" s="17" t="s">
        <v>73</v>
      </c>
      <c r="C63" s="18" t="s">
        <v>18</v>
      </c>
      <c r="D63" s="13">
        <v>38</v>
      </c>
      <c r="E63" s="14">
        <v>3.8259699999999999</v>
      </c>
      <c r="F63" s="20">
        <f t="shared" si="0"/>
        <v>145.38685999999998</v>
      </c>
      <c r="G63" s="2"/>
      <c r="H63" s="2"/>
    </row>
    <row r="64" spans="1:8" x14ac:dyDescent="0.3">
      <c r="A64" s="19">
        <v>60</v>
      </c>
      <c r="B64" s="17" t="s">
        <v>74</v>
      </c>
      <c r="C64" s="18" t="s">
        <v>10</v>
      </c>
      <c r="D64" s="13">
        <v>57</v>
      </c>
      <c r="E64" s="14">
        <v>415.77548499999995</v>
      </c>
      <c r="F64" s="20">
        <f t="shared" si="0"/>
        <v>23699.202644999998</v>
      </c>
      <c r="G64" s="2"/>
      <c r="H64" s="2"/>
    </row>
    <row r="65" spans="1:8" x14ac:dyDescent="0.3">
      <c r="A65" s="19">
        <v>61</v>
      </c>
      <c r="B65" s="17" t="s">
        <v>75</v>
      </c>
      <c r="C65" s="18" t="s">
        <v>10</v>
      </c>
      <c r="D65" s="13">
        <v>57</v>
      </c>
      <c r="E65" s="14">
        <v>63.865199999999994</v>
      </c>
      <c r="F65" s="20">
        <f t="shared" si="0"/>
        <v>3640.3163999999997</v>
      </c>
      <c r="G65" s="2"/>
      <c r="H65" s="2"/>
    </row>
    <row r="66" spans="1:8" x14ac:dyDescent="0.3">
      <c r="A66" s="19">
        <v>62</v>
      </c>
      <c r="B66" s="17" t="s">
        <v>76</v>
      </c>
      <c r="C66" s="18" t="s">
        <v>7</v>
      </c>
      <c r="D66" s="13">
        <v>57</v>
      </c>
      <c r="E66" s="14">
        <v>63.656302000000004</v>
      </c>
      <c r="F66" s="20">
        <f t="shared" si="0"/>
        <v>3628.4092140000002</v>
      </c>
      <c r="G66" s="2"/>
      <c r="H66" s="2"/>
    </row>
    <row r="67" spans="1:8" x14ac:dyDescent="0.3">
      <c r="A67" s="19">
        <v>63</v>
      </c>
      <c r="B67" s="17" t="s">
        <v>77</v>
      </c>
      <c r="C67" s="18" t="s">
        <v>7</v>
      </c>
      <c r="D67" s="13">
        <v>57</v>
      </c>
      <c r="E67" s="14">
        <v>50.972301999999999</v>
      </c>
      <c r="F67" s="20">
        <f t="shared" si="0"/>
        <v>2905.421214</v>
      </c>
      <c r="G67" s="2"/>
      <c r="H67" s="2"/>
    </row>
    <row r="68" spans="1:8" x14ac:dyDescent="0.3">
      <c r="A68" s="19">
        <v>64</v>
      </c>
      <c r="B68" s="17" t="s">
        <v>78</v>
      </c>
      <c r="C68" s="18" t="s">
        <v>7</v>
      </c>
      <c r="D68" s="13">
        <v>57</v>
      </c>
      <c r="E68" s="14">
        <v>47.667102000000007</v>
      </c>
      <c r="F68" s="20">
        <f t="shared" si="0"/>
        <v>2717.0248140000003</v>
      </c>
      <c r="G68" s="2"/>
      <c r="H68" s="2"/>
    </row>
    <row r="69" spans="1:8" ht="15" x14ac:dyDescent="0.3">
      <c r="A69" s="21">
        <v>65</v>
      </c>
      <c r="B69" s="22" t="s">
        <v>79</v>
      </c>
      <c r="C69" s="18" t="s">
        <v>7</v>
      </c>
      <c r="D69" s="13">
        <v>46</v>
      </c>
      <c r="E69" s="14">
        <v>10.106302000000001</v>
      </c>
      <c r="F69" s="2">
        <f t="shared" ref="F69:F100" si="1">D69*E69</f>
        <v>464.88989200000003</v>
      </c>
      <c r="G69" s="2"/>
      <c r="H69" s="2"/>
    </row>
    <row r="70" spans="1:8" x14ac:dyDescent="0.3">
      <c r="A70" s="19">
        <v>66</v>
      </c>
      <c r="B70" s="17" t="s">
        <v>80</v>
      </c>
      <c r="C70" s="18" t="s">
        <v>7</v>
      </c>
      <c r="D70" s="13">
        <v>46</v>
      </c>
      <c r="E70" s="14">
        <v>36.957102000000006</v>
      </c>
      <c r="F70" s="24">
        <f t="shared" si="1"/>
        <v>1700.0266920000004</v>
      </c>
      <c r="G70" s="2"/>
      <c r="H70" s="2"/>
    </row>
    <row r="71" spans="1:8" x14ac:dyDescent="0.3">
      <c r="A71" s="19">
        <v>67</v>
      </c>
      <c r="B71" s="17" t="s">
        <v>81</v>
      </c>
      <c r="C71" s="18" t="s">
        <v>7</v>
      </c>
      <c r="D71" s="13">
        <v>35</v>
      </c>
      <c r="E71" s="14">
        <v>10.106302000000001</v>
      </c>
      <c r="F71" s="2">
        <f t="shared" si="1"/>
        <v>353.72057000000007</v>
      </c>
      <c r="G71" s="2"/>
      <c r="H71" s="2"/>
    </row>
    <row r="72" spans="1:8" x14ac:dyDescent="0.3">
      <c r="A72" s="19">
        <v>68</v>
      </c>
      <c r="B72" s="17" t="s">
        <v>82</v>
      </c>
      <c r="C72" s="18" t="s">
        <v>7</v>
      </c>
      <c r="D72" s="13">
        <v>35</v>
      </c>
      <c r="E72" s="14">
        <v>78.650302000000011</v>
      </c>
      <c r="F72" s="24">
        <f t="shared" si="1"/>
        <v>2752.7605700000004</v>
      </c>
      <c r="G72" s="2"/>
      <c r="H72" s="2"/>
    </row>
    <row r="73" spans="1:8" x14ac:dyDescent="0.3">
      <c r="A73" s="19">
        <v>69</v>
      </c>
      <c r="B73" s="17" t="s">
        <v>83</v>
      </c>
      <c r="C73" s="18" t="s">
        <v>7</v>
      </c>
      <c r="D73" s="13">
        <v>35</v>
      </c>
      <c r="E73" s="14">
        <v>87.218301999999994</v>
      </c>
      <c r="F73" s="2">
        <f t="shared" si="1"/>
        <v>3052.6405699999996</v>
      </c>
      <c r="G73" s="2"/>
      <c r="H73" s="2"/>
    </row>
    <row r="74" spans="1:8" x14ac:dyDescent="0.3">
      <c r="A74" s="19">
        <v>70</v>
      </c>
      <c r="B74" s="17" t="s">
        <v>84</v>
      </c>
      <c r="C74" s="18" t="s">
        <v>7</v>
      </c>
      <c r="D74" s="13">
        <v>35</v>
      </c>
      <c r="E74" s="14">
        <v>89.360302000000004</v>
      </c>
      <c r="F74" s="24">
        <f t="shared" si="1"/>
        <v>3127.6105700000003</v>
      </c>
      <c r="G74" s="2"/>
      <c r="H74" s="2"/>
    </row>
    <row r="75" spans="1:8" x14ac:dyDescent="0.3">
      <c r="A75" s="19">
        <v>71</v>
      </c>
      <c r="B75" s="17" t="s">
        <v>85</v>
      </c>
      <c r="C75" s="18" t="s">
        <v>7</v>
      </c>
      <c r="D75" s="13">
        <v>5</v>
      </c>
      <c r="E75" s="14">
        <v>97.928302000000002</v>
      </c>
      <c r="F75" s="2">
        <f t="shared" si="1"/>
        <v>489.64151000000004</v>
      </c>
      <c r="G75" s="2"/>
      <c r="H75" s="2"/>
    </row>
    <row r="76" spans="1:8" x14ac:dyDescent="0.3">
      <c r="A76" s="19">
        <v>72</v>
      </c>
      <c r="B76" s="17" t="s">
        <v>86</v>
      </c>
      <c r="C76" s="18" t="s">
        <v>7</v>
      </c>
      <c r="D76" s="13">
        <v>35</v>
      </c>
      <c r="E76" s="14">
        <v>117.20630200000001</v>
      </c>
      <c r="F76" s="24">
        <f t="shared" si="1"/>
        <v>4102.2205700000004</v>
      </c>
      <c r="G76" s="2"/>
      <c r="H76" s="2"/>
    </row>
    <row r="77" spans="1:8" x14ac:dyDescent="0.3">
      <c r="A77" s="19">
        <v>73</v>
      </c>
      <c r="B77" s="17" t="s">
        <v>87</v>
      </c>
      <c r="C77" s="18" t="s">
        <v>7</v>
      </c>
      <c r="D77" s="13">
        <v>50</v>
      </c>
      <c r="E77" s="14">
        <v>10.106302000000001</v>
      </c>
      <c r="F77" s="2">
        <f t="shared" si="1"/>
        <v>505.31510000000009</v>
      </c>
      <c r="G77" s="2"/>
      <c r="H77" s="2"/>
    </row>
    <row r="78" spans="1:8" ht="15" x14ac:dyDescent="0.3">
      <c r="A78" s="21">
        <v>74</v>
      </c>
      <c r="B78" s="22" t="s">
        <v>88</v>
      </c>
      <c r="C78" s="18" t="s">
        <v>7</v>
      </c>
      <c r="D78" s="13">
        <v>200</v>
      </c>
      <c r="E78" s="14">
        <v>30.455302000000003</v>
      </c>
      <c r="F78" s="24">
        <f t="shared" si="1"/>
        <v>6091.0604000000003</v>
      </c>
      <c r="G78" s="2"/>
      <c r="H78" s="2"/>
    </row>
    <row r="79" spans="1:8" x14ac:dyDescent="0.3">
      <c r="A79" s="19">
        <v>75</v>
      </c>
      <c r="B79" s="17" t="s">
        <v>89</v>
      </c>
      <c r="C79" s="18" t="s">
        <v>7</v>
      </c>
      <c r="D79" s="13">
        <v>104</v>
      </c>
      <c r="E79" s="14">
        <v>36.881302000000005</v>
      </c>
      <c r="F79" s="2">
        <f t="shared" si="1"/>
        <v>3835.6554080000005</v>
      </c>
      <c r="G79" s="2"/>
      <c r="H79" s="2"/>
    </row>
    <row r="80" spans="1:8" x14ac:dyDescent="0.3">
      <c r="A80" s="19">
        <v>76</v>
      </c>
      <c r="B80" s="17" t="s">
        <v>90</v>
      </c>
      <c r="C80" s="18" t="s">
        <v>7</v>
      </c>
      <c r="D80" s="13">
        <v>220</v>
      </c>
      <c r="E80" s="14">
        <v>10.106302000000001</v>
      </c>
      <c r="F80" s="24">
        <f t="shared" si="1"/>
        <v>2223.3864400000002</v>
      </c>
      <c r="G80" s="2"/>
      <c r="H80" s="2"/>
    </row>
    <row r="81" spans="1:9" x14ac:dyDescent="0.3">
      <c r="A81" s="19">
        <v>77</v>
      </c>
      <c r="B81" s="17" t="s">
        <v>91</v>
      </c>
      <c r="C81" s="18" t="s">
        <v>7</v>
      </c>
      <c r="D81" s="13">
        <v>22.5</v>
      </c>
      <c r="E81" s="14">
        <v>77.579302000000013</v>
      </c>
      <c r="F81" s="2">
        <f t="shared" si="1"/>
        <v>1745.5342950000004</v>
      </c>
      <c r="G81" s="2"/>
      <c r="H81" s="2"/>
    </row>
    <row r="82" spans="1:9" x14ac:dyDescent="0.3">
      <c r="A82" s="19">
        <v>78</v>
      </c>
      <c r="B82" s="17" t="s">
        <v>92</v>
      </c>
      <c r="C82" s="18" t="s">
        <v>7</v>
      </c>
      <c r="D82" s="13">
        <v>1000</v>
      </c>
      <c r="E82" s="14">
        <v>1</v>
      </c>
      <c r="F82" s="24">
        <f t="shared" si="1"/>
        <v>1000</v>
      </c>
      <c r="G82" s="2"/>
      <c r="H82" s="2"/>
    </row>
    <row r="83" spans="1:9" x14ac:dyDescent="0.3">
      <c r="A83" s="19">
        <v>79</v>
      </c>
      <c r="B83" s="17" t="s">
        <v>93</v>
      </c>
      <c r="C83" s="18" t="s">
        <v>7</v>
      </c>
      <c r="D83" s="13">
        <v>500</v>
      </c>
      <c r="E83" s="14">
        <v>1.07</v>
      </c>
      <c r="F83" s="2">
        <f t="shared" si="1"/>
        <v>535</v>
      </c>
      <c r="G83" s="2"/>
      <c r="H83" s="2"/>
    </row>
    <row r="84" spans="1:9" x14ac:dyDescent="0.3">
      <c r="A84" s="19">
        <v>80</v>
      </c>
      <c r="B84" s="17" t="s">
        <v>94</v>
      </c>
      <c r="C84" s="18" t="s">
        <v>18</v>
      </c>
      <c r="D84" s="13">
        <v>10</v>
      </c>
      <c r="E84" s="14">
        <v>30.201034560000004</v>
      </c>
      <c r="F84" s="24">
        <f t="shared" si="1"/>
        <v>302.01034560000005</v>
      </c>
      <c r="G84" s="2"/>
      <c r="H84" s="2"/>
    </row>
    <row r="85" spans="1:9" x14ac:dyDescent="0.3">
      <c r="A85" s="19">
        <v>81</v>
      </c>
      <c r="B85" s="17" t="s">
        <v>95</v>
      </c>
      <c r="C85" s="18" t="s">
        <v>10</v>
      </c>
      <c r="D85" s="13">
        <v>100</v>
      </c>
      <c r="E85" s="14">
        <v>2.0544948999999999</v>
      </c>
      <c r="F85" s="2">
        <f t="shared" si="1"/>
        <v>205.44949</v>
      </c>
      <c r="G85" s="2"/>
      <c r="H85" s="2"/>
    </row>
    <row r="86" spans="1:9" x14ac:dyDescent="0.3">
      <c r="A86" s="19">
        <v>82</v>
      </c>
      <c r="B86" s="17" t="s">
        <v>96</v>
      </c>
      <c r="C86" s="18" t="s">
        <v>97</v>
      </c>
      <c r="D86" s="13">
        <v>55</v>
      </c>
      <c r="E86" s="14">
        <v>23.751239999999999</v>
      </c>
      <c r="F86" s="24">
        <f t="shared" si="1"/>
        <v>1306.3181999999999</v>
      </c>
      <c r="G86" s="2"/>
      <c r="H86" s="2"/>
    </row>
    <row r="87" spans="1:9" ht="15" x14ac:dyDescent="0.3">
      <c r="A87" s="21">
        <v>83</v>
      </c>
      <c r="B87" s="22" t="s">
        <v>98</v>
      </c>
      <c r="C87" s="18" t="s">
        <v>97</v>
      </c>
      <c r="D87" s="13">
        <v>17</v>
      </c>
      <c r="E87" s="14">
        <v>73.232990000000001</v>
      </c>
      <c r="F87" s="2">
        <f t="shared" si="1"/>
        <v>1244.96083</v>
      </c>
      <c r="G87" s="2"/>
      <c r="H87" s="2"/>
    </row>
    <row r="88" spans="1:9" x14ac:dyDescent="0.3">
      <c r="A88" s="19">
        <v>84</v>
      </c>
      <c r="B88" s="17" t="s">
        <v>99</v>
      </c>
      <c r="C88" s="18" t="s">
        <v>97</v>
      </c>
      <c r="D88" s="13">
        <v>11</v>
      </c>
      <c r="E88" s="14">
        <v>152.40379000000001</v>
      </c>
      <c r="F88" s="24">
        <f t="shared" si="1"/>
        <v>1676.4416900000001</v>
      </c>
      <c r="G88" s="2"/>
      <c r="H88" s="2"/>
    </row>
    <row r="89" spans="1:9" x14ac:dyDescent="0.3">
      <c r="A89" s="19">
        <v>85</v>
      </c>
      <c r="B89" s="17" t="s">
        <v>100</v>
      </c>
      <c r="C89" s="18" t="s">
        <v>97</v>
      </c>
      <c r="D89" s="13">
        <v>55</v>
      </c>
      <c r="E89" s="14">
        <v>77.191530000000014</v>
      </c>
      <c r="F89" s="2">
        <f t="shared" si="1"/>
        <v>4245.5341500000004</v>
      </c>
      <c r="G89" s="2"/>
      <c r="H89" s="2"/>
    </row>
    <row r="90" spans="1:9" x14ac:dyDescent="0.3">
      <c r="A90" s="19">
        <v>86</v>
      </c>
      <c r="B90" s="17" t="s">
        <v>101</v>
      </c>
      <c r="C90" s="18" t="s">
        <v>97</v>
      </c>
      <c r="D90" s="13">
        <v>17</v>
      </c>
      <c r="E90" s="14">
        <v>114.79765999999999</v>
      </c>
      <c r="F90" s="24">
        <f t="shared" si="1"/>
        <v>1951.5602199999998</v>
      </c>
      <c r="G90" s="2"/>
      <c r="H90" s="2"/>
      <c r="I90" s="28"/>
    </row>
    <row r="91" spans="1:9" x14ac:dyDescent="0.3">
      <c r="A91" s="19">
        <v>87</v>
      </c>
      <c r="B91" s="17" t="s">
        <v>102</v>
      </c>
      <c r="C91" s="18" t="s">
        <v>97</v>
      </c>
      <c r="D91" s="13">
        <v>11</v>
      </c>
      <c r="E91" s="14">
        <v>190.00991999999999</v>
      </c>
      <c r="F91" s="2">
        <f t="shared" si="1"/>
        <v>2090.1091200000001</v>
      </c>
      <c r="G91" s="2"/>
      <c r="H91" s="2"/>
      <c r="I91" s="28"/>
    </row>
    <row r="92" spans="1:9" x14ac:dyDescent="0.3">
      <c r="A92" s="19">
        <v>88</v>
      </c>
      <c r="B92" s="17" t="s">
        <v>103</v>
      </c>
      <c r="C92" s="18" t="s">
        <v>97</v>
      </c>
      <c r="D92" s="13">
        <v>11</v>
      </c>
      <c r="E92" s="14">
        <v>36.222340000000003</v>
      </c>
      <c r="F92" s="24">
        <f t="shared" si="1"/>
        <v>398.44574</v>
      </c>
      <c r="G92" s="2"/>
      <c r="H92" s="2"/>
      <c r="I92" s="28"/>
    </row>
    <row r="93" spans="1:9" x14ac:dyDescent="0.3">
      <c r="A93" s="19">
        <v>89</v>
      </c>
      <c r="B93" s="17" t="s">
        <v>104</v>
      </c>
      <c r="C93" s="18" t="s">
        <v>97</v>
      </c>
      <c r="D93" s="13">
        <v>6</v>
      </c>
      <c r="E93" s="14">
        <v>88.909380000000013</v>
      </c>
      <c r="F93" s="2">
        <f t="shared" si="1"/>
        <v>533.45628000000011</v>
      </c>
      <c r="G93" s="2"/>
      <c r="H93" s="2"/>
      <c r="I93" s="28"/>
    </row>
    <row r="94" spans="1:9" x14ac:dyDescent="0.3">
      <c r="A94" s="19">
        <v>90</v>
      </c>
      <c r="B94" s="17" t="s">
        <v>105</v>
      </c>
      <c r="C94" s="18" t="s">
        <v>97</v>
      </c>
      <c r="D94" s="13">
        <v>4</v>
      </c>
      <c r="E94" s="14">
        <v>174.52581999999998</v>
      </c>
      <c r="F94" s="24">
        <f t="shared" si="1"/>
        <v>698.10327999999993</v>
      </c>
      <c r="G94" s="2"/>
      <c r="H94" s="2"/>
      <c r="I94" s="28"/>
    </row>
    <row r="95" spans="1:9" x14ac:dyDescent="0.3">
      <c r="A95" s="19">
        <v>91</v>
      </c>
      <c r="B95" s="17" t="s">
        <v>106</v>
      </c>
      <c r="C95" s="18" t="s">
        <v>97</v>
      </c>
      <c r="D95" s="13">
        <v>150</v>
      </c>
      <c r="E95" s="14">
        <v>95.105885778719994</v>
      </c>
      <c r="F95" s="2">
        <f t="shared" si="1"/>
        <v>14265.882866807999</v>
      </c>
      <c r="G95" s="2"/>
      <c r="H95" s="2"/>
      <c r="I95" s="28"/>
    </row>
    <row r="96" spans="1:9" ht="15" x14ac:dyDescent="0.3">
      <c r="A96" s="21">
        <v>92</v>
      </c>
      <c r="B96" s="22" t="s">
        <v>107</v>
      </c>
      <c r="C96" s="18" t="s">
        <v>97</v>
      </c>
      <c r="D96" s="13">
        <v>10</v>
      </c>
      <c r="E96" s="14">
        <v>98.037917298720004</v>
      </c>
      <c r="F96" s="24">
        <f t="shared" si="1"/>
        <v>980.37917298720004</v>
      </c>
      <c r="G96" s="2"/>
      <c r="H96" s="2"/>
      <c r="I96" s="28"/>
    </row>
    <row r="97" spans="1:9" x14ac:dyDescent="0.3">
      <c r="A97" s="19">
        <v>93</v>
      </c>
      <c r="B97" s="17" t="s">
        <v>108</v>
      </c>
      <c r="C97" s="18" t="s">
        <v>97</v>
      </c>
      <c r="D97" s="13">
        <v>6</v>
      </c>
      <c r="E97" s="14">
        <v>118.43638633872001</v>
      </c>
      <c r="F97" s="2">
        <f t="shared" si="1"/>
        <v>710.61831803232008</v>
      </c>
      <c r="G97" s="2"/>
      <c r="H97" s="2"/>
      <c r="I97" s="28"/>
    </row>
    <row r="98" spans="1:9" x14ac:dyDescent="0.3">
      <c r="A98" s="19">
        <v>94</v>
      </c>
      <c r="B98" s="17" t="s">
        <v>109</v>
      </c>
      <c r="C98" s="18" t="s">
        <v>97</v>
      </c>
      <c r="D98" s="13">
        <v>6</v>
      </c>
      <c r="E98" s="14">
        <v>101.92414777872</v>
      </c>
      <c r="F98" s="24">
        <f t="shared" si="1"/>
        <v>611.54488667231999</v>
      </c>
      <c r="G98" s="2"/>
      <c r="H98" s="2"/>
      <c r="I98" s="28"/>
    </row>
    <row r="99" spans="1:9" x14ac:dyDescent="0.3">
      <c r="A99" s="19">
        <v>95</v>
      </c>
      <c r="B99" s="17" t="s">
        <v>110</v>
      </c>
      <c r="C99" s="18" t="s">
        <v>97</v>
      </c>
      <c r="D99" s="13">
        <v>44</v>
      </c>
      <c r="E99" s="14">
        <v>14.093999999999999</v>
      </c>
      <c r="F99" s="2">
        <f t="shared" si="1"/>
        <v>620.13599999999997</v>
      </c>
      <c r="G99" s="2"/>
      <c r="H99" s="2"/>
      <c r="I99" s="28"/>
    </row>
    <row r="100" spans="1:9" x14ac:dyDescent="0.3">
      <c r="A100" s="19">
        <v>96</v>
      </c>
      <c r="B100" s="17" t="s">
        <v>111</v>
      </c>
      <c r="C100" s="18" t="s">
        <v>97</v>
      </c>
      <c r="D100" s="13">
        <v>6</v>
      </c>
      <c r="E100" s="14">
        <v>3.7250720000000004</v>
      </c>
      <c r="F100" s="24">
        <f t="shared" si="1"/>
        <v>22.350432000000001</v>
      </c>
      <c r="G100" s="2"/>
      <c r="H100" s="2"/>
      <c r="I100" s="28"/>
    </row>
    <row r="101" spans="1:9" x14ac:dyDescent="0.3">
      <c r="A101" s="19">
        <v>97</v>
      </c>
      <c r="B101" s="17" t="s">
        <v>112</v>
      </c>
      <c r="C101" s="18" t="s">
        <v>97</v>
      </c>
      <c r="D101" s="13">
        <v>22</v>
      </c>
      <c r="E101" s="14">
        <v>3.7250720000000004</v>
      </c>
      <c r="F101" s="2">
        <f t="shared" ref="F101:F119" si="2">D101*E101</f>
        <v>81.951584000000011</v>
      </c>
      <c r="G101" s="2"/>
      <c r="H101" s="2"/>
      <c r="I101" s="28"/>
    </row>
    <row r="102" spans="1:9" x14ac:dyDescent="0.3">
      <c r="A102" s="19">
        <v>98</v>
      </c>
      <c r="B102" s="17" t="s">
        <v>113</v>
      </c>
      <c r="C102" s="18" t="s">
        <v>97</v>
      </c>
      <c r="D102" s="13">
        <v>2</v>
      </c>
      <c r="E102" s="14">
        <v>0</v>
      </c>
      <c r="F102" s="24">
        <f t="shared" si="2"/>
        <v>0</v>
      </c>
      <c r="G102" s="2"/>
      <c r="H102" s="2"/>
      <c r="I102" s="28"/>
    </row>
    <row r="103" spans="1:9" x14ac:dyDescent="0.3">
      <c r="A103" s="19">
        <v>99</v>
      </c>
      <c r="B103" s="17" t="s">
        <v>114</v>
      </c>
      <c r="C103" s="18" t="s">
        <v>97</v>
      </c>
      <c r="D103" s="13">
        <v>4</v>
      </c>
      <c r="E103" s="14">
        <v>24.01949076</v>
      </c>
      <c r="F103" s="2">
        <f t="shared" si="2"/>
        <v>96.07796304</v>
      </c>
      <c r="G103" s="2"/>
      <c r="H103" s="2"/>
      <c r="I103" s="28"/>
    </row>
    <row r="104" spans="1:9" x14ac:dyDescent="0.3">
      <c r="A104" s="19">
        <v>100</v>
      </c>
      <c r="B104" s="17" t="s">
        <v>115</v>
      </c>
      <c r="C104" s="18" t="s">
        <v>97</v>
      </c>
      <c r="D104" s="13">
        <v>15</v>
      </c>
      <c r="E104" s="14">
        <v>61.229886899999997</v>
      </c>
      <c r="F104" s="24">
        <f t="shared" si="2"/>
        <v>918.44830349999995</v>
      </c>
      <c r="G104" s="2"/>
      <c r="H104" s="2"/>
      <c r="I104" s="28"/>
    </row>
    <row r="105" spans="1:9" ht="15" x14ac:dyDescent="0.3">
      <c r="A105" s="21">
        <v>101</v>
      </c>
      <c r="B105" s="22" t="s">
        <v>116</v>
      </c>
      <c r="C105" s="18" t="s">
        <v>97</v>
      </c>
      <c r="D105" s="13">
        <v>10</v>
      </c>
      <c r="E105" s="14">
        <v>122.45977379999999</v>
      </c>
      <c r="F105" s="2">
        <f t="shared" si="2"/>
        <v>1224.5977379999999</v>
      </c>
      <c r="G105" s="2"/>
      <c r="H105" s="2"/>
      <c r="I105" s="28"/>
    </row>
    <row r="106" spans="1:9" x14ac:dyDescent="0.3">
      <c r="A106" s="19">
        <v>102</v>
      </c>
      <c r="B106" s="17" t="s">
        <v>117</v>
      </c>
      <c r="C106" s="18" t="s">
        <v>97</v>
      </c>
      <c r="D106" s="13">
        <v>25</v>
      </c>
      <c r="E106" s="14">
        <v>244.91954759999999</v>
      </c>
      <c r="F106" s="24">
        <f t="shared" si="2"/>
        <v>6122.9886900000001</v>
      </c>
      <c r="G106" s="2"/>
      <c r="H106" s="2"/>
      <c r="I106" s="28"/>
    </row>
    <row r="107" spans="1:9" x14ac:dyDescent="0.3">
      <c r="A107" s="19">
        <v>103</v>
      </c>
      <c r="B107" s="17" t="s">
        <v>118</v>
      </c>
      <c r="C107" s="18" t="s">
        <v>7</v>
      </c>
      <c r="D107" s="13">
        <v>70</v>
      </c>
      <c r="E107" s="14">
        <v>23.455900000000003</v>
      </c>
      <c r="F107" s="2">
        <f t="shared" si="2"/>
        <v>1641.9130000000002</v>
      </c>
      <c r="G107" s="2"/>
      <c r="H107" s="2"/>
      <c r="I107" s="28"/>
    </row>
    <row r="108" spans="1:9" ht="18.600000000000001" x14ac:dyDescent="0.3">
      <c r="A108" s="19">
        <v>104</v>
      </c>
      <c r="B108" s="17" t="s">
        <v>119</v>
      </c>
      <c r="C108" s="18" t="s">
        <v>120</v>
      </c>
      <c r="D108" s="13">
        <v>70</v>
      </c>
      <c r="E108" s="14">
        <v>46.277919999999995</v>
      </c>
      <c r="F108" s="24">
        <f t="shared" si="2"/>
        <v>3239.4543999999996</v>
      </c>
      <c r="G108" s="2"/>
      <c r="H108" s="2"/>
      <c r="I108" s="28"/>
    </row>
    <row r="109" spans="1:9" x14ac:dyDescent="0.3">
      <c r="A109" s="19">
        <v>105</v>
      </c>
      <c r="B109" s="17" t="s">
        <v>121</v>
      </c>
      <c r="C109" s="18" t="s">
        <v>7</v>
      </c>
      <c r="D109" s="13">
        <v>150</v>
      </c>
      <c r="E109" s="14">
        <v>8.8366077999999977</v>
      </c>
      <c r="F109" s="2">
        <f t="shared" si="2"/>
        <v>1325.4911699999996</v>
      </c>
      <c r="G109" s="2"/>
      <c r="H109" s="2"/>
      <c r="I109" s="28"/>
    </row>
    <row r="110" spans="1:9" x14ac:dyDescent="0.3">
      <c r="A110" s="19">
        <v>106</v>
      </c>
      <c r="B110" s="17" t="s">
        <v>122</v>
      </c>
      <c r="C110" s="18" t="s">
        <v>97</v>
      </c>
      <c r="D110" s="13">
        <v>4</v>
      </c>
      <c r="E110" s="14">
        <v>3.8215763999999997</v>
      </c>
      <c r="F110" s="24">
        <f t="shared" si="2"/>
        <v>15.286305599999999</v>
      </c>
      <c r="G110" s="2"/>
      <c r="H110" s="2"/>
    </row>
    <row r="111" spans="1:9" x14ac:dyDescent="0.3">
      <c r="A111" s="19">
        <v>107</v>
      </c>
      <c r="B111" s="17" t="s">
        <v>123</v>
      </c>
      <c r="C111" s="18" t="s">
        <v>97</v>
      </c>
      <c r="D111" s="13">
        <v>6</v>
      </c>
      <c r="E111" s="14">
        <v>8.4992642999999983</v>
      </c>
      <c r="F111" s="2">
        <f t="shared" si="2"/>
        <v>50.995585799999986</v>
      </c>
      <c r="G111" s="2"/>
      <c r="H111" s="2"/>
    </row>
    <row r="112" spans="1:9" x14ac:dyDescent="0.3">
      <c r="A112" s="19">
        <v>108</v>
      </c>
      <c r="B112" s="17" t="s">
        <v>124</v>
      </c>
      <c r="C112" s="18" t="s">
        <v>97</v>
      </c>
      <c r="D112" s="13">
        <v>10</v>
      </c>
      <c r="E112" s="14">
        <v>16.295410799999999</v>
      </c>
      <c r="F112" s="24">
        <f t="shared" si="2"/>
        <v>162.95410799999999</v>
      </c>
      <c r="G112" s="2"/>
      <c r="H112" s="2"/>
    </row>
    <row r="113" spans="1:8" x14ac:dyDescent="0.3">
      <c r="A113" s="19">
        <v>109</v>
      </c>
      <c r="B113" s="17" t="s">
        <v>125</v>
      </c>
      <c r="C113" s="18" t="s">
        <v>97</v>
      </c>
      <c r="D113" s="13">
        <v>10</v>
      </c>
      <c r="E113" s="14">
        <v>31.887703799999997</v>
      </c>
      <c r="F113" s="2">
        <f t="shared" si="2"/>
        <v>318.87703799999997</v>
      </c>
      <c r="G113" s="2"/>
      <c r="H113" s="2"/>
    </row>
    <row r="114" spans="1:8" ht="15" x14ac:dyDescent="0.3">
      <c r="A114" s="21">
        <v>110</v>
      </c>
      <c r="B114" s="22" t="s">
        <v>126</v>
      </c>
      <c r="C114" s="18" t="s">
        <v>10</v>
      </c>
      <c r="D114" s="13">
        <v>8</v>
      </c>
      <c r="E114" s="14">
        <v>524.65668500000004</v>
      </c>
      <c r="F114" s="24">
        <f t="shared" si="2"/>
        <v>4197.2534800000003</v>
      </c>
      <c r="G114" s="2"/>
      <c r="H114" s="2"/>
    </row>
    <row r="115" spans="1:8" x14ac:dyDescent="0.3">
      <c r="A115" s="19">
        <v>111</v>
      </c>
      <c r="B115" s="17" t="s">
        <v>127</v>
      </c>
      <c r="C115" s="18" t="s">
        <v>97</v>
      </c>
      <c r="D115" s="13">
        <v>24</v>
      </c>
      <c r="E115" s="20">
        <v>68.489496599999967</v>
      </c>
      <c r="F115" s="2">
        <f t="shared" si="2"/>
        <v>1643.7479183999992</v>
      </c>
      <c r="G115" s="2"/>
      <c r="H115" s="2"/>
    </row>
    <row r="116" spans="1:8" x14ac:dyDescent="0.3">
      <c r="A116" s="19">
        <v>112</v>
      </c>
      <c r="B116" s="17" t="s">
        <v>128</v>
      </c>
      <c r="C116" s="18" t="s">
        <v>30</v>
      </c>
      <c r="D116" s="13">
        <v>25</v>
      </c>
      <c r="E116" s="20">
        <v>36.762500000000003</v>
      </c>
      <c r="F116" s="24">
        <f t="shared" si="2"/>
        <v>919.06250000000011</v>
      </c>
      <c r="G116" s="2"/>
      <c r="H116" s="2"/>
    </row>
    <row r="117" spans="1:8" x14ac:dyDescent="0.3">
      <c r="A117" s="19">
        <v>113</v>
      </c>
      <c r="B117" s="17" t="s">
        <v>129</v>
      </c>
      <c r="C117" s="18" t="s">
        <v>71</v>
      </c>
      <c r="D117" s="13">
        <v>40</v>
      </c>
      <c r="E117" s="20">
        <v>11.278</v>
      </c>
      <c r="F117" s="2">
        <f t="shared" si="2"/>
        <v>451.12</v>
      </c>
      <c r="G117" s="2"/>
      <c r="H117" s="2"/>
    </row>
    <row r="118" spans="1:8" x14ac:dyDescent="0.3">
      <c r="A118" s="19">
        <v>114</v>
      </c>
      <c r="B118" s="17" t="s">
        <v>130</v>
      </c>
      <c r="C118" s="18" t="s">
        <v>18</v>
      </c>
      <c r="D118" s="20">
        <v>10</v>
      </c>
      <c r="E118" s="20">
        <v>3.6427200000000002</v>
      </c>
      <c r="F118" s="24">
        <f t="shared" si="2"/>
        <v>36.427199999999999</v>
      </c>
      <c r="G118" s="2"/>
      <c r="H118" s="2"/>
    </row>
    <row r="119" spans="1:8" ht="15" x14ac:dyDescent="0.3">
      <c r="A119" s="19">
        <v>115</v>
      </c>
      <c r="B119" s="17" t="s">
        <v>131</v>
      </c>
      <c r="C119" s="18" t="s">
        <v>132</v>
      </c>
      <c r="D119" s="20">
        <v>20</v>
      </c>
      <c r="E119" s="20">
        <v>26.638680000000001</v>
      </c>
      <c r="F119" s="2">
        <f t="shared" si="2"/>
        <v>532.77359999999999</v>
      </c>
      <c r="G119" s="2"/>
      <c r="H119" s="2"/>
    </row>
    <row r="120" spans="1:8" x14ac:dyDescent="0.3">
      <c r="A120" s="2"/>
      <c r="B120" s="2" t="s">
        <v>133</v>
      </c>
      <c r="C120" s="8"/>
      <c r="D120" s="2"/>
      <c r="E120" s="3"/>
      <c r="F120" s="25">
        <f>SUM(F5:F119)</f>
        <v>426254.97363228141</v>
      </c>
      <c r="G120" s="2"/>
      <c r="H120" s="2"/>
    </row>
    <row r="121" spans="1:8" x14ac:dyDescent="0.3">
      <c r="A121" s="2"/>
      <c r="B121" s="2" t="s">
        <v>134</v>
      </c>
      <c r="C121" s="9">
        <v>0.1</v>
      </c>
      <c r="D121" s="2"/>
      <c r="E121" s="3"/>
      <c r="F121" s="26">
        <f>F120*10/100</f>
        <v>42625.497363228147</v>
      </c>
      <c r="G121" s="2"/>
      <c r="H121" s="2"/>
    </row>
    <row r="122" spans="1:8" x14ac:dyDescent="0.3">
      <c r="A122" s="2"/>
      <c r="B122" s="2" t="s">
        <v>133</v>
      </c>
      <c r="C122" s="10"/>
      <c r="D122" s="2"/>
      <c r="E122" s="3"/>
      <c r="F122" s="25">
        <f>SUM(F120:F121)</f>
        <v>468880.47099550953</v>
      </c>
      <c r="G122" s="2"/>
      <c r="H122" s="2"/>
    </row>
    <row r="123" spans="1:8" x14ac:dyDescent="0.3">
      <c r="A123" s="2"/>
      <c r="B123" s="2" t="s">
        <v>135</v>
      </c>
      <c r="C123" s="9">
        <v>0.08</v>
      </c>
      <c r="D123" s="2"/>
      <c r="E123" s="3"/>
      <c r="F123" s="26">
        <f>F122*8/100</f>
        <v>37510.43767964076</v>
      </c>
      <c r="G123" s="2"/>
      <c r="H123" s="2"/>
    </row>
    <row r="124" spans="1:8" x14ac:dyDescent="0.3">
      <c r="A124" s="2"/>
      <c r="B124" s="2" t="s">
        <v>133</v>
      </c>
      <c r="C124" s="10"/>
      <c r="D124" s="2"/>
      <c r="E124" s="3"/>
      <c r="F124" s="25">
        <f>F122+F123</f>
        <v>506390.90867515031</v>
      </c>
      <c r="G124" s="2"/>
      <c r="H124" s="2"/>
    </row>
    <row r="125" spans="1:8" x14ac:dyDescent="0.3">
      <c r="A125" s="2"/>
      <c r="B125" s="2" t="s">
        <v>136</v>
      </c>
      <c r="C125" s="9">
        <v>0.18</v>
      </c>
      <c r="D125" s="2"/>
      <c r="E125" s="3"/>
      <c r="F125" s="27">
        <f>F124*18/100</f>
        <v>91150.363561527061</v>
      </c>
      <c r="G125" s="2"/>
      <c r="H125" s="2"/>
    </row>
    <row r="126" spans="1:8" x14ac:dyDescent="0.3">
      <c r="A126" s="2"/>
      <c r="B126" s="2" t="s">
        <v>133</v>
      </c>
      <c r="C126" s="8"/>
      <c r="D126" s="2"/>
      <c r="E126" s="3"/>
      <c r="F126" s="29">
        <f>F124+F125</f>
        <v>597541.27223667735</v>
      </c>
      <c r="G126" s="2"/>
      <c r="H126" s="2"/>
    </row>
    <row r="128" spans="1:8" x14ac:dyDescent="0.3">
      <c r="B128" s="15" t="s">
        <v>137</v>
      </c>
    </row>
    <row r="129" spans="2:2" x14ac:dyDescent="0.3">
      <c r="B129" s="15" t="s">
        <v>138</v>
      </c>
    </row>
  </sheetData>
  <mergeCells count="2">
    <mergeCell ref="E2:F2"/>
    <mergeCell ref="G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რუსთავის საოპერაციო ცენტრი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Gamkrelidze</dc:creator>
  <cp:lastModifiedBy>Nino Koberidze</cp:lastModifiedBy>
  <dcterms:created xsi:type="dcterms:W3CDTF">2024-05-22T08:29:24Z</dcterms:created>
  <dcterms:modified xsi:type="dcterms:W3CDTF">2024-07-08T04:55:05Z</dcterms:modified>
</cp:coreProperties>
</file>