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D:\კერძო პროექტები\გრინვეი-ალდაგი\MEP\"/>
    </mc:Choice>
  </mc:AlternateContent>
  <xr:revisionPtr revIDLastSave="0" documentId="13_ncr:1_{C05F8A46-A93F-475D-8DCB-A72F19C6F6DF}" xr6:coauthVersionLast="47" xr6:coauthVersionMax="47" xr10:uidLastSave="{00000000-0000-0000-0000-000000000000}"/>
  <bookViews>
    <workbookView xWindow="-120" yWindow="-120" windowWidth="24240" windowHeight="13020" xr2:uid="{00000000-000D-0000-FFFF-FFFF00000000}"/>
  </bookViews>
  <sheets>
    <sheet name="კრებსითი" sheetId="1" r:id="rId1"/>
    <sheet name="ელექტროობა" sheetId="2" r:id="rId2"/>
    <sheet name="სახანძრო სუსტი დენები" sheetId="18" r:id="rId3"/>
    <sheet name="ინტერნეტი" sheetId="19" r:id="rId4"/>
    <sheet name="კამერები" sheetId="20" r:id="rId5"/>
    <sheet name="ხანძარქრობა" sheetId="21" r:id="rId6"/>
    <sheet name="სახ.ვენტილაცია" sheetId="22" r:id="rId7"/>
    <sheet name="გათბობა-გაგრილება-ვენტილაცია" sheetId="23" r:id="rId8"/>
  </sheets>
  <definedNames>
    <definedName name="_xlnm.Print_Area" localSheetId="7">'გათბობა-გაგრილება-ვენტილაცია'!$A$3:$P$28</definedName>
    <definedName name="_xlnm.Print_Area" localSheetId="1">ელექტროობა!$A$3:$M$28</definedName>
    <definedName name="_xlnm.Print_Area" localSheetId="3">ინტერნეტი!$A$3:$M$13</definedName>
    <definedName name="_xlnm.Print_Area" localSheetId="4">კამერები!$A$3:$M$17</definedName>
    <definedName name="_xlnm.Print_Area" localSheetId="6">სახ.ვენტილაცია!$A$3:$P$28</definedName>
    <definedName name="_xlnm.Print_Area" localSheetId="2">'სახანძრო სუსტი დენები'!$A$3:$M$25</definedName>
    <definedName name="_xlnm.Print_Area" localSheetId="5">ხანძარქრობა!$A$3:$M$28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M133" i="23"/>
  <c r="J124" i="23"/>
  <c r="L124" i="23"/>
  <c r="M125" i="23"/>
  <c r="H43" i="23"/>
  <c r="M43" i="23" s="1"/>
  <c r="J43" i="23"/>
  <c r="L43" i="23"/>
  <c r="H44" i="23"/>
  <c r="J44" i="23"/>
  <c r="L44" i="23"/>
  <c r="M44" i="23"/>
  <c r="H45" i="23"/>
  <c r="M45" i="23" s="1"/>
  <c r="J45" i="23"/>
  <c r="L45" i="23"/>
  <c r="H46" i="23"/>
  <c r="J46" i="23"/>
  <c r="L46" i="23"/>
  <c r="M46" i="23"/>
  <c r="H47" i="23"/>
  <c r="M47" i="23" s="1"/>
  <c r="J47" i="23"/>
  <c r="L47" i="23"/>
  <c r="H48" i="23"/>
  <c r="J48" i="23"/>
  <c r="L48" i="23"/>
  <c r="M48" i="23"/>
  <c r="H49" i="23"/>
  <c r="J49" i="23"/>
  <c r="L49" i="23"/>
  <c r="M49" i="23"/>
  <c r="H50" i="23"/>
  <c r="J50" i="23"/>
  <c r="L50" i="23"/>
  <c r="M50" i="23"/>
  <c r="H51" i="23"/>
  <c r="J51" i="23"/>
  <c r="L51" i="23"/>
  <c r="M51" i="23"/>
  <c r="H52" i="23"/>
  <c r="J52" i="23"/>
  <c r="L52" i="23"/>
  <c r="M52" i="23"/>
  <c r="H53" i="23"/>
  <c r="J53" i="23"/>
  <c r="L53" i="23"/>
  <c r="M53" i="23"/>
  <c r="H54" i="23"/>
  <c r="J54" i="23"/>
  <c r="L54" i="23"/>
  <c r="M54" i="23"/>
  <c r="H55" i="23"/>
  <c r="J55" i="23"/>
  <c r="L55" i="23"/>
  <c r="M55" i="23"/>
  <c r="H56" i="23"/>
  <c r="J56" i="23"/>
  <c r="L56" i="23"/>
  <c r="M56" i="23"/>
  <c r="H57" i="23"/>
  <c r="J57" i="23"/>
  <c r="L57" i="23"/>
  <c r="M57" i="23"/>
  <c r="H58" i="23"/>
  <c r="J58" i="23"/>
  <c r="L58" i="23"/>
  <c r="M58" i="23"/>
  <c r="H59" i="23"/>
  <c r="J59" i="23"/>
  <c r="L59" i="23"/>
  <c r="M59" i="23"/>
  <c r="H60" i="23"/>
  <c r="J60" i="23"/>
  <c r="L60" i="23"/>
  <c r="M60" i="23"/>
  <c r="H61" i="23"/>
  <c r="J61" i="23"/>
  <c r="L61" i="23"/>
  <c r="M61" i="23"/>
  <c r="H62" i="23"/>
  <c r="J62" i="23"/>
  <c r="L62" i="23"/>
  <c r="M62" i="23"/>
  <c r="H63" i="23"/>
  <c r="J63" i="23"/>
  <c r="L63" i="23"/>
  <c r="M63" i="23"/>
  <c r="H64" i="23"/>
  <c r="J64" i="23"/>
  <c r="L64" i="23"/>
  <c r="M64" i="23"/>
  <c r="H65" i="23"/>
  <c r="J65" i="23"/>
  <c r="L65" i="23"/>
  <c r="M65" i="23"/>
  <c r="H66" i="23"/>
  <c r="J66" i="23"/>
  <c r="L66" i="23"/>
  <c r="M66" i="23"/>
  <c r="H67" i="23"/>
  <c r="J67" i="23"/>
  <c r="L67" i="23"/>
  <c r="M67" i="23"/>
  <c r="H68" i="23"/>
  <c r="J68" i="23"/>
  <c r="L68" i="23"/>
  <c r="M68" i="23"/>
  <c r="H69" i="23"/>
  <c r="J69" i="23"/>
  <c r="L69" i="23"/>
  <c r="M69" i="23"/>
  <c r="H70" i="23"/>
  <c r="J70" i="23"/>
  <c r="L70" i="23"/>
  <c r="M70" i="23"/>
  <c r="H71" i="23"/>
  <c r="J71" i="23"/>
  <c r="L71" i="23"/>
  <c r="M71" i="23"/>
  <c r="H72" i="23"/>
  <c r="J72" i="23"/>
  <c r="L72" i="23"/>
  <c r="M72" i="23"/>
  <c r="H73" i="23"/>
  <c r="J73" i="23"/>
  <c r="L73" i="23"/>
  <c r="M73" i="23"/>
  <c r="H74" i="23"/>
  <c r="J74" i="23"/>
  <c r="L74" i="23"/>
  <c r="M74" i="23"/>
  <c r="H75" i="23"/>
  <c r="J75" i="23"/>
  <c r="L75" i="23"/>
  <c r="M75" i="23"/>
  <c r="H76" i="23"/>
  <c r="J76" i="23"/>
  <c r="L76" i="23"/>
  <c r="M76" i="23"/>
  <c r="H77" i="23"/>
  <c r="J77" i="23"/>
  <c r="L77" i="23"/>
  <c r="M77" i="23"/>
  <c r="H78" i="23"/>
  <c r="J78" i="23"/>
  <c r="L78" i="23"/>
  <c r="M78" i="23"/>
  <c r="H79" i="23"/>
  <c r="J79" i="23"/>
  <c r="L79" i="23"/>
  <c r="M79" i="23"/>
  <c r="H80" i="23"/>
  <c r="J80" i="23"/>
  <c r="L80" i="23"/>
  <c r="M80" i="23"/>
  <c r="H81" i="23"/>
  <c r="J81" i="23"/>
  <c r="L81" i="23"/>
  <c r="M81" i="23"/>
  <c r="H82" i="23"/>
  <c r="J82" i="23"/>
  <c r="L82" i="23"/>
  <c r="M82" i="23"/>
  <c r="H83" i="23"/>
  <c r="J83" i="23"/>
  <c r="L83" i="23"/>
  <c r="M83" i="23"/>
  <c r="H84" i="23"/>
  <c r="J84" i="23"/>
  <c r="L84" i="23"/>
  <c r="M84" i="23"/>
  <c r="H85" i="23"/>
  <c r="J85" i="23"/>
  <c r="L85" i="23"/>
  <c r="M85" i="23"/>
  <c r="H86" i="23"/>
  <c r="J86" i="23"/>
  <c r="L86" i="23"/>
  <c r="M86" i="23"/>
  <c r="H87" i="23"/>
  <c r="J87" i="23"/>
  <c r="L87" i="23"/>
  <c r="M87" i="23"/>
  <c r="H88" i="23"/>
  <c r="J88" i="23"/>
  <c r="L88" i="23"/>
  <c r="M88" i="23"/>
  <c r="H89" i="23"/>
  <c r="J89" i="23"/>
  <c r="L89" i="23"/>
  <c r="M89" i="23"/>
  <c r="H90" i="23"/>
  <c r="J90" i="23"/>
  <c r="L90" i="23"/>
  <c r="M90" i="23"/>
  <c r="H91" i="23"/>
  <c r="J91" i="23"/>
  <c r="L91" i="23"/>
  <c r="M91" i="23"/>
  <c r="H92" i="23"/>
  <c r="J92" i="23"/>
  <c r="L92" i="23"/>
  <c r="M92" i="23"/>
  <c r="H93" i="23"/>
  <c r="J93" i="23"/>
  <c r="L93" i="23"/>
  <c r="M93" i="23"/>
  <c r="H94" i="23"/>
  <c r="J94" i="23"/>
  <c r="L94" i="23"/>
  <c r="M94" i="23"/>
  <c r="H95" i="23"/>
  <c r="J95" i="23"/>
  <c r="L95" i="23"/>
  <c r="M95" i="23"/>
  <c r="H96" i="23"/>
  <c r="J96" i="23"/>
  <c r="L96" i="23"/>
  <c r="M96" i="23"/>
  <c r="H97" i="23"/>
  <c r="J97" i="23"/>
  <c r="L97" i="23"/>
  <c r="M97" i="23"/>
  <c r="H98" i="23"/>
  <c r="J98" i="23"/>
  <c r="L98" i="23"/>
  <c r="M98" i="23"/>
  <c r="H99" i="23"/>
  <c r="J99" i="23"/>
  <c r="L99" i="23"/>
  <c r="M99" i="23"/>
  <c r="H100" i="23"/>
  <c r="J100" i="23"/>
  <c r="L100" i="23"/>
  <c r="M100" i="23"/>
  <c r="H101" i="23"/>
  <c r="J101" i="23"/>
  <c r="L101" i="23"/>
  <c r="M101" i="23"/>
  <c r="H102" i="23"/>
  <c r="J102" i="23"/>
  <c r="L102" i="23"/>
  <c r="M102" i="23"/>
  <c r="H103" i="23"/>
  <c r="J103" i="23"/>
  <c r="L103" i="23"/>
  <c r="M103" i="23"/>
  <c r="H104" i="23"/>
  <c r="J104" i="23"/>
  <c r="L104" i="23"/>
  <c r="M104" i="23"/>
  <c r="H105" i="23"/>
  <c r="J105" i="23"/>
  <c r="L105" i="23"/>
  <c r="M105" i="23"/>
  <c r="H106" i="23"/>
  <c r="J106" i="23"/>
  <c r="L106" i="23"/>
  <c r="M106" i="23"/>
  <c r="H107" i="23"/>
  <c r="J107" i="23"/>
  <c r="L107" i="23"/>
  <c r="M107" i="23"/>
  <c r="H108" i="23"/>
  <c r="J108" i="23"/>
  <c r="L108" i="23"/>
  <c r="M108" i="23"/>
  <c r="H109" i="23"/>
  <c r="J109" i="23"/>
  <c r="L109" i="23"/>
  <c r="M109" i="23"/>
  <c r="H110" i="23"/>
  <c r="J110" i="23"/>
  <c r="L110" i="23"/>
  <c r="M110" i="23"/>
  <c r="H111" i="23"/>
  <c r="J111" i="23"/>
  <c r="L111" i="23"/>
  <c r="M111" i="23"/>
  <c r="H112" i="23"/>
  <c r="J112" i="23"/>
  <c r="L112" i="23"/>
  <c r="M112" i="23"/>
  <c r="H113" i="23"/>
  <c r="J113" i="23"/>
  <c r="L113" i="23"/>
  <c r="M113" i="23"/>
  <c r="H114" i="23"/>
  <c r="J114" i="23"/>
  <c r="L114" i="23"/>
  <c r="M114" i="23"/>
  <c r="H115" i="23"/>
  <c r="J115" i="23"/>
  <c r="L115" i="23"/>
  <c r="M115" i="23"/>
  <c r="H116" i="23"/>
  <c r="J116" i="23"/>
  <c r="L116" i="23"/>
  <c r="M116" i="23"/>
  <c r="H117" i="23"/>
  <c r="J117" i="23"/>
  <c r="L117" i="23"/>
  <c r="M117" i="23"/>
  <c r="H118" i="23"/>
  <c r="J118" i="23"/>
  <c r="L118" i="23"/>
  <c r="M118" i="23"/>
  <c r="H119" i="23"/>
  <c r="J119" i="23"/>
  <c r="L119" i="23"/>
  <c r="M119" i="23"/>
  <c r="H120" i="23"/>
  <c r="J120" i="23"/>
  <c r="L120" i="23"/>
  <c r="M120" i="23"/>
  <c r="H121" i="23"/>
  <c r="J121" i="23"/>
  <c r="L121" i="23"/>
  <c r="M121" i="23"/>
  <c r="H122" i="23"/>
  <c r="J122" i="23"/>
  <c r="L122" i="23"/>
  <c r="M122" i="23"/>
  <c r="H123" i="23"/>
  <c r="J123" i="23"/>
  <c r="L123" i="23"/>
  <c r="M123" i="23"/>
  <c r="H124" i="23"/>
  <c r="M124" i="23"/>
  <c r="L42" i="23"/>
  <c r="J42" i="23"/>
  <c r="H42" i="23"/>
  <c r="L41" i="23"/>
  <c r="J41" i="23"/>
  <c r="H41" i="23"/>
  <c r="L40" i="23"/>
  <c r="J40" i="23"/>
  <c r="H40" i="23"/>
  <c r="L39" i="23"/>
  <c r="M39" i="23" s="1"/>
  <c r="J39" i="23"/>
  <c r="H39" i="23"/>
  <c r="L38" i="23"/>
  <c r="J38" i="23"/>
  <c r="H38" i="23"/>
  <c r="M38" i="23" s="1"/>
  <c r="L37" i="23"/>
  <c r="J37" i="23"/>
  <c r="H37" i="23"/>
  <c r="L36" i="23"/>
  <c r="J36" i="23"/>
  <c r="H36" i="23"/>
  <c r="M36" i="23" s="1"/>
  <c r="L35" i="23"/>
  <c r="J35" i="23"/>
  <c r="H35" i="23"/>
  <c r="L34" i="23"/>
  <c r="J34" i="23"/>
  <c r="H34" i="23"/>
  <c r="L33" i="23"/>
  <c r="J33" i="23"/>
  <c r="H33" i="23"/>
  <c r="L32" i="23"/>
  <c r="J32" i="23"/>
  <c r="H32" i="23"/>
  <c r="L31" i="23"/>
  <c r="M31" i="23" s="1"/>
  <c r="J31" i="23"/>
  <c r="H31" i="23"/>
  <c r="L30" i="23"/>
  <c r="J30" i="23"/>
  <c r="H30" i="23"/>
  <c r="M30" i="23" s="1"/>
  <c r="L29" i="23"/>
  <c r="J29" i="23"/>
  <c r="H29" i="23"/>
  <c r="L28" i="23"/>
  <c r="J28" i="23"/>
  <c r="H28" i="23"/>
  <c r="M28" i="23" s="1"/>
  <c r="L27" i="23"/>
  <c r="J27" i="23"/>
  <c r="H27" i="23"/>
  <c r="L26" i="23"/>
  <c r="J26" i="23"/>
  <c r="H26" i="23"/>
  <c r="L25" i="23"/>
  <c r="J25" i="23"/>
  <c r="H25" i="23"/>
  <c r="L24" i="23"/>
  <c r="J24" i="23"/>
  <c r="H24" i="23"/>
  <c r="L23" i="23"/>
  <c r="M23" i="23" s="1"/>
  <c r="J23" i="23"/>
  <c r="H23" i="23"/>
  <c r="L22" i="23"/>
  <c r="J22" i="23"/>
  <c r="H22" i="23"/>
  <c r="M22" i="23" s="1"/>
  <c r="L21" i="23"/>
  <c r="J21" i="23"/>
  <c r="H21" i="23"/>
  <c r="L20" i="23"/>
  <c r="J20" i="23"/>
  <c r="H20" i="23"/>
  <c r="M20" i="23" s="1"/>
  <c r="L19" i="23"/>
  <c r="J19" i="23"/>
  <c r="H19" i="23"/>
  <c r="L18" i="23"/>
  <c r="J18" i="23"/>
  <c r="H18" i="23"/>
  <c r="L17" i="23"/>
  <c r="J17" i="23"/>
  <c r="H17" i="23"/>
  <c r="L16" i="23"/>
  <c r="J16" i="23"/>
  <c r="H16" i="23"/>
  <c r="L15" i="23"/>
  <c r="M15" i="23" s="1"/>
  <c r="J15" i="23"/>
  <c r="H15" i="23"/>
  <c r="L14" i="23"/>
  <c r="J14" i="23"/>
  <c r="H14" i="23"/>
  <c r="M14" i="23" s="1"/>
  <c r="L13" i="23"/>
  <c r="J13" i="23"/>
  <c r="H13" i="23"/>
  <c r="L12" i="23"/>
  <c r="J12" i="23"/>
  <c r="H12" i="23"/>
  <c r="M12" i="23" s="1"/>
  <c r="L11" i="23"/>
  <c r="J11" i="23"/>
  <c r="H11" i="23"/>
  <c r="L10" i="23"/>
  <c r="J10" i="23"/>
  <c r="H10" i="23"/>
  <c r="L9" i="23"/>
  <c r="J9" i="23"/>
  <c r="H9" i="23"/>
  <c r="L8" i="23"/>
  <c r="J8" i="23"/>
  <c r="H8" i="23"/>
  <c r="L7" i="23"/>
  <c r="J7" i="23"/>
  <c r="H7" i="23"/>
  <c r="F9" i="1"/>
  <c r="M43" i="22"/>
  <c r="H8" i="22"/>
  <c r="M8" i="22" s="1"/>
  <c r="J8" i="22"/>
  <c r="L8" i="22"/>
  <c r="H9" i="22"/>
  <c r="J9" i="22"/>
  <c r="L9" i="22"/>
  <c r="M9" i="22"/>
  <c r="H10" i="22"/>
  <c r="M10" i="22" s="1"/>
  <c r="J10" i="22"/>
  <c r="L10" i="22"/>
  <c r="H11" i="22"/>
  <c r="J11" i="22"/>
  <c r="L11" i="22"/>
  <c r="M11" i="22"/>
  <c r="H12" i="22"/>
  <c r="M12" i="22" s="1"/>
  <c r="J12" i="22"/>
  <c r="L12" i="22"/>
  <c r="H13" i="22"/>
  <c r="J13" i="22"/>
  <c r="L13" i="22"/>
  <c r="M13" i="22"/>
  <c r="H14" i="22"/>
  <c r="M14" i="22" s="1"/>
  <c r="J14" i="22"/>
  <c r="L14" i="22"/>
  <c r="H15" i="22"/>
  <c r="J15" i="22"/>
  <c r="L15" i="22"/>
  <c r="M15" i="22"/>
  <c r="H16" i="22"/>
  <c r="M16" i="22" s="1"/>
  <c r="J16" i="22"/>
  <c r="L16" i="22"/>
  <c r="H17" i="22"/>
  <c r="J17" i="22"/>
  <c r="L17" i="22"/>
  <c r="M17" i="22"/>
  <c r="H18" i="22"/>
  <c r="M18" i="22" s="1"/>
  <c r="J18" i="22"/>
  <c r="L18" i="22"/>
  <c r="H19" i="22"/>
  <c r="J19" i="22"/>
  <c r="L19" i="22"/>
  <c r="M19" i="22"/>
  <c r="H20" i="22"/>
  <c r="M20" i="22" s="1"/>
  <c r="J20" i="22"/>
  <c r="L20" i="22"/>
  <c r="H21" i="22"/>
  <c r="J21" i="22"/>
  <c r="L21" i="22"/>
  <c r="M21" i="22"/>
  <c r="H22" i="22"/>
  <c r="M22" i="22" s="1"/>
  <c r="J22" i="22"/>
  <c r="L22" i="22"/>
  <c r="H23" i="22"/>
  <c r="J23" i="22"/>
  <c r="L23" i="22"/>
  <c r="M23" i="22"/>
  <c r="H24" i="22"/>
  <c r="M24" i="22" s="1"/>
  <c r="J24" i="22"/>
  <c r="L24" i="22"/>
  <c r="H25" i="22"/>
  <c r="J25" i="22"/>
  <c r="L25" i="22"/>
  <c r="M25" i="22"/>
  <c r="H26" i="22"/>
  <c r="M26" i="22" s="1"/>
  <c r="J26" i="22"/>
  <c r="L26" i="22"/>
  <c r="H27" i="22"/>
  <c r="J27" i="22"/>
  <c r="L27" i="22"/>
  <c r="M27" i="22"/>
  <c r="H28" i="22"/>
  <c r="M28" i="22" s="1"/>
  <c r="J28" i="22"/>
  <c r="L28" i="22"/>
  <c r="H29" i="22"/>
  <c r="J29" i="22"/>
  <c r="L29" i="22"/>
  <c r="M29" i="22"/>
  <c r="H30" i="22"/>
  <c r="M30" i="22" s="1"/>
  <c r="J30" i="22"/>
  <c r="L30" i="22"/>
  <c r="H31" i="22"/>
  <c r="J31" i="22"/>
  <c r="L31" i="22"/>
  <c r="M31" i="22"/>
  <c r="H32" i="22"/>
  <c r="M32" i="22" s="1"/>
  <c r="J32" i="22"/>
  <c r="L32" i="22"/>
  <c r="H33" i="22"/>
  <c r="J33" i="22"/>
  <c r="L33" i="22"/>
  <c r="M33" i="22"/>
  <c r="H34" i="22"/>
  <c r="M34" i="22" s="1"/>
  <c r="J34" i="22"/>
  <c r="L34" i="22"/>
  <c r="H35" i="22"/>
  <c r="J35" i="22"/>
  <c r="L35" i="22"/>
  <c r="M35" i="22"/>
  <c r="H36" i="22"/>
  <c r="M36" i="22" s="1"/>
  <c r="J36" i="22"/>
  <c r="L36" i="22"/>
  <c r="H37" i="22"/>
  <c r="J37" i="22"/>
  <c r="L37" i="22"/>
  <c r="M37" i="22"/>
  <c r="H38" i="22"/>
  <c r="M38" i="22" s="1"/>
  <c r="J38" i="22"/>
  <c r="L38" i="22"/>
  <c r="H39" i="22"/>
  <c r="J39" i="22"/>
  <c r="L39" i="22"/>
  <c r="M39" i="22"/>
  <c r="H40" i="22"/>
  <c r="M40" i="22" s="1"/>
  <c r="J40" i="22"/>
  <c r="L40" i="22"/>
  <c r="H41" i="22"/>
  <c r="J41" i="22"/>
  <c r="L41" i="22"/>
  <c r="M41" i="22"/>
  <c r="H42" i="22"/>
  <c r="M42" i="22" s="1"/>
  <c r="J42" i="22"/>
  <c r="L42" i="22"/>
  <c r="L7" i="22"/>
  <c r="J7" i="22"/>
  <c r="H7" i="22"/>
  <c r="L149" i="2"/>
  <c r="L56" i="21"/>
  <c r="F8" i="1"/>
  <c r="G8" i="21"/>
  <c r="L8" i="21" s="1"/>
  <c r="I8" i="21"/>
  <c r="K8" i="21"/>
  <c r="G9" i="21"/>
  <c r="I9" i="21"/>
  <c r="L9" i="21" s="1"/>
  <c r="K9" i="21"/>
  <c r="G10" i="21"/>
  <c r="L10" i="21" s="1"/>
  <c r="I10" i="21"/>
  <c r="K10" i="21"/>
  <c r="G11" i="21"/>
  <c r="I11" i="21"/>
  <c r="K11" i="21"/>
  <c r="L11" i="21"/>
  <c r="G12" i="21"/>
  <c r="L12" i="21" s="1"/>
  <c r="I12" i="21"/>
  <c r="K12" i="21"/>
  <c r="G13" i="21"/>
  <c r="I13" i="21"/>
  <c r="K13" i="21"/>
  <c r="L13" i="21"/>
  <c r="G14" i="21"/>
  <c r="L14" i="21" s="1"/>
  <c r="I14" i="21"/>
  <c r="K14" i="21"/>
  <c r="G15" i="21"/>
  <c r="I15" i="21"/>
  <c r="K15" i="21"/>
  <c r="L15" i="21"/>
  <c r="G16" i="21"/>
  <c r="L16" i="21" s="1"/>
  <c r="I16" i="21"/>
  <c r="K16" i="21"/>
  <c r="G17" i="21"/>
  <c r="I17" i="21"/>
  <c r="K17" i="21"/>
  <c r="L17" i="21"/>
  <c r="G18" i="21"/>
  <c r="L18" i="21" s="1"/>
  <c r="I18" i="21"/>
  <c r="K18" i="21"/>
  <c r="G19" i="21"/>
  <c r="I19" i="21"/>
  <c r="K19" i="21"/>
  <c r="L19" i="21"/>
  <c r="G20" i="21"/>
  <c r="L20" i="21" s="1"/>
  <c r="I20" i="21"/>
  <c r="K20" i="21"/>
  <c r="G21" i="21"/>
  <c r="I21" i="21"/>
  <c r="K21" i="21"/>
  <c r="L21" i="21"/>
  <c r="G22" i="21"/>
  <c r="L22" i="21" s="1"/>
  <c r="I22" i="21"/>
  <c r="K22" i="21"/>
  <c r="G23" i="21"/>
  <c r="I23" i="21"/>
  <c r="K23" i="21"/>
  <c r="L23" i="21"/>
  <c r="G24" i="21"/>
  <c r="L24" i="21" s="1"/>
  <c r="I24" i="21"/>
  <c r="K24" i="21"/>
  <c r="G25" i="21"/>
  <c r="I25" i="21"/>
  <c r="K25" i="21"/>
  <c r="L25" i="21"/>
  <c r="G26" i="21"/>
  <c r="L26" i="21" s="1"/>
  <c r="I26" i="21"/>
  <c r="K26" i="21"/>
  <c r="G27" i="21"/>
  <c r="I27" i="21"/>
  <c r="K27" i="21"/>
  <c r="L27" i="21"/>
  <c r="G28" i="21"/>
  <c r="L28" i="21" s="1"/>
  <c r="I28" i="21"/>
  <c r="K28" i="21"/>
  <c r="G29" i="21"/>
  <c r="I29" i="21"/>
  <c r="K29" i="21"/>
  <c r="L29" i="21"/>
  <c r="G30" i="21"/>
  <c r="L30" i="21" s="1"/>
  <c r="I30" i="21"/>
  <c r="K30" i="21"/>
  <c r="G31" i="21"/>
  <c r="I31" i="21"/>
  <c r="K31" i="21"/>
  <c r="L31" i="21"/>
  <c r="G32" i="21"/>
  <c r="L32" i="21" s="1"/>
  <c r="I32" i="21"/>
  <c r="K32" i="21"/>
  <c r="G33" i="21"/>
  <c r="I33" i="21"/>
  <c r="K33" i="21"/>
  <c r="L33" i="21"/>
  <c r="G34" i="21"/>
  <c r="L34" i="21" s="1"/>
  <c r="I34" i="21"/>
  <c r="K34" i="21"/>
  <c r="G35" i="21"/>
  <c r="I35" i="21"/>
  <c r="K35" i="21"/>
  <c r="L35" i="21"/>
  <c r="G36" i="21"/>
  <c r="L36" i="21" s="1"/>
  <c r="I36" i="21"/>
  <c r="K36" i="21"/>
  <c r="G37" i="21"/>
  <c r="I37" i="21"/>
  <c r="K37" i="21"/>
  <c r="L37" i="21"/>
  <c r="G38" i="21"/>
  <c r="L38" i="21" s="1"/>
  <c r="I38" i="21"/>
  <c r="K38" i="21"/>
  <c r="G39" i="21"/>
  <c r="I39" i="21"/>
  <c r="K39" i="21"/>
  <c r="L39" i="21"/>
  <c r="G40" i="21"/>
  <c r="L40" i="21" s="1"/>
  <c r="I40" i="21"/>
  <c r="K40" i="21"/>
  <c r="G41" i="21"/>
  <c r="I41" i="21"/>
  <c r="K41" i="21"/>
  <c r="L41" i="21"/>
  <c r="G42" i="21"/>
  <c r="L42" i="21" s="1"/>
  <c r="I42" i="21"/>
  <c r="K42" i="21"/>
  <c r="G43" i="21"/>
  <c r="I43" i="21"/>
  <c r="K43" i="21"/>
  <c r="L43" i="21"/>
  <c r="G44" i="21"/>
  <c r="L44" i="21" s="1"/>
  <c r="I44" i="21"/>
  <c r="K44" i="21"/>
  <c r="G45" i="21"/>
  <c r="I45" i="21"/>
  <c r="K45" i="21"/>
  <c r="L45" i="21"/>
  <c r="G46" i="21"/>
  <c r="L46" i="21" s="1"/>
  <c r="I46" i="21"/>
  <c r="K46" i="21"/>
  <c r="G47" i="21"/>
  <c r="I47" i="21"/>
  <c r="K47" i="21"/>
  <c r="L47" i="21"/>
  <c r="E44" i="21"/>
  <c r="E43" i="21"/>
  <c r="E42" i="21"/>
  <c r="E41" i="21"/>
  <c r="E40" i="21"/>
  <c r="E39" i="21"/>
  <c r="E38" i="21"/>
  <c r="E37" i="21"/>
  <c r="K7" i="21"/>
  <c r="I7" i="21"/>
  <c r="G7" i="21"/>
  <c r="L125" i="23" l="1"/>
  <c r="M29" i="23"/>
  <c r="M11" i="23"/>
  <c r="M19" i="23"/>
  <c r="M27" i="23"/>
  <c r="M35" i="23"/>
  <c r="M21" i="23"/>
  <c r="H125" i="23"/>
  <c r="M126" i="23" s="1"/>
  <c r="M9" i="23"/>
  <c r="M17" i="23"/>
  <c r="M25" i="23"/>
  <c r="M33" i="23"/>
  <c r="M41" i="23"/>
  <c r="M13" i="23"/>
  <c r="M37" i="23"/>
  <c r="J125" i="23"/>
  <c r="M10" i="23"/>
  <c r="M18" i="23"/>
  <c r="M26" i="23"/>
  <c r="M34" i="23"/>
  <c r="M42" i="23"/>
  <c r="M8" i="23"/>
  <c r="M16" i="23"/>
  <c r="M24" i="23"/>
  <c r="M32" i="23"/>
  <c r="M40" i="23"/>
  <c r="M7" i="23"/>
  <c r="H43" i="22"/>
  <c r="M44" i="22" s="1"/>
  <c r="J43" i="22"/>
  <c r="L43" i="22"/>
  <c r="M7" i="22"/>
  <c r="G48" i="21"/>
  <c r="L49" i="21" s="1"/>
  <c r="I48" i="21"/>
  <c r="K48" i="21"/>
  <c r="L7" i="21"/>
  <c r="M127" i="23" l="1"/>
  <c r="M128" i="23" s="1"/>
  <c r="M129" i="23" s="1"/>
  <c r="M130" i="23" s="1"/>
  <c r="M131" i="23" s="1"/>
  <c r="M132" i="23" s="1"/>
  <c r="M45" i="22"/>
  <c r="M46" i="22" s="1"/>
  <c r="M47" i="22" s="1"/>
  <c r="M48" i="22" s="1"/>
  <c r="M49" i="22" s="1"/>
  <c r="M50" i="22" s="1"/>
  <c r="M51" i="22" s="1"/>
  <c r="L48" i="21"/>
  <c r="L50" i="21" s="1"/>
  <c r="L51" i="21" s="1"/>
  <c r="L52" i="21" s="1"/>
  <c r="L53" i="21" s="1"/>
  <c r="L54" i="21" s="1"/>
  <c r="L55" i="21" s="1"/>
  <c r="F7" i="1" l="1"/>
  <c r="G6" i="20"/>
  <c r="L6" i="20"/>
  <c r="I6" i="20"/>
  <c r="K6" i="20"/>
  <c r="L13" i="20"/>
  <c r="K13" i="20"/>
  <c r="I13" i="20"/>
  <c r="G13" i="20"/>
  <c r="K17" i="20"/>
  <c r="I17" i="20"/>
  <c r="G17" i="20"/>
  <c r="K16" i="20"/>
  <c r="I16" i="20"/>
  <c r="G16" i="20"/>
  <c r="K15" i="20"/>
  <c r="I15" i="20"/>
  <c r="G15" i="20"/>
  <c r="K14" i="20"/>
  <c r="I14" i="20"/>
  <c r="G14" i="20"/>
  <c r="K12" i="20"/>
  <c r="I12" i="20"/>
  <c r="G12" i="20"/>
  <c r="K11" i="20"/>
  <c r="I11" i="20"/>
  <c r="G11" i="20"/>
  <c r="K10" i="20"/>
  <c r="I10" i="20"/>
  <c r="G10" i="20"/>
  <c r="K9" i="20"/>
  <c r="I9" i="20"/>
  <c r="G9" i="20"/>
  <c r="K8" i="20"/>
  <c r="I8" i="20"/>
  <c r="G8" i="20"/>
  <c r="K7" i="20"/>
  <c r="I7" i="20"/>
  <c r="G7" i="20"/>
  <c r="F6" i="1"/>
  <c r="K12" i="19"/>
  <c r="I12" i="19"/>
  <c r="G12" i="19"/>
  <c r="K11" i="19"/>
  <c r="I11" i="19"/>
  <c r="G11" i="19"/>
  <c r="K10" i="19"/>
  <c r="I10" i="19"/>
  <c r="G10" i="19"/>
  <c r="K9" i="19"/>
  <c r="I9" i="19"/>
  <c r="G9" i="19"/>
  <c r="K8" i="19"/>
  <c r="I8" i="19"/>
  <c r="G8" i="19"/>
  <c r="K7" i="19"/>
  <c r="I7" i="19"/>
  <c r="G7" i="19"/>
  <c r="F5" i="1"/>
  <c r="L26" i="18"/>
  <c r="L8" i="18"/>
  <c r="L9" i="18"/>
  <c r="L10" i="18"/>
  <c r="L11" i="18"/>
  <c r="L12" i="18"/>
  <c r="L14" i="18"/>
  <c r="L15" i="18"/>
  <c r="L16" i="18"/>
  <c r="L17" i="18"/>
  <c r="L18" i="18"/>
  <c r="L19" i="18"/>
  <c r="L21" i="18"/>
  <c r="L22" i="18"/>
  <c r="L23" i="18"/>
  <c r="L24" i="18"/>
  <c r="L25" i="18"/>
  <c r="K8" i="18"/>
  <c r="K9" i="18"/>
  <c r="K10" i="18"/>
  <c r="K11" i="18"/>
  <c r="K12" i="18"/>
  <c r="K14" i="18"/>
  <c r="K15" i="18"/>
  <c r="K16" i="18"/>
  <c r="K17" i="18"/>
  <c r="K18" i="18"/>
  <c r="K19" i="18"/>
  <c r="K21" i="18"/>
  <c r="K22" i="18"/>
  <c r="K23" i="18"/>
  <c r="K24" i="18"/>
  <c r="K25" i="18"/>
  <c r="I8" i="18"/>
  <c r="I9" i="18"/>
  <c r="I10" i="18"/>
  <c r="I11" i="18"/>
  <c r="I12" i="18"/>
  <c r="I14" i="18"/>
  <c r="I15" i="18"/>
  <c r="I16" i="18"/>
  <c r="I17" i="18"/>
  <c r="I18" i="18"/>
  <c r="I19" i="18"/>
  <c r="I21" i="18"/>
  <c r="I22" i="18"/>
  <c r="I23" i="18"/>
  <c r="I24" i="18"/>
  <c r="I25" i="18"/>
  <c r="G8" i="18"/>
  <c r="G9" i="18"/>
  <c r="G10" i="18"/>
  <c r="G11" i="18"/>
  <c r="G12" i="18"/>
  <c r="G14" i="18"/>
  <c r="G15" i="18"/>
  <c r="G16" i="18"/>
  <c r="G17" i="18"/>
  <c r="G18" i="18"/>
  <c r="G19" i="18"/>
  <c r="G21" i="18"/>
  <c r="G22" i="18"/>
  <c r="G23" i="18"/>
  <c r="G24" i="18"/>
  <c r="G25" i="18"/>
  <c r="G7" i="18"/>
  <c r="K7" i="18"/>
  <c r="I7" i="18"/>
  <c r="L80" i="2"/>
  <c r="G8" i="2"/>
  <c r="L8" i="2" s="1"/>
  <c r="I8" i="2"/>
  <c r="K8" i="2"/>
  <c r="G9" i="2"/>
  <c r="L9" i="2" s="1"/>
  <c r="I9" i="2"/>
  <c r="K9" i="2"/>
  <c r="G10" i="2"/>
  <c r="I10" i="2"/>
  <c r="K10" i="2"/>
  <c r="G11" i="2"/>
  <c r="I11" i="2"/>
  <c r="K11" i="2"/>
  <c r="G13" i="2"/>
  <c r="L13" i="2" s="1"/>
  <c r="I13" i="2"/>
  <c r="K13" i="2"/>
  <c r="G14" i="2"/>
  <c r="I14" i="2"/>
  <c r="K14" i="2"/>
  <c r="G15" i="2"/>
  <c r="I15" i="2"/>
  <c r="K15" i="2"/>
  <c r="G16" i="2"/>
  <c r="I16" i="2"/>
  <c r="K16" i="2"/>
  <c r="G18" i="2"/>
  <c r="I18" i="2"/>
  <c r="K18" i="2"/>
  <c r="G19" i="2"/>
  <c r="I19" i="2"/>
  <c r="K19" i="2"/>
  <c r="G20" i="2"/>
  <c r="I20" i="2"/>
  <c r="K20" i="2"/>
  <c r="G21" i="2"/>
  <c r="L21" i="2" s="1"/>
  <c r="I21" i="2"/>
  <c r="K21" i="2"/>
  <c r="G23" i="2"/>
  <c r="I23" i="2"/>
  <c r="K23" i="2"/>
  <c r="G24" i="2"/>
  <c r="I24" i="2"/>
  <c r="K24" i="2"/>
  <c r="G25" i="2"/>
  <c r="L25" i="2" s="1"/>
  <c r="I25" i="2"/>
  <c r="K25" i="2"/>
  <c r="G26" i="2"/>
  <c r="I26" i="2"/>
  <c r="K26" i="2"/>
  <c r="G28" i="2"/>
  <c r="L28" i="2" s="1"/>
  <c r="I28" i="2"/>
  <c r="K28" i="2"/>
  <c r="G29" i="2"/>
  <c r="L29" i="2" s="1"/>
  <c r="I29" i="2"/>
  <c r="K29" i="2"/>
  <c r="G30" i="2"/>
  <c r="L30" i="2" s="1"/>
  <c r="I30" i="2"/>
  <c r="K30" i="2"/>
  <c r="G31" i="2"/>
  <c r="L31" i="2" s="1"/>
  <c r="I31" i="2"/>
  <c r="K31" i="2"/>
  <c r="G33" i="2"/>
  <c r="L33" i="2" s="1"/>
  <c r="I33" i="2"/>
  <c r="K33" i="2"/>
  <c r="G34" i="2"/>
  <c r="L34" i="2" s="1"/>
  <c r="I34" i="2"/>
  <c r="K34" i="2"/>
  <c r="G35" i="2"/>
  <c r="L35" i="2" s="1"/>
  <c r="I35" i="2"/>
  <c r="K35" i="2"/>
  <c r="G36" i="2"/>
  <c r="L36" i="2" s="1"/>
  <c r="I36" i="2"/>
  <c r="K36" i="2"/>
  <c r="G38" i="2"/>
  <c r="L38" i="2" s="1"/>
  <c r="I38" i="2"/>
  <c r="K38" i="2"/>
  <c r="G39" i="2"/>
  <c r="L39" i="2" s="1"/>
  <c r="I39" i="2"/>
  <c r="K39" i="2"/>
  <c r="G40" i="2"/>
  <c r="I40" i="2"/>
  <c r="L40" i="2" s="1"/>
  <c r="K40" i="2"/>
  <c r="G41" i="2"/>
  <c r="L41" i="2" s="1"/>
  <c r="I41" i="2"/>
  <c r="K41" i="2"/>
  <c r="G43" i="2"/>
  <c r="L43" i="2" s="1"/>
  <c r="I43" i="2"/>
  <c r="K43" i="2"/>
  <c r="G44" i="2"/>
  <c r="L44" i="2" s="1"/>
  <c r="I44" i="2"/>
  <c r="K44" i="2"/>
  <c r="G45" i="2"/>
  <c r="L45" i="2" s="1"/>
  <c r="I45" i="2"/>
  <c r="K45" i="2"/>
  <c r="G46" i="2"/>
  <c r="L46" i="2" s="1"/>
  <c r="I46" i="2"/>
  <c r="K46" i="2"/>
  <c r="G48" i="2"/>
  <c r="I48" i="2"/>
  <c r="L48" i="2" s="1"/>
  <c r="K48" i="2"/>
  <c r="G49" i="2"/>
  <c r="L49" i="2" s="1"/>
  <c r="I49" i="2"/>
  <c r="K49" i="2"/>
  <c r="G50" i="2"/>
  <c r="L50" i="2" s="1"/>
  <c r="I50" i="2"/>
  <c r="K50" i="2"/>
  <c r="G51" i="2"/>
  <c r="L51" i="2" s="1"/>
  <c r="I51" i="2"/>
  <c r="K51" i="2"/>
  <c r="G52" i="2"/>
  <c r="L52" i="2" s="1"/>
  <c r="I52" i="2"/>
  <c r="K52" i="2"/>
  <c r="G53" i="2"/>
  <c r="L53" i="2" s="1"/>
  <c r="I53" i="2"/>
  <c r="K53" i="2"/>
  <c r="G54" i="2"/>
  <c r="L54" i="2" s="1"/>
  <c r="I54" i="2"/>
  <c r="K54" i="2"/>
  <c r="G56" i="2"/>
  <c r="I56" i="2"/>
  <c r="L56" i="2" s="1"/>
  <c r="K56" i="2"/>
  <c r="G57" i="2"/>
  <c r="L57" i="2" s="1"/>
  <c r="I57" i="2"/>
  <c r="K57" i="2"/>
  <c r="G58" i="2"/>
  <c r="L58" i="2" s="1"/>
  <c r="I58" i="2"/>
  <c r="K58" i="2"/>
  <c r="G59" i="2"/>
  <c r="L59" i="2" s="1"/>
  <c r="I59" i="2"/>
  <c r="K59" i="2"/>
  <c r="G60" i="2"/>
  <c r="L60" i="2" s="1"/>
  <c r="I60" i="2"/>
  <c r="K60" i="2"/>
  <c r="G61" i="2"/>
  <c r="L61" i="2" s="1"/>
  <c r="I61" i="2"/>
  <c r="K61" i="2"/>
  <c r="G62" i="2"/>
  <c r="L62" i="2" s="1"/>
  <c r="I62" i="2"/>
  <c r="K62" i="2"/>
  <c r="G63" i="2"/>
  <c r="L63" i="2" s="1"/>
  <c r="I63" i="2"/>
  <c r="K63" i="2"/>
  <c r="G64" i="2"/>
  <c r="I64" i="2"/>
  <c r="L64" i="2" s="1"/>
  <c r="K64" i="2"/>
  <c r="G65" i="2"/>
  <c r="L65" i="2" s="1"/>
  <c r="I65" i="2"/>
  <c r="K65" i="2"/>
  <c r="G66" i="2"/>
  <c r="L66" i="2" s="1"/>
  <c r="I66" i="2"/>
  <c r="K66" i="2"/>
  <c r="G67" i="2"/>
  <c r="L67" i="2" s="1"/>
  <c r="I67" i="2"/>
  <c r="K67" i="2"/>
  <c r="G68" i="2"/>
  <c r="L68" i="2" s="1"/>
  <c r="I68" i="2"/>
  <c r="K68" i="2"/>
  <c r="G69" i="2"/>
  <c r="L69" i="2" s="1"/>
  <c r="I69" i="2"/>
  <c r="K69" i="2"/>
  <c r="G70" i="2"/>
  <c r="L70" i="2" s="1"/>
  <c r="I70" i="2"/>
  <c r="K70" i="2"/>
  <c r="G71" i="2"/>
  <c r="L71" i="2" s="1"/>
  <c r="I71" i="2"/>
  <c r="K71" i="2"/>
  <c r="G73" i="2"/>
  <c r="L73" i="2" s="1"/>
  <c r="I73" i="2"/>
  <c r="K73" i="2"/>
  <c r="G74" i="2"/>
  <c r="L74" i="2" s="1"/>
  <c r="I74" i="2"/>
  <c r="K74" i="2"/>
  <c r="G75" i="2"/>
  <c r="L75" i="2" s="1"/>
  <c r="I75" i="2"/>
  <c r="K75" i="2"/>
  <c r="G76" i="2"/>
  <c r="L76" i="2" s="1"/>
  <c r="I76" i="2"/>
  <c r="K76" i="2"/>
  <c r="G77" i="2"/>
  <c r="L77" i="2" s="1"/>
  <c r="I77" i="2"/>
  <c r="K77" i="2"/>
  <c r="G78" i="2"/>
  <c r="L78" i="2" s="1"/>
  <c r="I78" i="2"/>
  <c r="K78" i="2"/>
  <c r="G79" i="2"/>
  <c r="L79" i="2" s="1"/>
  <c r="I79" i="2"/>
  <c r="K79" i="2"/>
  <c r="G80" i="2"/>
  <c r="I80" i="2"/>
  <c r="K80" i="2"/>
  <c r="G81" i="2"/>
  <c r="L81" i="2" s="1"/>
  <c r="I81" i="2"/>
  <c r="K81" i="2"/>
  <c r="G83" i="2"/>
  <c r="L83" i="2" s="1"/>
  <c r="I83" i="2"/>
  <c r="K83" i="2"/>
  <c r="G84" i="2"/>
  <c r="L84" i="2" s="1"/>
  <c r="I84" i="2"/>
  <c r="K84" i="2"/>
  <c r="G85" i="2"/>
  <c r="L85" i="2" s="1"/>
  <c r="I85" i="2"/>
  <c r="K85" i="2"/>
  <c r="G86" i="2"/>
  <c r="L86" i="2" s="1"/>
  <c r="I86" i="2"/>
  <c r="K86" i="2"/>
  <c r="G87" i="2"/>
  <c r="L87" i="2" s="1"/>
  <c r="I87" i="2"/>
  <c r="K87" i="2"/>
  <c r="G88" i="2"/>
  <c r="I88" i="2"/>
  <c r="L88" i="2" s="1"/>
  <c r="K88" i="2"/>
  <c r="G89" i="2"/>
  <c r="L89" i="2" s="1"/>
  <c r="I89" i="2"/>
  <c r="K89" i="2"/>
  <c r="G91" i="2"/>
  <c r="L91" i="2" s="1"/>
  <c r="I91" i="2"/>
  <c r="K91" i="2"/>
  <c r="G92" i="2"/>
  <c r="L92" i="2" s="1"/>
  <c r="I92" i="2"/>
  <c r="K92" i="2"/>
  <c r="G93" i="2"/>
  <c r="L93" i="2" s="1"/>
  <c r="I93" i="2"/>
  <c r="K93" i="2"/>
  <c r="G94" i="2"/>
  <c r="L94" i="2" s="1"/>
  <c r="I94" i="2"/>
  <c r="K94" i="2"/>
  <c r="G95" i="2"/>
  <c r="L95" i="2" s="1"/>
  <c r="I95" i="2"/>
  <c r="K95" i="2"/>
  <c r="G96" i="2"/>
  <c r="I96" i="2"/>
  <c r="L96" i="2" s="1"/>
  <c r="K96" i="2"/>
  <c r="G97" i="2"/>
  <c r="L97" i="2" s="1"/>
  <c r="I97" i="2"/>
  <c r="K97" i="2"/>
  <c r="G99" i="2"/>
  <c r="L99" i="2" s="1"/>
  <c r="I99" i="2"/>
  <c r="K99" i="2"/>
  <c r="G100" i="2"/>
  <c r="L100" i="2" s="1"/>
  <c r="I100" i="2"/>
  <c r="K100" i="2"/>
  <c r="G101" i="2"/>
  <c r="L101" i="2" s="1"/>
  <c r="I101" i="2"/>
  <c r="K101" i="2"/>
  <c r="G102" i="2"/>
  <c r="L102" i="2" s="1"/>
  <c r="I102" i="2"/>
  <c r="K102" i="2"/>
  <c r="G103" i="2"/>
  <c r="L103" i="2" s="1"/>
  <c r="I103" i="2"/>
  <c r="K103" i="2"/>
  <c r="G104" i="2"/>
  <c r="I104" i="2"/>
  <c r="L104" i="2" s="1"/>
  <c r="K104" i="2"/>
  <c r="G105" i="2"/>
  <c r="L105" i="2" s="1"/>
  <c r="I105" i="2"/>
  <c r="K105" i="2"/>
  <c r="G107" i="2"/>
  <c r="L107" i="2" s="1"/>
  <c r="I107" i="2"/>
  <c r="K107" i="2"/>
  <c r="G108" i="2"/>
  <c r="L108" i="2" s="1"/>
  <c r="I108" i="2"/>
  <c r="K108" i="2"/>
  <c r="G109" i="2"/>
  <c r="L109" i="2" s="1"/>
  <c r="I109" i="2"/>
  <c r="K109" i="2"/>
  <c r="G110" i="2"/>
  <c r="L110" i="2" s="1"/>
  <c r="I110" i="2"/>
  <c r="K110" i="2"/>
  <c r="G111" i="2"/>
  <c r="L111" i="2" s="1"/>
  <c r="I111" i="2"/>
  <c r="K111" i="2"/>
  <c r="G112" i="2"/>
  <c r="I112" i="2"/>
  <c r="L112" i="2" s="1"/>
  <c r="K112" i="2"/>
  <c r="G113" i="2"/>
  <c r="L113" i="2" s="1"/>
  <c r="I113" i="2"/>
  <c r="K113" i="2"/>
  <c r="G115" i="2"/>
  <c r="L115" i="2" s="1"/>
  <c r="I115" i="2"/>
  <c r="K115" i="2"/>
  <c r="G116" i="2"/>
  <c r="L116" i="2" s="1"/>
  <c r="I116" i="2"/>
  <c r="K116" i="2"/>
  <c r="G117" i="2"/>
  <c r="L117" i="2" s="1"/>
  <c r="I117" i="2"/>
  <c r="K117" i="2"/>
  <c r="G118" i="2"/>
  <c r="L118" i="2" s="1"/>
  <c r="I118" i="2"/>
  <c r="K118" i="2"/>
  <c r="G119" i="2"/>
  <c r="L119" i="2" s="1"/>
  <c r="I119" i="2"/>
  <c r="K119" i="2"/>
  <c r="G120" i="2"/>
  <c r="I120" i="2"/>
  <c r="L120" i="2" s="1"/>
  <c r="K120" i="2"/>
  <c r="G122" i="2"/>
  <c r="L122" i="2" s="1"/>
  <c r="I122" i="2"/>
  <c r="K122" i="2"/>
  <c r="G123" i="2"/>
  <c r="L123" i="2" s="1"/>
  <c r="I123" i="2"/>
  <c r="K123" i="2"/>
  <c r="G124" i="2"/>
  <c r="L124" i="2" s="1"/>
  <c r="I124" i="2"/>
  <c r="K124" i="2"/>
  <c r="G125" i="2"/>
  <c r="L125" i="2" s="1"/>
  <c r="I125" i="2"/>
  <c r="K125" i="2"/>
  <c r="G126" i="2"/>
  <c r="L126" i="2" s="1"/>
  <c r="I126" i="2"/>
  <c r="K126" i="2"/>
  <c r="G127" i="2"/>
  <c r="L127" i="2" s="1"/>
  <c r="I127" i="2"/>
  <c r="K127" i="2"/>
  <c r="G128" i="2"/>
  <c r="I128" i="2"/>
  <c r="L128" i="2" s="1"/>
  <c r="K128" i="2"/>
  <c r="G129" i="2"/>
  <c r="L129" i="2" s="1"/>
  <c r="I129" i="2"/>
  <c r="K129" i="2"/>
  <c r="G130" i="2"/>
  <c r="L130" i="2" s="1"/>
  <c r="I130" i="2"/>
  <c r="K130" i="2"/>
  <c r="G131" i="2"/>
  <c r="L131" i="2" s="1"/>
  <c r="I131" i="2"/>
  <c r="K131" i="2"/>
  <c r="G132" i="2"/>
  <c r="L132" i="2" s="1"/>
  <c r="I132" i="2"/>
  <c r="K132" i="2"/>
  <c r="G133" i="2"/>
  <c r="L133" i="2" s="1"/>
  <c r="I133" i="2"/>
  <c r="K133" i="2"/>
  <c r="G134" i="2"/>
  <c r="L134" i="2" s="1"/>
  <c r="I134" i="2"/>
  <c r="K134" i="2"/>
  <c r="G135" i="2"/>
  <c r="L135" i="2" s="1"/>
  <c r="I135" i="2"/>
  <c r="K135" i="2"/>
  <c r="G136" i="2"/>
  <c r="I136" i="2"/>
  <c r="L136" i="2" s="1"/>
  <c r="K136" i="2"/>
  <c r="G137" i="2"/>
  <c r="L137" i="2" s="1"/>
  <c r="I137" i="2"/>
  <c r="K137" i="2"/>
  <c r="G138" i="2"/>
  <c r="L138" i="2" s="1"/>
  <c r="I138" i="2"/>
  <c r="K138" i="2"/>
  <c r="G140" i="2"/>
  <c r="L140" i="2" s="1"/>
  <c r="I140" i="2"/>
  <c r="K140" i="2"/>
  <c r="L8" i="20" l="1"/>
  <c r="L17" i="20"/>
  <c r="L15" i="20"/>
  <c r="L11" i="20"/>
  <c r="L9" i="20"/>
  <c r="L12" i="20"/>
  <c r="G18" i="20"/>
  <c r="L19" i="20" s="1"/>
  <c r="L16" i="20"/>
  <c r="I18" i="20"/>
  <c r="L10" i="20"/>
  <c r="K18" i="20"/>
  <c r="L14" i="20"/>
  <c r="L7" i="20"/>
  <c r="L10" i="19"/>
  <c r="L11" i="19"/>
  <c r="L8" i="19"/>
  <c r="L9" i="19"/>
  <c r="G14" i="19"/>
  <c r="L15" i="19" s="1"/>
  <c r="I14" i="19"/>
  <c r="L12" i="19"/>
  <c r="L7" i="19"/>
  <c r="L14" i="19" s="1"/>
  <c r="L16" i="19" s="1"/>
  <c r="L17" i="19" s="1"/>
  <c r="L18" i="19" s="1"/>
  <c r="L19" i="19" s="1"/>
  <c r="L20" i="19" s="1"/>
  <c r="L21" i="19" s="1"/>
  <c r="L22" i="19" s="1"/>
  <c r="K14" i="19"/>
  <c r="G26" i="18"/>
  <c r="L27" i="18" s="1"/>
  <c r="I26" i="18"/>
  <c r="L7" i="18"/>
  <c r="K26" i="18"/>
  <c r="L24" i="2"/>
  <c r="L15" i="2"/>
  <c r="L23" i="2"/>
  <c r="L19" i="2"/>
  <c r="L11" i="2"/>
  <c r="L26" i="2"/>
  <c r="L14" i="2"/>
  <c r="L16" i="2"/>
  <c r="L18" i="2"/>
  <c r="L10" i="2"/>
  <c r="L20" i="2"/>
  <c r="L18" i="20" l="1"/>
  <c r="L20" i="20" s="1"/>
  <c r="L21" i="20" s="1"/>
  <c r="L22" i="20" s="1"/>
  <c r="L23" i="20" s="1"/>
  <c r="L24" i="20" s="1"/>
  <c r="L25" i="20" s="1"/>
  <c r="L26" i="20" s="1"/>
  <c r="L28" i="18"/>
  <c r="L29" i="18" s="1"/>
  <c r="L30" i="18" s="1"/>
  <c r="L31" i="18" s="1"/>
  <c r="L32" i="18" s="1"/>
  <c r="L33" i="18" s="1"/>
  <c r="L34" i="18" s="1"/>
  <c r="K7" i="2" l="1"/>
  <c r="K141" i="2" l="1"/>
  <c r="I7" i="2" l="1"/>
  <c r="G7" i="2"/>
  <c r="L7" i="2" l="1"/>
  <c r="L141" i="2" s="1"/>
  <c r="I141" i="2" l="1"/>
  <c r="G141" i="2" l="1"/>
  <c r="L142" i="2" s="1"/>
  <c r="L143" i="2" s="1"/>
  <c r="L144" i="2" s="1"/>
  <c r="L145" i="2" l="1"/>
  <c r="L146" i="2" l="1"/>
  <c r="L147" i="2" s="1"/>
  <c r="L148" i="2" l="1"/>
  <c r="F4" i="1" s="1"/>
  <c r="F11" i="1"/>
</calcChain>
</file>

<file path=xl/sharedStrings.xml><?xml version="1.0" encoding="utf-8"?>
<sst xmlns="http://schemas.openxmlformats.org/spreadsheetml/2006/main" count="1167" uniqueCount="483">
  <si>
    <t>24</t>
  </si>
  <si>
    <t>1</t>
  </si>
  <si>
    <t>NN</t>
  </si>
  <si>
    <t>63</t>
  </si>
  <si>
    <t>27</t>
  </si>
  <si>
    <t>60</t>
  </si>
  <si>
    <t>Set</t>
  </si>
  <si>
    <t>40</t>
  </si>
  <si>
    <t>28</t>
  </si>
  <si>
    <t>35</t>
  </si>
  <si>
    <t>45</t>
  </si>
  <si>
    <t>30</t>
  </si>
  <si>
    <t>Ø20</t>
  </si>
  <si>
    <t>Ø25</t>
  </si>
  <si>
    <t>Ø32</t>
  </si>
  <si>
    <t>Ø50</t>
  </si>
  <si>
    <t>Ø200</t>
  </si>
  <si>
    <t>Ø40</t>
  </si>
  <si>
    <t>Ø125</t>
  </si>
  <si>
    <t>Ø250</t>
  </si>
  <si>
    <t>Ø180</t>
  </si>
  <si>
    <t>41</t>
  </si>
  <si>
    <t>25</t>
  </si>
  <si>
    <t>54</t>
  </si>
  <si>
    <t>26</t>
  </si>
  <si>
    <t>29</t>
  </si>
  <si>
    <t>31</t>
  </si>
  <si>
    <t>32</t>
  </si>
  <si>
    <t>33</t>
  </si>
  <si>
    <t>34</t>
  </si>
  <si>
    <t>36</t>
  </si>
  <si>
    <t>37</t>
  </si>
  <si>
    <t>38</t>
  </si>
  <si>
    <t>39</t>
  </si>
  <si>
    <t>42</t>
  </si>
  <si>
    <t>43</t>
  </si>
  <si>
    <t>44</t>
  </si>
  <si>
    <t>46</t>
  </si>
  <si>
    <t>47</t>
  </si>
  <si>
    <t>48</t>
  </si>
  <si>
    <t>49</t>
  </si>
  <si>
    <t>51</t>
  </si>
  <si>
    <t>52</t>
  </si>
  <si>
    <t>53</t>
  </si>
  <si>
    <t>55</t>
  </si>
  <si>
    <t>56</t>
  </si>
  <si>
    <t>57</t>
  </si>
  <si>
    <t>58</t>
  </si>
  <si>
    <t>59</t>
  </si>
  <si>
    <t>61</t>
  </si>
  <si>
    <t>62</t>
  </si>
  <si>
    <t>64</t>
  </si>
  <si>
    <t>65</t>
  </si>
  <si>
    <t>66</t>
  </si>
  <si>
    <t>MDB-მთავარი გამანაწილებელი (გამანაწილებელი ფარი, დაცვის კლასი Ip43)</t>
  </si>
  <si>
    <t>კომპ.</t>
  </si>
  <si>
    <t>ავტომატური ელ.ამომრთველი/Circuit Breaker MCCB 3p 1000a  100кА</t>
  </si>
  <si>
    <t>ც/pcs</t>
  </si>
  <si>
    <t>ავტომატური ელ.ამომრთველი/Circuit Breaker MCCB 3p 800a  70кА</t>
  </si>
  <si>
    <t>ავტომატური ელ.ამომრთველი/Circuit Breaker MCB 3p 32a c 10кА</t>
  </si>
  <si>
    <t>ავტომატური ელ.ამომრთველი/Circuit Breaker MCB 3p 32a D 6кА</t>
  </si>
  <si>
    <t>ავტომატური ელ.ამომრთველი/Circuit Breaker MCB 1p 10a B 6кА</t>
  </si>
  <si>
    <t>fdb.1-სართულის ფარი (24 მოდულიანი პლასმასის გამანაწილებელი ფარი, დაცვის კლასი Ip43)</t>
  </si>
  <si>
    <t>ავტომატური ელ.ამომრთველი/Circuit Breaker rcbo 4p 25a c 6кА</t>
  </si>
  <si>
    <t>ავტომატური ელ.ამომრთველი/Circuit Breaker rcbo 2p 16a c 6кА</t>
  </si>
  <si>
    <t>ავტომატური ელ.ამომრთველი/Circuit Breaker MсB 1p 10a b 6кА</t>
  </si>
  <si>
    <t>fdb.2-სართულის ფარი (24 მოდულიანი პლასმასის გამანაწილებელი ფარი, დაცვის კლასი Ip43)</t>
  </si>
  <si>
    <t>fdb.3-სართულის ფარი (24 მოდულიანი პლასმასის გამანაწილებელი ფარი, დაცვის კლასი Ip43)</t>
  </si>
  <si>
    <t>fdb.4-სართულის ფარი (24 მოდულიანი პლასმასის გამანაწილებელი ფარი, დაცვის კლასი Ip43)</t>
  </si>
  <si>
    <t>fdb.5-სართულის ფარი (24 მოდულიანი პლასმასის გამანაწილებელი ფარი, დაცვის კლასი Ip43)</t>
  </si>
  <si>
    <t>fdb.6-სართულის ფარი (24 მოდულიანი პლასმასის გამანაწილებელი ფარი, დაცვის კლასი Ip43)</t>
  </si>
  <si>
    <t>fdb.7-სართულის ფარი (24 მოდულიანი პლასმასის გამანაწილებელი ფარი, დაცვის კლასი Ip43)</t>
  </si>
  <si>
    <t>DBFF-სახანძრო სისტემების გამანაწილებელი ფარი (24 მოდულიანი პლასმასის გამანაწილებელი ფარი, დაცვის კლასი Ip43)</t>
  </si>
  <si>
    <t>ავტომატური ელ.ამომრთველი/Circuit Breaker MсСB 3p 315a c 50кА</t>
  </si>
  <si>
    <t>ავტომატური ელ.ამომრთველი/Circuit Breaker MсСB 3p 200a c 50кА</t>
  </si>
  <si>
    <t>ავტომატური ელ.ამომრთველი/Circuit Breaker MсB 3p 63a D 10кА</t>
  </si>
  <si>
    <t>ავტომატური ელ.ამომრთველი/Circuit Breaker MCB 3p 16a D 6кА</t>
  </si>
  <si>
    <t>ავტომატური ელ.ამომრთველი/Circuit Breaker MCB 1p 16a D 6кА</t>
  </si>
  <si>
    <t>ავტომატური ელ.ამომრთველი/Circuit Breaker MсB 1p 10a C 6кА</t>
  </si>
  <si>
    <t>DVFFV-სახანძრო ვენტილაციის ფარი  (24 მოდულიანი პლასმასის გამანაწილებელი ფარი, დაცვის კლასი Ip43)</t>
  </si>
  <si>
    <t>ავტომატური ელ.ამომრთველი/Circuit Breaker MCB 3p 63a D 10кА</t>
  </si>
  <si>
    <t>ავტომატური ელ.ამომრთველი/Circuit Breaker MCB 3p 10a D 6кА</t>
  </si>
  <si>
    <t>სამფაზა ელექტრომაგნიტური გამშვები 32a, 220 კოჭით</t>
  </si>
  <si>
    <t>ც</t>
  </si>
  <si>
    <t>სამფაზა ელექტრომაგნიტური გამშვები 16a, 220 კოჭით</t>
  </si>
  <si>
    <t>სამფაზა ელექტრომაგნიტური გამშვები 10a, 220 კოჭით</t>
  </si>
  <si>
    <t>თბური დაცვის რელე 30-40A</t>
  </si>
  <si>
    <t>თბური დაცვის რელე 9-13A</t>
  </si>
  <si>
    <t>თბური დაცვის რელე 7-10A</t>
  </si>
  <si>
    <t>თბური დაცვის რელე 4-6A</t>
  </si>
  <si>
    <t>ჩართვის ღილაკი მწვანე 220ვ</t>
  </si>
  <si>
    <t>გამორთვის ღილაკი წითელი 220ვ</t>
  </si>
  <si>
    <t>მუშაობის LED ინდიკატორი მწვანე 220ვ</t>
  </si>
  <si>
    <t>ავარიის LED ინდიკატორი წითელი 220ვ</t>
  </si>
  <si>
    <t>DVFFV.P-პარკინგის სახანძრო ვენტილაციის ფარი  (24 მოდულიანი პლასმასის გამანაწილებელი ფარი, დაცვის კლასი Ip43)</t>
  </si>
  <si>
    <t>თბური დაცვის რელე 5.5-8A</t>
  </si>
  <si>
    <t>DB.HVAC-გათბობა გაგრილების სისტემების ფარი  ( გამანაწილებელი ფარი, დაცვის კლასი Ip43)</t>
  </si>
  <si>
    <t>ავტომატური ელ.ამომრთველი/Circuit Breaker MCB 3p 630a D 70кА</t>
  </si>
  <si>
    <t>ავტომატური ელ.ამომრთველი/Circuit Breaker MCB 3p 25a D 6кА</t>
  </si>
  <si>
    <t>ავტომატური ელ.ამომრთველი/Circuit Breaker MCB 3p 20a D 6кА</t>
  </si>
  <si>
    <t>ავტომატური ელ.ამომრთველი/Circuit Breaker MCB 1p 10a D 6кА</t>
  </si>
  <si>
    <t xml:space="preserve">ძირითადი დამიწების კონუტრი </t>
  </si>
  <si>
    <t>დამიწების გალვანიზირებული ფოლადის ღერო (ელექტროდი) d=20მმ, L=3000მმ</t>
  </si>
  <si>
    <t>დამიწების გალვანიზირებული ფოლადის პალასა 4x40მმ</t>
  </si>
  <si>
    <t>მ</t>
  </si>
  <si>
    <t>დამიწების კონტურის საინსპექციო კონტროლის ჭა</t>
  </si>
  <si>
    <t>ანტიკოროზიული საღებავი, დამიწების კონტურების დამაკავშირებელი დეტალების დასაფარად</t>
  </si>
  <si>
    <t>კგ</t>
  </si>
  <si>
    <t>დენგამტარი პასტა/ტუბიკი (დამიწების ელემენტების შეერტების კონტაქტების წერტილებში)</t>
  </si>
  <si>
    <t>გლინულას/პალასას დამაკავშირებელი ბრტყელი დამჭერი</t>
  </si>
  <si>
    <t xml:space="preserve">მეორადი დამიწების კონტური </t>
  </si>
  <si>
    <t>კონტ.</t>
  </si>
  <si>
    <t>ერთკლავიშიანი ჩამრთველი</t>
  </si>
  <si>
    <t>ორკლავიშიანი ჩამრთველი</t>
  </si>
  <si>
    <t>წერტილოვანი LED სანათი  12ვტ,5000K,100LM/W,220ვ,50გც,ip43 5%-ზე ნაკლები პულსაცია</t>
  </si>
  <si>
    <t>წერტილოვანი LED სანათი მოძ.სენსორით 12ვტ,5000K,100LM/W,220ვ,50გც,ip43 5%-ზე ნაკლები პულსაცია</t>
  </si>
  <si>
    <t>ავარიული წერტილოვანი LED სანათი (აკუმ) მოძ.სენსორით 12ვტ,5000K,100LM/W,220ვ,50გც,ip43 5%-ზე ნაკლები პულსაცია</t>
  </si>
  <si>
    <t>არმსტრონგის LED სანათი  24ვტ,4000K,130LM/W,220ვ,50გც,ip43 5%-ზე ნაკლები პულსაცია</t>
  </si>
  <si>
    <t>ინდუსტრიული LED სანათი მოძ.სენსორით (აკუმ) 50w,4000k,140lm/w,220v,50hz,5%-ზე ნაკლები პულსაცია,IP43.</t>
  </si>
  <si>
    <t>კედლის როზეტი</t>
  </si>
  <si>
    <t>კედლის ორმაგი როზეტი</t>
  </si>
  <si>
    <t>კედლის სამმაგი როზეტი</t>
  </si>
  <si>
    <t>მაგიდის ფეხზე დასამაგრებელი სამმაგი როზეტი</t>
  </si>
  <si>
    <t>მაგიდის ფეხზე დასამაგრებელი ექვსმაგი როზეტი</t>
  </si>
  <si>
    <t>გარე მონტაჟის სამმაგი როზეტი</t>
  </si>
  <si>
    <t xml:space="preserve">ალუმინის ძალოვანი კაბელი ერთძარღვიანი პოლივინილქლორიდის იზოლაციით NAYY al 4X185მმ  </t>
  </si>
  <si>
    <t xml:space="preserve">ალუმინის ძალოვანი კაბელი ერთძარღვიანი პოლივინილქლორიდის იზოლაციით NAYY a 4X150მმ </t>
  </si>
  <si>
    <t xml:space="preserve">დაბალი ძაბვის სპილენძის კაბელი ერთძარღვიანი პოლივინილქლორიდის იზოლაციითა და გარსაცმით NYY CU 4X186მმ </t>
  </si>
  <si>
    <t xml:space="preserve">დაბალი ძაბვის სპილენძის კაბელი ერთძარღვიანი პოლივინილქლორიდის იზოლაციითა და გარსაცმით NYY CU 5X6მმ </t>
  </si>
  <si>
    <t xml:space="preserve">დაბალი ძაბვის სპილენძის კაბელი ერთძარღვიანი პოლივინილქლორიდის იზოლაციითა და გარსაცმით NYY CU 5X4მმ </t>
  </si>
  <si>
    <t xml:space="preserve">დაბალი ძაბვის სპილენძის კაბელი ერთძარღვიანი პოლივინილქლორიდის იზოლაციითა და გარსაცმით NYY CU 3X1.5მმ </t>
  </si>
  <si>
    <t xml:space="preserve">უჰალოგენო, ცეცხლმედეგი სპილენძის კაბელი ერთძარღვიანი N2XH 5x6მმ   </t>
  </si>
  <si>
    <t xml:space="preserve">უჰალოგენო, ცეცხლმედეგი სპილენძის კაბელი ერთძარღვიანი N2XH 3x2.5მმ   </t>
  </si>
  <si>
    <t xml:space="preserve">უჰალოგენო, ცეცხლმედეგი სპილენძის კაბელი ერთძარღვიანი N2XH 3x1.5მმ   </t>
  </si>
  <si>
    <t xml:space="preserve">უჰალოგენო, ცეცხლმედეგი სპილენძის კაბელი ერთძარღვიანი N2XH FE180 E90 CU 4x120მმ   </t>
  </si>
  <si>
    <t xml:space="preserve">უჰალოგენო, ცეცხლმედეგი სპილენძის კაბელი ერთძარღვიანი N2XH FE180 E90 CU 5x70მმ   </t>
  </si>
  <si>
    <t xml:space="preserve">უჰალოგენო, ცეცხლმედეგი სპილენძის კაბელი ერთძარღვიანი N2XH FE180 E90 CU 5x16მმ   </t>
  </si>
  <si>
    <t xml:space="preserve">უჰალოგენო, ცეცხლმედეგი სპილენძის კაბელი ერთძარღვიანი N2XH FE180 E90 CU 5x6მმ   </t>
  </si>
  <si>
    <t xml:space="preserve">უჰალოგენო, ცეცხლმედეგი სპილენძის კაბელი ერთძარღვიანი N2XH FE180 E90 CU 5x2,5მმ   </t>
  </si>
  <si>
    <t xml:space="preserve">უჰალოგენო, ცეცხლმედეგი სპილენძის კაბელი ერთძარღვიანი N2XH FE180 E90 CU 5x1,5მმ   </t>
  </si>
  <si>
    <t xml:space="preserve">უჰალოგენო, ცეცხლმედეგი სპილენძის კაბელი ერთძარღვიანი N2XH FE180 E90 CU 3x2.5მმ   </t>
  </si>
  <si>
    <t xml:space="preserve">უჰალოგენო, ცეცხლმედეგი სპილენძის კაბელი ერთძარღვიანი N2XH FE180 E90 CU 3x1.5მმ   </t>
  </si>
  <si>
    <t>სამფაზა დიზელ-გენერატორი ხმაურჩახშობი გარსით 500 kva სიმძლავრით 380v/50hz</t>
  </si>
  <si>
    <t>მასალის დასახელება/List of items</t>
  </si>
  <si>
    <t>ერთ./Unit</t>
  </si>
  <si>
    <t>რაოდ./Quant.</t>
  </si>
  <si>
    <t>ერთ.ფასი</t>
  </si>
  <si>
    <t>სულ</t>
  </si>
  <si>
    <t>ერთ ფასი</t>
  </si>
  <si>
    <t>მანქანა-მექანიზმები</t>
  </si>
  <si>
    <t>ხელობა</t>
  </si>
  <si>
    <t>მასალა</t>
  </si>
  <si>
    <t>ჯამი</t>
  </si>
  <si>
    <t>შენიშვნა</t>
  </si>
  <si>
    <t>7</t>
  </si>
  <si>
    <t>2</t>
  </si>
  <si>
    <t>11</t>
  </si>
  <si>
    <t>10</t>
  </si>
  <si>
    <t>3</t>
  </si>
  <si>
    <t>4</t>
  </si>
  <si>
    <t>5</t>
  </si>
  <si>
    <t>6</t>
  </si>
  <si>
    <t>8</t>
  </si>
  <si>
    <t>9</t>
  </si>
  <si>
    <t>12</t>
  </si>
  <si>
    <t>13</t>
  </si>
  <si>
    <t>14</t>
  </si>
  <si>
    <t>15</t>
  </si>
  <si>
    <t>16</t>
  </si>
  <si>
    <t>17</t>
  </si>
  <si>
    <t>18</t>
  </si>
  <si>
    <t>19</t>
  </si>
  <si>
    <t>20</t>
  </si>
  <si>
    <t>21</t>
  </si>
  <si>
    <t>22</t>
  </si>
  <si>
    <t>23</t>
  </si>
  <si>
    <t>68</t>
  </si>
  <si>
    <t>69</t>
  </si>
  <si>
    <t>70</t>
  </si>
  <si>
    <t>71</t>
  </si>
  <si>
    <t>72</t>
  </si>
  <si>
    <t>73</t>
  </si>
  <si>
    <t>74</t>
  </si>
  <si>
    <t>75</t>
  </si>
  <si>
    <t>76</t>
  </si>
  <si>
    <t>78</t>
  </si>
  <si>
    <t>79</t>
  </si>
  <si>
    <t>80</t>
  </si>
  <si>
    <t>81</t>
  </si>
  <si>
    <t>82</t>
  </si>
  <si>
    <t>83</t>
  </si>
  <si>
    <t>84</t>
  </si>
  <si>
    <t>86</t>
  </si>
  <si>
    <t>87</t>
  </si>
  <si>
    <t>88</t>
  </si>
  <si>
    <t>89</t>
  </si>
  <si>
    <t>90</t>
  </si>
  <si>
    <t>91</t>
  </si>
  <si>
    <t>92</t>
  </si>
  <si>
    <t>94</t>
  </si>
  <si>
    <t>95</t>
  </si>
  <si>
    <t>96</t>
  </si>
  <si>
    <t>97</t>
  </si>
  <si>
    <t>98</t>
  </si>
  <si>
    <t>99</t>
  </si>
  <si>
    <t>100</t>
  </si>
  <si>
    <t>102</t>
  </si>
  <si>
    <t>103</t>
  </si>
  <si>
    <t>104</t>
  </si>
  <si>
    <t>105</t>
  </si>
  <si>
    <t>106</t>
  </si>
  <si>
    <t>107</t>
  </si>
  <si>
    <t>108</t>
  </si>
  <si>
    <t>110</t>
  </si>
  <si>
    <t>111</t>
  </si>
  <si>
    <t>112</t>
  </si>
  <si>
    <t>113</t>
  </si>
  <si>
    <t>114</t>
  </si>
  <si>
    <t>115</t>
  </si>
  <si>
    <t>117</t>
  </si>
  <si>
    <t>118</t>
  </si>
  <si>
    <t>119</t>
  </si>
  <si>
    <t>120</t>
  </si>
  <si>
    <t>121</t>
  </si>
  <si>
    <t>122</t>
  </si>
  <si>
    <t>123</t>
  </si>
  <si>
    <t>124</t>
  </si>
  <si>
    <t>125</t>
  </si>
  <si>
    <t>126</t>
  </si>
  <si>
    <t>127</t>
  </si>
  <si>
    <t>128</t>
  </si>
  <si>
    <t>129</t>
  </si>
  <si>
    <t>130</t>
  </si>
  <si>
    <t>131</t>
  </si>
  <si>
    <t>132</t>
  </si>
  <si>
    <t>133</t>
  </si>
  <si>
    <t>135</t>
  </si>
  <si>
    <t>სულ, ჯამი</t>
  </si>
  <si>
    <t>სატრანსპორტო ხარჯები (მასალის ღირებულებიდან)</t>
  </si>
  <si>
    <t>ჯამი სატრანსპორტო ხარჯების ჩათვლით</t>
  </si>
  <si>
    <t>ზედნადები ხარჯები</t>
  </si>
  <si>
    <t>ჯამი ზედნადები ხარჯების ჩათვლით</t>
  </si>
  <si>
    <t>გეგმიური მოგება</t>
  </si>
  <si>
    <t>ჯამი მოგების ჩათვლით</t>
  </si>
  <si>
    <t>დღგ</t>
  </si>
  <si>
    <t>სულ, ჯამი, დღგ-ს ჩათვლით</t>
  </si>
  <si>
    <t>ელექტროობა</t>
  </si>
  <si>
    <t>ჯამური ღირებულება</t>
  </si>
  <si>
    <t>სიგნალიზაცია</t>
  </si>
  <si>
    <t>მისამართული სახანძრო საკონტროლო პანელი 1წრედი 250 დივაისი მაქს. გაფართოება1 წრედი ჩაშენებული ქსელის მოდულით</t>
  </si>
  <si>
    <t>მისამართული კვამლის  დეტექტორი</t>
  </si>
  <si>
    <t>მისამართული ტემპ.დეტექტორი</t>
  </si>
  <si>
    <t>მისამართული სირენა სტრობ-ნათურით, ესაჭიროება ბაზა</t>
  </si>
  <si>
    <t>მისამართული საგანგაშო ღილაკი, ინტეგრირებული იზოლატორით</t>
  </si>
  <si>
    <t>სახანძრო სიგნალიზაციის ცეცხლგამძლე კაბელი 2x0.8</t>
  </si>
  <si>
    <t>ავარიული განათება</t>
  </si>
  <si>
    <t>გასასვლელის მანიშნებელი</t>
  </si>
  <si>
    <t>აკუმლატორი 18ა/12ვ 24 სთ-იანი მარაგით</t>
  </si>
  <si>
    <t>I/O მოდული</t>
  </si>
  <si>
    <t>დენის კაბელი 2x1.5</t>
  </si>
  <si>
    <t>დამხმარე სამონტაჟო მასალები</t>
  </si>
  <si>
    <t>სახანძრო გახმოვანება</t>
  </si>
  <si>
    <t xml:space="preserve">ხმამაღალმოლაპარაკე (კედლის)  6 ვატი </t>
  </si>
  <si>
    <t xml:space="preserve">გახმოვანების სადენი 2x1.5მმ²  </t>
  </si>
  <si>
    <t>ხმის გამაძლიერებელი  500 ვატიანი</t>
  </si>
  <si>
    <t>ხმოვანი შეტყობინების მოდული MPO-2M PROT R3</t>
  </si>
  <si>
    <t>დასადგამი მიკროფონი</t>
  </si>
  <si>
    <t>დაბალი ძაბვა, მაღალი ძაბვა</t>
  </si>
  <si>
    <t>სახანძრო სუსტი დენები</t>
  </si>
  <si>
    <t>სამუშაოს დასახელება</t>
  </si>
  <si>
    <t>ღირებულება ლარში</t>
  </si>
  <si>
    <t>ინტერნეტი</t>
  </si>
  <si>
    <t xml:space="preserve">ინტერნეტის სვიჩი 96 პორტიანი </t>
  </si>
  <si>
    <t>WIFI როუტერი</t>
  </si>
  <si>
    <t>Cat 6 E კაბელი</t>
  </si>
  <si>
    <t>RJ-45</t>
  </si>
  <si>
    <t>PDU</t>
  </si>
  <si>
    <t>რეკი 36U (გაგრილებით)</t>
  </si>
  <si>
    <t>მილები და მოწყობილობები//Pipes and devices</t>
  </si>
  <si>
    <t>ქსელის კაბელი FTP-Cat 6</t>
  </si>
  <si>
    <t>ქსელური შიდა გამოყენების კამერები 4მპ</t>
  </si>
  <si>
    <t>ქსელური გარე კამერები 4მპ</t>
  </si>
  <si>
    <t>ქსელური ჩამწერი 48 არხიანი მინ 2 მყარი დისკის დაერთების საშუალებით მინ 4ტბ</t>
  </si>
  <si>
    <t>მყარი დისკი 4 ტბ</t>
  </si>
  <si>
    <t>პაჩ-პანელი 48 პორტიანი</t>
  </si>
  <si>
    <t>SFP Patch Cable</t>
  </si>
  <si>
    <t xml:space="preserve">PDU </t>
  </si>
  <si>
    <t>ონლაინ უწყვეტი კვების წყარო რეკში დასაკიდი</t>
  </si>
  <si>
    <t>სასერვერო კარადა U12</t>
  </si>
  <si>
    <t>გაგრილება (RACK MOUNT FAN)</t>
  </si>
  <si>
    <t>Cable Manager</t>
  </si>
  <si>
    <t>CCTV</t>
  </si>
  <si>
    <t>კამერები</t>
  </si>
  <si>
    <t>სატუმბო სადგური</t>
  </si>
  <si>
    <t>სველი განგაშის სარქველი, DN150</t>
  </si>
  <si>
    <t>პეპელა სარქველი, მილტუჩით, ელექტრო პოზიციის დეტექტორით, DN150</t>
  </si>
  <si>
    <t>პეპელა სარქველი, მილტუჩით, ელექტრო პოზიციის დეტექტორით, DN100</t>
  </si>
  <si>
    <t xml:space="preserve">ჩამკეტი სარქველი (OS&amp;Y Gate Valve), მილტუჩით, ელექტრო პოზიციის დეტექტორით, (რეზერვუარიდან მიმწოდებელი) DN150 </t>
  </si>
  <si>
    <t>ANTI-VORTEX PLATE DN150</t>
  </si>
  <si>
    <t>ჩამკეტი სარქველი, მილტუჩით, (ტესტ მილი) DN125</t>
  </si>
  <si>
    <t>წყალმზომი (flow meter) Dn125</t>
  </si>
  <si>
    <t>ჩამკეტი სარქველი, მილტუჩით, (სისტემის დამცლელი ხაზი) DN50</t>
  </si>
  <si>
    <t>ზონალური საკონტროლო სარქველების წყობა : პეპელა სარქველი DN80 (კონტაქტებით), წყლის ნაკადის რელე DN80, უკუსარქველი DN80, გამოსაცდელი და დამცლელი სარქველი DN32, მანომეტრი DN15</t>
  </si>
  <si>
    <t>ზონალური საკონტროლო სარქველების წყობა : პეპელა სარქველი DN65 (კონტაქტებით), წყლის ნაკადის რელე DN65, უკუსარქველი DN65, გამოსაცდელი და დამცლელი სარქველი DN32, მანომეტრი DN15</t>
  </si>
  <si>
    <t>საშხეფი, სტანდარტული რეაგირების, ზედა მიმართულების, DN15
K=80, 68C</t>
  </si>
  <si>
    <t>საშხეფი, სტანდარტული რეაგირების, ქვედა მიმართულების, DN15
K=80, 68C</t>
  </si>
  <si>
    <t>სახანძრო კარადა DN50, სახანძრო შლანგით DN25
L = 30 მ, + 6 კგ ხანძარსაწინააღმდეგო ფხვნილი.</t>
  </si>
  <si>
    <t>I კლასის სახანძრო ონკანი, LANDING VALVE, 77მმ (STORZ-ის ტიპის)</t>
  </si>
  <si>
    <t>სახანძრო მანქანის მისაერთებელი, 77მმ თავაკებით (STORZ-ის ტიპის)</t>
  </si>
  <si>
    <t>უკუსარქველი, მილტუჩით, (სახანძრო მაქანის მისაერთებელი) DN100</t>
  </si>
  <si>
    <t xml:space="preserve">სახანძრო ჰიდრანტი, DN100 ჩამკეტი სარქველით </t>
  </si>
  <si>
    <t>ფოლადის მილი, DN150</t>
  </si>
  <si>
    <t>ფოლადის მილი, DN125</t>
  </si>
  <si>
    <t>ფოლადის მილი, DN100</t>
  </si>
  <si>
    <t>ფოლადის მილი, DN80</t>
  </si>
  <si>
    <t>ფოლადის მილი, DN65</t>
  </si>
  <si>
    <t>ფოლადის მილი, DN50</t>
  </si>
  <si>
    <t>ფოლადის მილი, DN40</t>
  </si>
  <si>
    <t>ფოლადის მილი, DN32</t>
  </si>
  <si>
    <t>ფოლადის მილი, DN25</t>
  </si>
  <si>
    <t>სადრენაჟე მილი, DN50</t>
  </si>
  <si>
    <t>მაფიქსირებელი საკიდი მილებისთვის DN 150</t>
  </si>
  <si>
    <t>მაფიქსირებელი საკიდი მილებისთვის DN 100</t>
  </si>
  <si>
    <t>მაფიქსირებელი საკიდი მილებისთვის DN 80</t>
  </si>
  <si>
    <t>მაფიქსირებელი საკიდი მილებისთვის DN 65</t>
  </si>
  <si>
    <t>მაფიქსირებელი საკიდი მილებისთვის DN 50</t>
  </si>
  <si>
    <t>მაფიქსირებელი საკიდი მილებისთვის DN 40</t>
  </si>
  <si>
    <t>მაფიქსირებელი საკიდი მილებისთვის DN 32</t>
  </si>
  <si>
    <t>მაფიქსირებელი საკიდი მილებისთვის DN 25</t>
  </si>
  <si>
    <t>მილების შეღებვა</t>
  </si>
  <si>
    <t xml:space="preserve">ფიტინგები </t>
  </si>
  <si>
    <t>%</t>
  </si>
  <si>
    <t>დამხმარე მასალები</t>
  </si>
  <si>
    <t>ხანძარქრობა</t>
  </si>
  <si>
    <r>
      <t>სახანძრო სატუმბო სადგური, ჰორიზონტალური, კომპლექტში NFPA 20-ის მიხედვით. Q=114 მ</t>
    </r>
    <r>
      <rPr>
        <vertAlign val="superscript"/>
        <sz val="12"/>
        <rFont val="Sylfaen"/>
        <family val="1"/>
      </rPr>
      <t>3</t>
    </r>
    <r>
      <rPr>
        <sz val="12"/>
        <rFont val="Sylfaen"/>
        <family val="1"/>
      </rPr>
      <t>/სთ,  H=9.5 ბარი (ძირითადი ელექტრო ტუმბო, სათადარიგო ელექტრო ტუმბო, ჟოკეი ტუმბო, ტუმბოს მართვის პანელები, ფილტრები, უკუსარქველები, ჩამკეტი სარქველები,   ჭარბი წნევის გამშვები სარქველი, რეზერვუარიდან მიმწოდებელი და ტუმბოების შემკრები კოლექტორები).</t>
    </r>
  </si>
  <si>
    <r>
      <t>სანიაღვრე ტუმბო, Q=10მ</t>
    </r>
    <r>
      <rPr>
        <vertAlign val="superscript"/>
        <sz val="12"/>
        <rFont val="Sylfaen"/>
        <family val="1"/>
      </rPr>
      <t>3</t>
    </r>
    <r>
      <rPr>
        <sz val="12"/>
        <rFont val="Sylfaen"/>
        <family val="1"/>
      </rPr>
      <t>/სთ, H=1 ბარი, კომპლექტში ტივტივებთან</t>
    </r>
  </si>
  <si>
    <r>
      <t>მ</t>
    </r>
    <r>
      <rPr>
        <vertAlign val="superscript"/>
        <sz val="12"/>
        <rFont val="Sylfaen"/>
        <family val="1"/>
      </rPr>
      <t>2</t>
    </r>
  </si>
  <si>
    <t>ზომა</t>
  </si>
  <si>
    <t>მოდელი</t>
  </si>
  <si>
    <t>წონა კგ/kg</t>
  </si>
  <si>
    <t>ვენტილატორები</t>
  </si>
  <si>
    <t>FSF - 1
(ლიფტი) დაწნევის ვენტილატორი  
მოხმარება - 15000 მ3/სთ 
თავისუფალი წნევა - 150 პა
ელ. მოხმარება - 4kw
ღერძული</t>
  </si>
  <si>
    <t>FSF - 2
(ლიფტი) დაწნევის ვენტილატორი  
მოხმარება - 15000 მ3/სთ 
თავისუფალი წნევა - 150 პა
ელ. მოხმარება - 4kw
ღერძული</t>
  </si>
  <si>
    <t>FSF - 3
(კიბის) დაწნევის ვენტილატორი  
მოხმარება - 23000 მ3/სთ 
თავისუფალი წნევა - 300 პა
ელ. მოხმარება - 5.5kw
ღერძული</t>
  </si>
  <si>
    <r>
      <t xml:space="preserve">SEF - 1
(ოარკინგიდან) კვამლგამწოვი ვენტილატორი  
მოხმარება - 37000 მ3/სთ 
თავისუფალი წნევა - 350 პა
ელ. მოხმარება - 15kw
ცეცხლმედეგობა - </t>
    </r>
    <r>
      <rPr>
        <sz val="10"/>
        <color rgb="FFFF0000"/>
        <rFont val="Sylfaen"/>
        <family val="1"/>
      </rPr>
      <t>400°С</t>
    </r>
    <r>
      <rPr>
        <sz val="10"/>
        <color indexed="8"/>
        <rFont val="Sylfaen"/>
        <family val="1"/>
      </rPr>
      <t xml:space="preserve"> 
ღერძული</t>
    </r>
  </si>
  <si>
    <r>
      <t xml:space="preserve">SEF - 2
(დერეფანი) კვამლგამწოვი ვენტილატორი  
მოხმარება - 9000 მ3/სთ 
თავისუფალი წნევა - 300 პა
ელ. მოხმარება - 2.2kw
ცეცხლმედეგობა - </t>
    </r>
    <r>
      <rPr>
        <sz val="10"/>
        <color rgb="FFFF0000"/>
        <rFont val="Sylfaen"/>
        <family val="1"/>
      </rPr>
      <t>400°С</t>
    </r>
    <r>
      <rPr>
        <sz val="10"/>
        <color indexed="8"/>
        <rFont val="Sylfaen"/>
        <family val="1"/>
      </rPr>
      <t xml:space="preserve"> 
ღერძული</t>
    </r>
  </si>
  <si>
    <r>
      <t xml:space="preserve">SEF - 3
(დერეფანი) კვამლგამწოვი ვენტილატორი  
მოხმარება - 9000 მ3/სთ 
თავისუფალი წნევა - 300 პა
ელ. მოხმარება - 2.2kw
ცეცხლმედეგობა - </t>
    </r>
    <r>
      <rPr>
        <sz val="10"/>
        <color rgb="FFFF0000"/>
        <rFont val="Sylfaen"/>
        <family val="1"/>
      </rPr>
      <t>400°С</t>
    </r>
    <r>
      <rPr>
        <sz val="10"/>
        <color indexed="8"/>
        <rFont val="Sylfaen"/>
        <family val="1"/>
      </rPr>
      <t xml:space="preserve"> 
ღერძული</t>
    </r>
  </si>
  <si>
    <r>
      <t xml:space="preserve">ჯეტ ვენტილატორი - 1
400V/3~50Hz@3000-6000მ3/სთ@1.5Kw
</t>
    </r>
    <r>
      <rPr>
        <sz val="10"/>
        <color rgb="FFFF0000"/>
        <rFont val="Sylfaen"/>
        <family val="1"/>
      </rPr>
      <t>400°C</t>
    </r>
  </si>
  <si>
    <t>ელ. ვენტილატორების ანტივიბრაციული სადგამი</t>
  </si>
  <si>
    <t>ფარსაკეტები</t>
  </si>
  <si>
    <t>მოტორიზებული კვამლის ფარსაკეტი AC/DC24V კედლის</t>
  </si>
  <si>
    <t>მოტორიზებული კვამლის ფარსაკეტი AC/DC24V არხული</t>
  </si>
  <si>
    <t xml:space="preserve">ჭარბი წნევის სარქველი კიბისთვის (Pressure relief damper) </t>
  </si>
  <si>
    <t>ცხაურები</t>
  </si>
  <si>
    <t>რკინის ცხაური 400°C</t>
  </si>
  <si>
    <t>ალუმინის ცხაური</t>
  </si>
  <si>
    <t>შავი ფოლადის საჰაერო მილები δ=1.2მმ.</t>
  </si>
  <si>
    <t>ოთკუთხედი ჰაერსატარი</t>
  </si>
  <si>
    <t>მილტუჩი (ფლიანეცი)</t>
  </si>
  <si>
    <t>გალვანზირებული ფურცლის საჰაერო მილები δ=0.7მმ.</t>
  </si>
  <si>
    <t>სამაგრები</t>
  </si>
  <si>
    <t>სამაგრი ოთკუთხედი ჰაერსატარისთვის</t>
  </si>
  <si>
    <t>იზოლაცია</t>
  </si>
  <si>
    <t>თბოიზოლაცია ოთხკუთხედი ჰაერსატარისთვის სისქით 50 მმ, EI 120 ხანძარმედეგი. სქელი, ალუმინის გარსაცმიანი ქვაბამბის იზოლაცია</t>
  </si>
  <si>
    <t>ბეტონის ბალიში</t>
  </si>
  <si>
    <t>D=500მმ</t>
  </si>
  <si>
    <t>D=710მმ</t>
  </si>
  <si>
    <t>D=1120მმ</t>
  </si>
  <si>
    <t>500x350 მმ</t>
  </si>
  <si>
    <t>300x300 მმ</t>
  </si>
  <si>
    <t>300x200 მმ</t>
  </si>
  <si>
    <t>1200x550 მმ</t>
  </si>
  <si>
    <t>500x500მმ</t>
  </si>
  <si>
    <t>550x550 მმ</t>
  </si>
  <si>
    <t>350x500 მმ</t>
  </si>
  <si>
    <t>350x400 მმ</t>
  </si>
  <si>
    <t>800x250 მმ</t>
  </si>
  <si>
    <t>600x500 მმ</t>
  </si>
  <si>
    <t>1000x1000x150</t>
  </si>
  <si>
    <t>1500x1500x150</t>
  </si>
  <si>
    <t>გრძ.მ</t>
  </si>
  <si>
    <t>ვენტილაცია/ხანძარ საწინააღმდეგო სისტემები</t>
  </si>
  <si>
    <r>
      <t>მ</t>
    </r>
    <r>
      <rPr>
        <vertAlign val="superscript"/>
        <sz val="10"/>
        <rFont val="Sylfaen"/>
        <family val="1"/>
      </rPr>
      <t>2</t>
    </r>
  </si>
  <si>
    <t>ჰაერსატარები</t>
  </si>
  <si>
    <t>ჰაერსატარი</t>
  </si>
  <si>
    <t>800x500</t>
  </si>
  <si>
    <t>700x300</t>
  </si>
  <si>
    <t>600x300</t>
  </si>
  <si>
    <t>500x300</t>
  </si>
  <si>
    <t>400x300</t>
  </si>
  <si>
    <t>300x300</t>
  </si>
  <si>
    <t>800x300</t>
  </si>
  <si>
    <t>650x300</t>
  </si>
  <si>
    <t>550x250</t>
  </si>
  <si>
    <t>500x250</t>
  </si>
  <si>
    <t>450x250</t>
  </si>
  <si>
    <t>400x250</t>
  </si>
  <si>
    <t>350x250</t>
  </si>
  <si>
    <t>300x250</t>
  </si>
  <si>
    <t>250x250</t>
  </si>
  <si>
    <t>250x200</t>
  </si>
  <si>
    <t>300x200</t>
  </si>
  <si>
    <t>200x200</t>
  </si>
  <si>
    <t>Ø450</t>
  </si>
  <si>
    <t>Ø400</t>
  </si>
  <si>
    <t>Ø355</t>
  </si>
  <si>
    <t>Ø315</t>
  </si>
  <si>
    <t>Ø280</t>
  </si>
  <si>
    <t>Ø225</t>
  </si>
  <si>
    <t>Ø160</t>
  </si>
  <si>
    <t>აგრეგატები//units</t>
  </si>
  <si>
    <t xml:space="preserve">ჩილერი 580kw სამუშაო ტემპერატურა 7C°-12C° </t>
  </si>
  <si>
    <t xml:space="preserve">ქვაბი 250KW სამუშაო ტემპერატურა 50C° -70C° </t>
  </si>
  <si>
    <t xml:space="preserve">მოდინებითი გამწოვი დანადგარი რეკუპერაციით (ahu) </t>
  </si>
  <si>
    <t>L=12500 L=11050 H=30kw C=70kw</t>
  </si>
  <si>
    <t>L=15500 L=13800 H=25kw C=60kw</t>
  </si>
  <si>
    <t>გამწოვი ვენტილატორი</t>
  </si>
  <si>
    <t>540მ3/სთ 150pa</t>
  </si>
  <si>
    <t xml:space="preserve"> კედლის ტიპის გამწოვი ვენტილატორი</t>
  </si>
  <si>
    <t>90მ3/სთ 25pa</t>
  </si>
  <si>
    <t>810მ3/სთ 150pa</t>
  </si>
  <si>
    <t>300მ3/სთ 150pa</t>
  </si>
  <si>
    <t>ფანკოილი</t>
  </si>
  <si>
    <t>C=2.5kw  H=1.5kw</t>
  </si>
  <si>
    <t>C=3.0kw  H=1.5kw</t>
  </si>
  <si>
    <t>C=2.5kw  H=2.0kw</t>
  </si>
  <si>
    <t>C=4.0kw  H=2.5kw</t>
  </si>
  <si>
    <t>C=3.0kw  H=2.0kw</t>
  </si>
  <si>
    <t>C=2.0kw  H=1.0kw</t>
  </si>
  <si>
    <t>C=2.5kw  H=1.0kw</t>
  </si>
  <si>
    <t>C=2.0kw  H=1.5kw</t>
  </si>
  <si>
    <t>C=4.0kw  H=2.0kw</t>
  </si>
  <si>
    <t>C=3.5kw  H=2.0kw</t>
  </si>
  <si>
    <t>C=3.0kw  H=1.0kw</t>
  </si>
  <si>
    <t>C=3.5kw  H=1.5kw</t>
  </si>
  <si>
    <t>C=3.5kw  H=1.0kw</t>
  </si>
  <si>
    <t>C=5.0kw  H=4.5kw</t>
  </si>
  <si>
    <t>C=6.0kw  H=2.5kw</t>
  </si>
  <si>
    <t>C=4.0kw  H=3.5kw</t>
  </si>
  <si>
    <t>C=4.0kw  H=1.5kw</t>
  </si>
  <si>
    <t>C=5.0kw  H=2.5kw</t>
  </si>
  <si>
    <t>C=4.5kw  H=2.2kw</t>
  </si>
  <si>
    <t>C=4.5kw  H=2.8kw</t>
  </si>
  <si>
    <t>C=2.5kw  H=1.8kw</t>
  </si>
  <si>
    <t>მილები//pipes</t>
  </si>
  <si>
    <t>PPR მინაბოჭკოვანი მილები/PPR RAINFORCED WITH GLASSFIBER</t>
  </si>
  <si>
    <t>Ø63</t>
  </si>
  <si>
    <t>Ø75</t>
  </si>
  <si>
    <t>Ø110</t>
  </si>
  <si>
    <t>ფოლადის მილი</t>
  </si>
  <si>
    <t>DN100</t>
  </si>
  <si>
    <t>DN125</t>
  </si>
  <si>
    <t>ცხაურა</t>
  </si>
  <si>
    <t>600x600</t>
  </si>
  <si>
    <t>ფიტინგები</t>
  </si>
  <si>
    <t>ფიტინგები/Fitting</t>
  </si>
  <si>
    <t>ტუმბო</t>
  </si>
  <si>
    <t xml:space="preserve">საცირკულაციო ტუმბო </t>
  </si>
  <si>
    <t xml:space="preserve">100მ3/სთ H=6მ </t>
  </si>
  <si>
    <t xml:space="preserve">70მ3/სთ H=10მ </t>
  </si>
  <si>
    <t>22მ3/სთ H=10მ</t>
  </si>
  <si>
    <t xml:space="preserve">14მ3/სთ H=10მ </t>
  </si>
  <si>
    <t>4მ3/სთ H=3მ</t>
  </si>
  <si>
    <t xml:space="preserve">1.8მ3/სთ H=3მ </t>
  </si>
  <si>
    <t xml:space="preserve">1.5მ3/სთ H=3მ </t>
  </si>
  <si>
    <t xml:space="preserve">20მ3/სთ H=5მ </t>
  </si>
  <si>
    <t>სარქველები</t>
  </si>
  <si>
    <t>მარეგულირებელი სარქველი</t>
  </si>
  <si>
    <t>სახანძრო სარქველი</t>
  </si>
  <si>
    <t>მოტორიზირებული ორსვლიანი სარქველი</t>
  </si>
  <si>
    <t>ჩამკეტი სარქველი</t>
  </si>
  <si>
    <t>მოტორიზირებული სამსვლიანი სარქველი</t>
  </si>
  <si>
    <t>DN32</t>
  </si>
  <si>
    <t>DN50</t>
  </si>
  <si>
    <t>სამაგრი ოთხკუთხედი ჰაერსატარისთვის//Hanger for rectengular duct</t>
  </si>
  <si>
    <t>სამაგრი მრგვალი ჰაერსატარისთვის//Hanger for round duct</t>
  </si>
  <si>
    <t>იზოლაცია//Insulation</t>
  </si>
  <si>
    <t>კაუჩუკის შესაფუთი იზოლაცია//DUCT insulation with rubber 9MM</t>
  </si>
  <si>
    <t>დამხმარე სამონტაჟო მასალა//Auxillary materials (fixing and connecting details)</t>
  </si>
  <si>
    <t>მ²</t>
  </si>
  <si>
    <t>ხანძარ საწინააღმდეგო სისტემები</t>
  </si>
  <si>
    <t>სახანძრო ვენტილაცია</t>
  </si>
  <si>
    <t>გათბობა-გაგრილება-ვენტილაცია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</si>
</sst>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 #,##0.00\ _L_a_r_i_-;\-* #,##0.00\ _L_a_r_i_-;_-* &quot;-&quot;??\ _L_a_r_i_-;_-@_-"/>
    <numFmt numFmtId="165" formatCode="_(&quot;GEL&quot;* #,##0.00_);_(&quot;GEL&quot;* \(#,##0.00\);_(&quot;GEL&quot;* &quot;-&quot;??_);_(@_)"/>
    <numFmt numFmtId="166" formatCode="_([$$-409]* #,##0.00_);_([$$-409]* \(#,##0.00\);_([$$-409]* &quot;-&quot;??_);_(@_)"/>
    <numFmt numFmtId="167" formatCode="_(* #,##0.0000_);_(* \(#,##0.0000\);_(* &quot;-&quot;??_);_(@_)"/>
    <numFmt numFmtId="168" formatCode="_-* #,##0.00_р_._-;\-* #,##0.00_р_._-;_-* &quot;-&quot;??_р_._-;_-@_-"/>
    <numFmt numFmtId="169" formatCode="_-[$$-409]* #,##0.00_ ;_-[$$-409]* \-#,##0.00\ ;_-[$$-409]* &quot;-&quot;??_ ;_-@_ "/>
    <numFmt numFmtId="171" formatCode="_-* #,##0.00_-;\-* #,##0.00_-;_-* &quot;-&quot;??_-;_-@_-"/>
    <numFmt numFmtId="172" formatCode="0.0"/>
    <numFmt numFmtId="174" formatCode="_-* #,##0.00\ _₽_-;\-* #,##0.00\ _₽_-;_-* &quot;-&quot;??\ _₽_-;_-@_-"/>
    <numFmt numFmtId="175" formatCode="_-* #,##0.00&quot;р.&quot;_-;\-* #,##0.00&quot;р.&quot;_-;_-* &quot;-&quot;??&quot;р.&quot;_-;_-@_-"/>
    <numFmt numFmtId="176" formatCode="_-* #,##0.000_-;\-* #,##0.000_-;_-* &quot;-&quot;??_-;_-@_-"/>
    <numFmt numFmtId="177" formatCode="_-* #,##0.0000_-;\-* #,##0.0000_-;_-* &quot;-&quot;??_-;_-@_-"/>
    <numFmt numFmtId="178" formatCode="_-* #,##0.00\ [$₾-437]_-;\-* #,##0.00\ [$₾-437]_-;_-* &quot;-&quot;??\ [$₾-437]_-;_-@_-"/>
  </numFmts>
  <fonts count="111">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204"/>
    </font>
    <font>
      <sz val="11"/>
      <color theme="1"/>
      <name val="Calibri"/>
      <family val="2"/>
      <charset val="204"/>
      <scheme val="minor"/>
    </font>
    <font>
      <sz val="10"/>
      <name val="Arial"/>
      <family val="2"/>
    </font>
    <font>
      <sz val="12"/>
      <color theme="1"/>
      <name val="Calibri"/>
      <family val="2"/>
      <scheme val="minor"/>
    </font>
    <font>
      <u/>
      <sz val="11"/>
      <color theme="10"/>
      <name val="Calibri"/>
      <family val="2"/>
      <charset val="204"/>
    </font>
    <font>
      <sz val="9"/>
      <name val="Tahoma"/>
      <family val="2"/>
      <charset val="162"/>
    </font>
    <font>
      <sz val="11"/>
      <color theme="1"/>
      <name val="Calibri"/>
      <family val="2"/>
      <charset val="162"/>
      <scheme val="minor"/>
    </font>
    <font>
      <sz val="11"/>
      <color theme="1"/>
      <name val="Calibri"/>
      <family val="2"/>
      <charset val="238"/>
      <scheme val="minor"/>
    </font>
    <font>
      <sz val="8"/>
      <name val="Calibri"/>
      <family val="2"/>
      <scheme val="minor"/>
    </font>
    <font>
      <sz val="11"/>
      <color theme="1"/>
      <name val="Calibri"/>
      <family val="2"/>
      <charset val="1"/>
      <scheme val="minor"/>
    </font>
    <font>
      <sz val="11"/>
      <color theme="1"/>
      <name val="Arial"/>
      <family val="2"/>
      <charset val="204"/>
    </font>
    <font>
      <sz val="11"/>
      <color theme="1"/>
      <name val="Calibri"/>
      <family val="2"/>
      <charset val="204"/>
    </font>
    <font>
      <u/>
      <sz val="9"/>
      <color indexed="12"/>
      <name val="Arial"/>
      <family val="2"/>
    </font>
    <font>
      <u/>
      <sz val="9"/>
      <color indexed="12"/>
      <name val="Arial"/>
      <family val="2"/>
      <charset val="204"/>
    </font>
    <font>
      <sz val="11"/>
      <color rgb="FF9C6500"/>
      <name val="Calibri"/>
      <family val="2"/>
      <scheme val="minor"/>
    </font>
    <font>
      <sz val="11"/>
      <color theme="0"/>
      <name val="Avaza"/>
      <family val="2"/>
    </font>
    <font>
      <b/>
      <sz val="18"/>
      <color theme="3"/>
      <name val="Calibri Light"/>
      <family val="2"/>
      <scheme val="major"/>
    </font>
    <font>
      <b/>
      <sz val="10"/>
      <name val="Sylfaen"/>
      <family val="1"/>
    </font>
    <font>
      <sz val="10"/>
      <name val="Sylfaen"/>
      <family val="1"/>
    </font>
    <font>
      <sz val="10"/>
      <name val="Arial Cyr"/>
      <charset val="204"/>
    </font>
    <font>
      <sz val="10"/>
      <name val="Helv"/>
    </font>
    <font>
      <sz val="10"/>
      <name val="AcadNusx"/>
    </font>
    <font>
      <sz val="10"/>
      <name val="Arial Cyr"/>
      <family val="2"/>
      <charset val="204"/>
    </font>
    <font>
      <sz val="11"/>
      <name val="Sylfaen"/>
      <family val="1"/>
    </font>
    <font>
      <b/>
      <sz val="11"/>
      <name val="Sylfaen"/>
      <family val="1"/>
    </font>
    <font>
      <u/>
      <sz val="10"/>
      <color indexed="12"/>
      <name val="Arial"/>
      <family val="2"/>
      <charset val="204"/>
    </font>
    <font>
      <sz val="11"/>
      <color indexed="8"/>
      <name val="Calibri"/>
      <family val="2"/>
      <charset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color indexed="8"/>
      <name val="Calibri"/>
      <family val="2"/>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ChveuNusx"/>
    </font>
    <font>
      <sz val="10"/>
      <name val="MS Sans Serif"/>
      <family val="2"/>
      <charset val="204"/>
    </font>
    <font>
      <sz val="11"/>
      <color indexed="8"/>
      <name val="Calibri"/>
      <family val="2"/>
      <charset val="186"/>
    </font>
    <font>
      <sz val="11"/>
      <color indexed="9"/>
      <name val="Calibri"/>
      <family val="2"/>
      <charset val="186"/>
    </font>
    <font>
      <b/>
      <sz val="11"/>
      <color indexed="52"/>
      <name val="Calibri"/>
      <family val="2"/>
      <charset val="186"/>
    </font>
    <font>
      <sz val="11"/>
      <color indexed="20"/>
      <name val="Calibri"/>
      <family val="2"/>
      <charset val="186"/>
    </font>
    <font>
      <sz val="11"/>
      <color indexed="17"/>
      <name val="Calibri"/>
      <family val="2"/>
      <charset val="186"/>
    </font>
    <font>
      <sz val="11"/>
      <color indexed="10"/>
      <name val="Calibri"/>
      <family val="2"/>
      <charset val="186"/>
    </font>
    <font>
      <b/>
      <sz val="11"/>
      <color indexed="8"/>
      <name val="Calibri"/>
      <family val="2"/>
      <charset val="186"/>
    </font>
    <font>
      <b/>
      <sz val="11"/>
      <color indexed="9"/>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i/>
      <sz val="11"/>
      <color indexed="23"/>
      <name val="Calibri"/>
      <family val="2"/>
      <charset val="186"/>
    </font>
    <font>
      <sz val="11"/>
      <color indexed="62"/>
      <name val="Calibri"/>
      <family val="2"/>
      <charset val="186"/>
    </font>
    <font>
      <b/>
      <sz val="11"/>
      <color indexed="63"/>
      <name val="Calibri"/>
      <family val="2"/>
      <charset val="186"/>
    </font>
    <font>
      <sz val="11"/>
      <name val="Times New Roman"/>
      <family val="1"/>
      <charset val="204"/>
    </font>
    <font>
      <b/>
      <sz val="20"/>
      <name val="Sylfaen"/>
      <family val="1"/>
    </font>
    <font>
      <b/>
      <sz val="9"/>
      <name val="Sylfaen"/>
      <family val="1"/>
    </font>
    <font>
      <sz val="10"/>
      <color theme="1"/>
      <name val="Sylfaen"/>
      <family val="1"/>
    </font>
    <font>
      <b/>
      <sz val="10"/>
      <color theme="1"/>
      <name val="Sylfaen"/>
      <family val="1"/>
    </font>
    <font>
      <sz val="10"/>
      <color rgb="FF000000"/>
      <name val="Times New Roman"/>
      <family val="1"/>
    </font>
    <font>
      <sz val="10"/>
      <color rgb="FF000000"/>
      <name val="Times New Roman"/>
      <family val="1"/>
      <charset val="204"/>
    </font>
    <font>
      <sz val="12"/>
      <name val="Sylfaen"/>
      <family val="1"/>
    </font>
    <font>
      <i/>
      <sz val="10"/>
      <name val="Sylfaen"/>
      <family val="1"/>
    </font>
    <font>
      <b/>
      <sz val="11"/>
      <color theme="1"/>
      <name val="Sylfaen"/>
      <family val="1"/>
    </font>
    <font>
      <sz val="11"/>
      <color theme="1"/>
      <name val="Sylfaen"/>
      <family val="1"/>
    </font>
    <font>
      <sz val="10"/>
      <name val="Arial"/>
      <charset val="204"/>
    </font>
    <font>
      <b/>
      <sz val="9"/>
      <color theme="1"/>
      <name val="Sylfaen"/>
      <family val="1"/>
    </font>
    <font>
      <b/>
      <sz val="10"/>
      <name val="Arial"/>
      <family val="2"/>
    </font>
    <font>
      <sz val="10"/>
      <color rgb="FF000000"/>
      <name val="Arimo"/>
    </font>
    <font>
      <sz val="10"/>
      <color theme="0"/>
      <name val="Sylfaen"/>
      <family val="2"/>
    </font>
    <font>
      <sz val="10"/>
      <color rgb="FF000000"/>
      <name val="Calibri"/>
      <family val="2"/>
      <scheme val="minor"/>
    </font>
    <font>
      <b/>
      <sz val="12"/>
      <color theme="0"/>
      <name val="Verdana"/>
      <family val="2"/>
    </font>
    <font>
      <sz val="8"/>
      <color indexed="8"/>
      <name val="Sylfaen"/>
      <family val="1"/>
    </font>
    <font>
      <sz val="10"/>
      <color theme="1"/>
      <name val="Sylfaen"/>
      <family val="1"/>
      <charset val="204"/>
    </font>
    <font>
      <sz val="9"/>
      <color theme="1"/>
      <name val="Sylfaen"/>
      <family val="1"/>
    </font>
    <font>
      <sz val="11"/>
      <color rgb="FFFF0000"/>
      <name val="Sylfaen"/>
      <family val="1"/>
    </font>
    <font>
      <b/>
      <sz val="12"/>
      <color theme="0"/>
      <name val="Sylfaen"/>
      <family val="1"/>
    </font>
    <font>
      <sz val="12"/>
      <color rgb="FFFF0000"/>
      <name val="Sylfaen"/>
      <family val="1"/>
    </font>
    <font>
      <vertAlign val="superscript"/>
      <sz val="12"/>
      <name val="Sylfaen"/>
      <family val="1"/>
    </font>
    <font>
      <sz val="10"/>
      <color indexed="8"/>
      <name val="Sylfaen"/>
      <family val="1"/>
    </font>
    <font>
      <sz val="10"/>
      <color rgb="FFFF0000"/>
      <name val="Sylfaen"/>
      <family val="1"/>
    </font>
    <font>
      <sz val="10"/>
      <color rgb="FF282E3A"/>
      <name val="Sylfaen"/>
      <family val="1"/>
    </font>
    <font>
      <b/>
      <sz val="10"/>
      <color theme="0"/>
      <name val="Sylfaen"/>
      <family val="1"/>
    </font>
    <font>
      <vertAlign val="superscript"/>
      <sz val="10"/>
      <name val="Sylfae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0F87EB"/>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tint="0.39997558519241921"/>
        <bgColor indexed="64"/>
      </patternFill>
    </fill>
    <fill>
      <patternFill patternType="solid">
        <fgColor rgb="FFFF0000"/>
        <bgColor indexed="64"/>
      </patternFill>
    </fill>
    <fill>
      <patternFill patternType="solid">
        <fgColor theme="4" tint="-0.499984740745262"/>
        <bgColor rgb="FF25476D"/>
      </patternFill>
    </fill>
    <fill>
      <patternFill patternType="solid">
        <fgColor theme="0" tint="-0.249977111117893"/>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indexed="64"/>
      </left>
      <right style="thin">
        <color auto="1"/>
      </right>
      <top style="medium">
        <color indexed="64"/>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auto="1"/>
      </left>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medium">
        <color indexed="64"/>
      </top>
      <bottom style="thin">
        <color auto="1"/>
      </bottom>
      <diagonal/>
    </border>
    <border>
      <left style="thin">
        <color auto="1"/>
      </left>
      <right style="medium">
        <color auto="1"/>
      </right>
      <top/>
      <bottom style="medium">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auto="1"/>
      </left>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style="thin">
        <color auto="1"/>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
      <left/>
      <right/>
      <top style="medium">
        <color indexed="64"/>
      </top>
      <bottom/>
      <diagonal/>
    </border>
    <border>
      <left style="thin">
        <color rgb="FFB2B2B2"/>
      </left>
      <right style="thin">
        <color rgb="FFB2B2B2"/>
      </right>
      <top/>
      <bottom style="thin">
        <color rgb="FFB2B2B2"/>
      </bottom>
      <diagonal/>
    </border>
    <border>
      <left/>
      <right/>
      <top style="medium">
        <color indexed="64"/>
      </top>
      <bottom style="thin">
        <color indexed="64"/>
      </bottom>
      <diagonal/>
    </border>
    <border>
      <left/>
      <right/>
      <top style="thin">
        <color indexed="64"/>
      </top>
      <bottom style="medium">
        <color indexed="64"/>
      </bottom>
      <diagonal/>
    </border>
  </borders>
  <cellStyleXfs count="1037">
    <xf numFmtId="0" fontId="0" fillId="0" borderId="0"/>
    <xf numFmtId="44" fontId="2" fillId="0" borderId="0" applyFont="0" applyFill="0" applyBorder="0" applyAlignment="0" applyProtection="0"/>
    <xf numFmtId="0" fontId="17" fillId="0" borderId="0"/>
    <xf numFmtId="43" fontId="20" fillId="0" borderId="0" applyFont="0" applyFill="0" applyBorder="0" applyAlignment="0" applyProtection="0"/>
    <xf numFmtId="0" fontId="2" fillId="0" borderId="0"/>
    <xf numFmtId="166" fontId="2" fillId="0" borderId="0" applyFont="0" applyFill="0" applyBorder="0" applyAlignment="0" applyProtection="0"/>
    <xf numFmtId="169"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alignment vertical="top"/>
      <protection locked="0"/>
    </xf>
    <xf numFmtId="166" fontId="2" fillId="0" borderId="0" applyFont="0" applyFill="0" applyBorder="0" applyAlignment="0" applyProtection="0"/>
    <xf numFmtId="43" fontId="17" fillId="0" borderId="0" applyFont="0" applyFill="0" applyBorder="0" applyAlignment="0" applyProtection="0"/>
    <xf numFmtId="0" fontId="17"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8" fontId="20" fillId="0" borderId="0" applyFont="0" applyFill="0" applyBorder="0" applyAlignment="0" applyProtection="0"/>
    <xf numFmtId="0" fontId="19"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7" fillId="0" borderId="0"/>
    <xf numFmtId="0" fontId="22" fillId="0" borderId="0"/>
    <xf numFmtId="0" fontId="23" fillId="0" borderId="0"/>
    <xf numFmtId="0" fontId="17" fillId="0" borderId="0"/>
    <xf numFmtId="0" fontId="38" fillId="0" borderId="0"/>
    <xf numFmtId="0" fontId="24" fillId="0" borderId="0"/>
    <xf numFmtId="43" fontId="2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0" fillId="0" borderId="0" applyFont="0" applyFill="0" applyBorder="0" applyAlignment="0" applyProtection="0"/>
    <xf numFmtId="164" fontId="24" fillId="0" borderId="0" applyFont="0" applyFill="0" applyBorder="0" applyAlignment="0" applyProtection="0"/>
    <xf numFmtId="0" fontId="19" fillId="0" borderId="0"/>
    <xf numFmtId="0" fontId="26" fillId="0" borderId="0"/>
    <xf numFmtId="0" fontId="17" fillId="0" borderId="0"/>
    <xf numFmtId="0" fontId="17" fillId="0" borderId="0"/>
    <xf numFmtId="43" fontId="39" fillId="0" borderId="0" applyFont="0" applyFill="0" applyBorder="0" applyAlignment="0" applyProtection="0"/>
    <xf numFmtId="44" fontId="2" fillId="0" borderId="0" applyFont="0" applyFill="0" applyBorder="0" applyAlignment="0" applyProtection="0"/>
    <xf numFmtId="0" fontId="27" fillId="0" borderId="0"/>
    <xf numFmtId="0" fontId="28" fillId="0" borderId="0"/>
    <xf numFmtId="0" fontId="17"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7"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4" fontId="17" fillId="0" borderId="0" applyFont="0" applyFill="0" applyBorder="0" applyAlignment="0" applyProtection="0"/>
    <xf numFmtId="164" fontId="17" fillId="0" borderId="0" applyFont="0" applyFill="0" applyBorder="0" applyAlignment="0" applyProtection="0"/>
    <xf numFmtId="0" fontId="14"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8" fillId="5" borderId="4" applyNumberFormat="0" applyAlignment="0" applyProtection="0"/>
    <xf numFmtId="0" fontId="11" fillId="0" borderId="6" applyNumberFormat="0" applyFill="0" applyAlignment="0" applyProtection="0"/>
    <xf numFmtId="0" fontId="31" fillId="4" borderId="0" applyNumberFormat="0" applyBorder="0" applyAlignment="0" applyProtection="0"/>
    <xf numFmtId="0" fontId="2" fillId="0" borderId="0"/>
    <xf numFmtId="0" fontId="17" fillId="0" borderId="0"/>
    <xf numFmtId="0" fontId="17" fillId="0" borderId="0"/>
    <xf numFmtId="0" fontId="19" fillId="0" borderId="0"/>
    <xf numFmtId="0" fontId="2" fillId="0" borderId="0"/>
    <xf numFmtId="0" fontId="26" fillId="0" borderId="0"/>
    <xf numFmtId="0" fontId="17" fillId="0" borderId="0"/>
    <xf numFmtId="0" fontId="2" fillId="0" borderId="0"/>
    <xf numFmtId="0" fontId="18" fillId="0" borderId="0"/>
    <xf numFmtId="0" fontId="2" fillId="8" borderId="8" applyNumberFormat="0" applyFont="0" applyAlignment="0" applyProtection="0"/>
    <xf numFmtId="0" fontId="9"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4" fontId="32" fillId="35" borderId="28">
      <alignment horizontal="right"/>
    </xf>
    <xf numFmtId="0" fontId="33"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36" fillId="0" borderId="0" applyNumberFormat="0"/>
    <xf numFmtId="0" fontId="19" fillId="0" borderId="0"/>
    <xf numFmtId="0" fontId="17" fillId="0" borderId="0"/>
    <xf numFmtId="0" fontId="17" fillId="0" borderId="0"/>
    <xf numFmtId="0" fontId="19" fillId="0" borderId="0"/>
    <xf numFmtId="0" fontId="17" fillId="0" borderId="0"/>
    <xf numFmtId="0" fontId="17" fillId="0" borderId="0"/>
    <xf numFmtId="0" fontId="17" fillId="0" borderId="0"/>
    <xf numFmtId="0" fontId="39" fillId="0" borderId="0"/>
    <xf numFmtId="0" fontId="17" fillId="0" borderId="0"/>
    <xf numFmtId="0" fontId="17" fillId="0" borderId="0"/>
    <xf numFmtId="44" fontId="2" fillId="0" borderId="0" applyFont="0" applyFill="0" applyBorder="0" applyAlignment="0" applyProtection="0"/>
    <xf numFmtId="0" fontId="2" fillId="0" borderId="0"/>
    <xf numFmtId="0" fontId="19"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39" borderId="0" applyNumberFormat="0" applyBorder="0" applyAlignment="0" applyProtection="0"/>
    <xf numFmtId="0" fontId="64" fillId="42" borderId="0" applyNumberFormat="0" applyBorder="0" applyAlignment="0" applyProtection="0"/>
    <xf numFmtId="0" fontId="64" fillId="45"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39" borderId="0" applyNumberFormat="0" applyBorder="0" applyAlignment="0" applyProtection="0"/>
    <xf numFmtId="0" fontId="64" fillId="42" borderId="0" applyNumberFormat="0" applyBorder="0" applyAlignment="0" applyProtection="0"/>
    <xf numFmtId="0" fontId="64"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65" fillId="46"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46"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66" fillId="54" borderId="29" applyNumberFormat="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7" fillId="54" borderId="29"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0" fontId="48" fillId="55" borderId="30" applyNumberFormat="0" applyAlignment="0" applyProtection="0"/>
    <xf numFmtId="43" fontId="19" fillId="0" borderId="0" applyFont="0" applyFill="0" applyBorder="0" applyAlignment="0" applyProtection="0"/>
    <xf numFmtId="171" fontId="17" fillId="0" borderId="0" applyFont="0" applyFill="0" applyBorder="0" applyAlignment="0" applyProtection="0"/>
    <xf numFmtId="0" fontId="17"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76"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6" fontId="17"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71" fontId="26"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49"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7" fillId="0" borderId="0" applyFont="0" applyFill="0" applyBorder="0" applyAlignment="0" applyProtection="0"/>
    <xf numFmtId="168" fontId="19" fillId="0" borderId="0" applyFont="0" applyFill="0" applyBorder="0" applyAlignment="0" applyProtection="0"/>
    <xf numFmtId="177" fontId="19" fillId="0" borderId="0" applyFont="0" applyFill="0" applyBorder="0" applyAlignment="0" applyProtection="0"/>
    <xf numFmtId="177"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168" fontId="19" fillId="0" borderId="0" applyFont="0" applyFill="0" applyBorder="0" applyAlignment="0" applyProtection="0"/>
    <xf numFmtId="174" fontId="17" fillId="0" borderId="0" applyFont="0" applyFill="0" applyBorder="0" applyAlignment="0" applyProtection="0"/>
    <xf numFmtId="168" fontId="17"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4" fontId="19" fillId="0" borderId="0" applyFont="0" applyFill="0" applyBorder="0" applyAlignment="0" applyProtection="0"/>
    <xf numFmtId="175" fontId="4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67" fillId="37" borderId="0" applyNumberFormat="0" applyBorder="0" applyAlignment="0" applyProtection="0"/>
    <xf numFmtId="0" fontId="68" fillId="38" borderId="0" applyNumberFormat="0" applyBorder="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2" fillId="0" borderId="31"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9" fillId="0" borderId="0" applyNumberForma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55" fillId="41" borderId="29" applyNumberFormat="0" applyAlignment="0" applyProtection="0"/>
    <xf numFmtId="0" fontId="70" fillId="0" borderId="34" applyNumberFormat="0" applyFill="0" applyAlignment="0" applyProtection="0"/>
    <xf numFmtId="0" fontId="71" fillId="55" borderId="30" applyNumberFormat="0" applyAlignment="0" applyProtection="0"/>
    <xf numFmtId="0" fontId="72"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0" fontId="64" fillId="56" borderId="36" applyNumberFormat="0" applyFont="0" applyAlignment="0" applyProtection="0"/>
    <xf numFmtId="0" fontId="64" fillId="56" borderId="36" applyNumberFormat="0" applyFont="0" applyAlignment="0" applyProtection="0"/>
    <xf numFmtId="0" fontId="73"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19" fillId="0" borderId="0"/>
    <xf numFmtId="0" fontId="17" fillId="0" borderId="0"/>
    <xf numFmtId="0" fontId="19" fillId="0" borderId="0"/>
    <xf numFmtId="0" fontId="17" fillId="0" borderId="0"/>
    <xf numFmtId="0" fontId="17" fillId="0" borderId="0"/>
    <xf numFmtId="0" fontId="39" fillId="0" borderId="0"/>
    <xf numFmtId="0" fontId="39" fillId="0" borderId="0"/>
    <xf numFmtId="0" fontId="39" fillId="0" borderId="0"/>
    <xf numFmtId="0" fontId="19" fillId="0" borderId="0"/>
    <xf numFmtId="0" fontId="39" fillId="0" borderId="0"/>
    <xf numFmtId="0" fontId="39" fillId="0" borderId="0"/>
    <xf numFmtId="0" fontId="39" fillId="0" borderId="0"/>
    <xf numFmtId="0" fontId="49" fillId="0" borderId="0"/>
    <xf numFmtId="0" fontId="49" fillId="0" borderId="0"/>
    <xf numFmtId="0" fontId="49" fillId="0" borderId="0"/>
    <xf numFmtId="0" fontId="44" fillId="0" borderId="0"/>
    <xf numFmtId="0" fontId="2" fillId="0" borderId="0"/>
    <xf numFmtId="0" fontId="49" fillId="0" borderId="0"/>
    <xf numFmtId="0" fontId="49" fillId="0" borderId="0"/>
    <xf numFmtId="0" fontId="44" fillId="0" borderId="0"/>
    <xf numFmtId="0" fontId="44" fillId="0" borderId="0"/>
    <xf numFmtId="0" fontId="39" fillId="0" borderId="0"/>
    <xf numFmtId="0" fontId="39" fillId="0" borderId="0"/>
    <xf numFmtId="0" fontId="2" fillId="0" borderId="0"/>
    <xf numFmtId="0" fontId="39" fillId="0" borderId="0"/>
    <xf numFmtId="0" fontId="17" fillId="0" borderId="0"/>
    <xf numFmtId="0" fontId="19" fillId="0" borderId="0"/>
    <xf numFmtId="0" fontId="17" fillId="0" borderId="0"/>
    <xf numFmtId="0" fontId="1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9" fillId="0" borderId="0"/>
    <xf numFmtId="0" fontId="17" fillId="0" borderId="0"/>
    <xf numFmtId="0" fontId="3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62" fillId="0" borderId="0"/>
    <xf numFmtId="0" fontId="17" fillId="0" borderId="0"/>
    <xf numFmtId="0" fontId="19" fillId="0" borderId="0"/>
    <xf numFmtId="0" fontId="17" fillId="0" borderId="0"/>
    <xf numFmtId="0" fontId="17" fillId="0" borderId="0"/>
    <xf numFmtId="0" fontId="19" fillId="0" borderId="0"/>
    <xf numFmtId="0" fontId="17" fillId="0" borderId="0"/>
    <xf numFmtId="0" fontId="17" fillId="0" borderId="0"/>
    <xf numFmtId="0" fontId="49" fillId="0" borderId="0"/>
    <xf numFmtId="0" fontId="2" fillId="0" borderId="0"/>
    <xf numFmtId="0" fontId="44" fillId="0" borderId="0"/>
    <xf numFmtId="0" fontId="17" fillId="0" borderId="0"/>
    <xf numFmtId="0" fontId="17" fillId="0" borderId="0"/>
    <xf numFmtId="0" fontId="19" fillId="0" borderId="0"/>
    <xf numFmtId="0" fontId="17" fillId="0" borderId="0"/>
    <xf numFmtId="0" fontId="17" fillId="0" borderId="0"/>
    <xf numFmtId="0" fontId="19" fillId="0" borderId="0"/>
    <xf numFmtId="0" fontId="26" fillId="0" borderId="0"/>
    <xf numFmtId="0" fontId="2" fillId="0" borderId="0"/>
    <xf numFmtId="0" fontId="26" fillId="0" borderId="0"/>
    <xf numFmtId="0" fontId="44" fillId="0" borderId="0"/>
    <xf numFmtId="0" fontId="26" fillId="0" borderId="0"/>
    <xf numFmtId="0" fontId="43" fillId="0" borderId="0"/>
    <xf numFmtId="0" fontId="26" fillId="0" borderId="0"/>
    <xf numFmtId="0" fontId="19" fillId="0" borderId="0"/>
    <xf numFmtId="0" fontId="17" fillId="0" borderId="0"/>
    <xf numFmtId="0" fontId="17" fillId="0" borderId="0"/>
    <xf numFmtId="0" fontId="19" fillId="0" borderId="0"/>
    <xf numFmtId="0" fontId="17" fillId="0" borderId="0"/>
    <xf numFmtId="0" fontId="17" fillId="0" borderId="0"/>
    <xf numFmtId="0" fontId="63" fillId="0" borderId="0"/>
    <xf numFmtId="0" fontId="19" fillId="0" borderId="0"/>
    <xf numFmtId="0" fontId="19" fillId="0" borderId="0"/>
    <xf numFmtId="0" fontId="19" fillId="0" borderId="0"/>
    <xf numFmtId="0" fontId="17" fillId="0" borderId="0"/>
    <xf numFmtId="0" fontId="17" fillId="0" borderId="0"/>
    <xf numFmtId="0" fontId="39" fillId="0" borderId="0"/>
    <xf numFmtId="0" fontId="19" fillId="0" borderId="0"/>
    <xf numFmtId="0" fontId="39" fillId="0" borderId="0"/>
    <xf numFmtId="0" fontId="39" fillId="0" borderId="0"/>
    <xf numFmtId="0" fontId="39" fillId="0" borderId="0"/>
    <xf numFmtId="0" fontId="17" fillId="0" borderId="0"/>
    <xf numFmtId="0" fontId="36" fillId="0" borderId="0"/>
    <xf numFmtId="0" fontId="39" fillId="0" borderId="0"/>
    <xf numFmtId="0" fontId="19" fillId="0" borderId="0"/>
    <xf numFmtId="0" fontId="17" fillId="0" borderId="0"/>
    <xf numFmtId="0" fontId="36" fillId="0" borderId="0"/>
    <xf numFmtId="0" fontId="36" fillId="0" borderId="0"/>
    <xf numFmtId="0" fontId="39"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9"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17" fillId="56" borderId="36" applyNumberFormat="0" applyFon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58" fillId="54" borderId="37" applyNumberFormat="0" applyAlignment="0" applyProtection="0"/>
    <xf numFmtId="0" fontId="74" fillId="0" borderId="0" applyNumberFormat="0" applyFill="0" applyBorder="0" applyAlignment="0" applyProtection="0"/>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0" fontId="65" fillId="50" borderId="0" applyNumberFormat="0" applyBorder="0" applyAlignment="0" applyProtection="0"/>
    <xf numFmtId="0" fontId="65" fillId="51" borderId="0" applyNumberFormat="0" applyBorder="0" applyAlignment="0" applyProtection="0"/>
    <xf numFmtId="0" fontId="65" fillId="52"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53" borderId="0" applyNumberFormat="0" applyBorder="0" applyAlignment="0" applyProtection="0"/>
    <xf numFmtId="0" fontId="65" fillId="50" borderId="0" applyNumberFormat="0" applyBorder="0" applyAlignment="0" applyProtection="0"/>
    <xf numFmtId="0" fontId="65" fillId="51" borderId="0" applyNumberFormat="0" applyBorder="0" applyAlignment="0" applyProtection="0"/>
    <xf numFmtId="0" fontId="65" fillId="52"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53" borderId="0" applyNumberFormat="0" applyBorder="0" applyAlignment="0" applyProtection="0"/>
    <xf numFmtId="0" fontId="78" fillId="0" borderId="0" applyNumberFormat="0" applyFill="0" applyBorder="0" applyAlignment="0" applyProtection="0"/>
    <xf numFmtId="0" fontId="79" fillId="41" borderId="29" applyNumberFormat="0" applyAlignment="0" applyProtection="0"/>
    <xf numFmtId="0" fontId="37"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80" fillId="54" borderId="37" applyNumberFormat="0" applyAlignment="0" applyProtection="0"/>
    <xf numFmtId="0" fontId="80" fillId="54" borderId="37"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9" fillId="0" borderId="0"/>
    <xf numFmtId="0" fontId="2" fillId="0" borderId="0"/>
    <xf numFmtId="0" fontId="2" fillId="0" borderId="0"/>
    <xf numFmtId="0" fontId="81" fillId="0" borderId="0"/>
    <xf numFmtId="0" fontId="19" fillId="0" borderId="0"/>
    <xf numFmtId="0" fontId="19" fillId="0" borderId="0"/>
    <xf numFmtId="0" fontId="17" fillId="0" borderId="0"/>
    <xf numFmtId="0" fontId="17" fillId="0" borderId="0"/>
    <xf numFmtId="0" fontId="18" fillId="0" borderId="0"/>
    <xf numFmtId="0" fontId="17" fillId="0" borderId="0"/>
    <xf numFmtId="0" fontId="17" fillId="0" borderId="0"/>
    <xf numFmtId="0" fontId="36" fillId="0" borderId="0"/>
    <xf numFmtId="0" fontId="39" fillId="0" borderId="0"/>
    <xf numFmtId="0" fontId="26" fillId="0" borderId="0"/>
    <xf numFmtId="0" fontId="17"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0" fontId="37" fillId="0" borderId="0"/>
    <xf numFmtId="164" fontId="17" fillId="0" borderId="0" applyFont="0" applyFill="0" applyBorder="0" applyAlignment="0" applyProtection="0"/>
    <xf numFmtId="164" fontId="17" fillId="0" borderId="0" applyFont="0" applyFill="0" applyBorder="0" applyAlignment="0" applyProtection="0"/>
    <xf numFmtId="168" fontId="18" fillId="0" borderId="0" applyFont="0" applyFill="0" applyBorder="0" applyAlignment="0" applyProtection="0"/>
    <xf numFmtId="0" fontId="86" fillId="0" borderId="0"/>
    <xf numFmtId="0" fontId="87" fillId="0" borderId="0"/>
    <xf numFmtId="44" fontId="1" fillId="0" borderId="0" applyFont="0" applyFill="0" applyBorder="0" applyAlignment="0" applyProtection="0"/>
    <xf numFmtId="0" fontId="1" fillId="0" borderId="0"/>
    <xf numFmtId="175" fontId="36" fillId="0" borderId="0" applyFont="0" applyFill="0" applyBorder="0" applyAlignment="0" applyProtection="0"/>
    <xf numFmtId="0" fontId="92" fillId="0" borderId="0"/>
    <xf numFmtId="9" fontId="1" fillId="0" borderId="0" applyFont="0" applyFill="0" applyBorder="0" applyAlignment="0" applyProtection="0"/>
    <xf numFmtId="0" fontId="95" fillId="0" borderId="0"/>
    <xf numFmtId="0" fontId="1" fillId="0" borderId="0"/>
    <xf numFmtId="0" fontId="95" fillId="0" borderId="0"/>
    <xf numFmtId="0" fontId="37" fillId="0" borderId="0"/>
    <xf numFmtId="0" fontId="19" fillId="0" borderId="0"/>
    <xf numFmtId="164" fontId="19" fillId="0" borderId="0" applyFont="0" applyFill="0" applyBorder="0" applyAlignment="0" applyProtection="0"/>
    <xf numFmtId="44" fontId="17" fillId="0" borderId="0" applyFont="0" applyFill="0" applyBorder="0" applyAlignment="0" applyProtection="0"/>
    <xf numFmtId="171" fontId="17" fillId="0" borderId="0" applyFont="0" applyFill="0" applyBorder="0" applyAlignment="0" applyProtection="0"/>
    <xf numFmtId="0" fontId="1" fillId="0" borderId="0"/>
    <xf numFmtId="0" fontId="1" fillId="8" borderId="8" applyNumberFormat="0" applyFont="0" applyAlignment="0" applyProtection="0"/>
    <xf numFmtId="0" fontId="96" fillId="9" borderId="0" applyNumberFormat="0" applyBorder="0" applyAlignment="0" applyProtection="0"/>
    <xf numFmtId="0" fontId="18" fillId="0" borderId="0"/>
    <xf numFmtId="0" fontId="1" fillId="0" borderId="0"/>
    <xf numFmtId="0" fontId="1" fillId="8" borderId="8" applyNumberFormat="0" applyFont="0" applyAlignment="0" applyProtection="0"/>
    <xf numFmtId="0" fontId="1" fillId="0" borderId="0"/>
    <xf numFmtId="0" fontId="95" fillId="0" borderId="0"/>
    <xf numFmtId="0" fontId="1" fillId="0" borderId="0"/>
    <xf numFmtId="0" fontId="95" fillId="0" borderId="0"/>
    <xf numFmtId="0" fontId="1" fillId="0" borderId="0"/>
    <xf numFmtId="0" fontId="1" fillId="0" borderId="0"/>
    <xf numFmtId="0" fontId="95" fillId="0" borderId="0"/>
    <xf numFmtId="0" fontId="97" fillId="0" borderId="0"/>
    <xf numFmtId="0" fontId="95" fillId="0" borderId="0"/>
    <xf numFmtId="0" fontId="1" fillId="0" borderId="0"/>
    <xf numFmtId="0" fontId="95" fillId="0" borderId="0"/>
    <xf numFmtId="0" fontId="95" fillId="0" borderId="0"/>
    <xf numFmtId="0" fontId="1" fillId="0" borderId="0"/>
    <xf numFmtId="0" fontId="1" fillId="0" borderId="0"/>
    <xf numFmtId="171" fontId="17" fillId="0" borderId="0" applyFont="0" applyFill="0" applyBorder="0" applyAlignment="0" applyProtection="0"/>
    <xf numFmtId="0" fontId="97" fillId="0" borderId="0"/>
    <xf numFmtId="0" fontId="95" fillId="0" borderId="0"/>
    <xf numFmtId="171" fontId="17" fillId="0" borderId="0" applyFont="0" applyFill="0" applyBorder="0" applyAlignment="0" applyProtection="0"/>
    <xf numFmtId="0" fontId="1" fillId="8" borderId="8" applyNumberFormat="0" applyFont="0" applyAlignment="0" applyProtection="0"/>
    <xf numFmtId="0" fontId="19" fillId="0" borderId="0"/>
    <xf numFmtId="0" fontId="1" fillId="0" borderId="0"/>
    <xf numFmtId="0" fontId="1" fillId="8" borderId="8" applyNumberFormat="0" applyFont="0" applyAlignment="0" applyProtection="0"/>
    <xf numFmtId="0" fontId="1" fillId="8" borderId="8" applyNumberFormat="0" applyFont="0" applyAlignment="0" applyProtection="0"/>
    <xf numFmtId="171" fontId="1" fillId="0" borderId="0" applyFont="0" applyFill="0" applyBorder="0" applyAlignment="0" applyProtection="0"/>
    <xf numFmtId="0" fontId="16" fillId="9" borderId="0" applyNumberFormat="0" applyBorder="0" applyAlignment="0" applyProtection="0"/>
    <xf numFmtId="0" fontId="1" fillId="0" borderId="0"/>
    <xf numFmtId="0" fontId="1" fillId="8" borderId="8" applyNumberFormat="0" applyFont="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5" fillId="0" borderId="0"/>
    <xf numFmtId="171" fontId="17" fillId="0" borderId="0" applyFont="0" applyFill="0" applyBorder="0" applyAlignment="0" applyProtection="0"/>
    <xf numFmtId="0" fontId="97"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171" fontId="17" fillId="0" borderId="0" applyFont="0" applyFill="0" applyBorder="0" applyAlignment="0" applyProtection="0"/>
    <xf numFmtId="0" fontId="1" fillId="0" borderId="0"/>
    <xf numFmtId="0" fontId="1" fillId="0" borderId="0"/>
    <xf numFmtId="0" fontId="1" fillId="8" borderId="8" applyNumberFormat="0" applyFont="0" applyAlignment="0" applyProtection="0"/>
    <xf numFmtId="171"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171" fontId="1" fillId="0" borderId="0" applyFont="0" applyFill="0" applyBorder="0" applyAlignment="0" applyProtection="0"/>
    <xf numFmtId="0" fontId="1" fillId="0" borderId="0"/>
    <xf numFmtId="0" fontId="1" fillId="0" borderId="0"/>
    <xf numFmtId="0" fontId="19" fillId="0" borderId="0"/>
  </cellStyleXfs>
  <cellXfs count="199">
    <xf numFmtId="0" fontId="0" fillId="0" borderId="0" xfId="0"/>
    <xf numFmtId="49" fontId="35" fillId="0" borderId="0" xfId="2" applyNumberFormat="1" applyFont="1"/>
    <xf numFmtId="44" fontId="41" fillId="34" borderId="23" xfId="1" applyFont="1" applyFill="1" applyBorder="1" applyAlignment="1">
      <alignment horizontal="center"/>
    </xf>
    <xf numFmtId="49" fontId="35" fillId="34" borderId="23" xfId="2" applyNumberFormat="1" applyFont="1" applyFill="1" applyBorder="1"/>
    <xf numFmtId="0" fontId="40" fillId="34" borderId="14" xfId="142" applyFont="1" applyFill="1" applyBorder="1" applyAlignment="1">
      <alignment horizontal="center" vertical="center"/>
    </xf>
    <xf numFmtId="49" fontId="35" fillId="0" borderId="14" xfId="2" applyNumberFormat="1" applyFont="1" applyBorder="1" applyAlignment="1">
      <alignment horizontal="center" vertical="center"/>
    </xf>
    <xf numFmtId="49" fontId="34" fillId="0" borderId="10" xfId="2" applyNumberFormat="1" applyFont="1" applyBorder="1" applyAlignment="1">
      <alignment horizontal="center" vertical="center"/>
    </xf>
    <xf numFmtId="49" fontId="83" fillId="33" borderId="24" xfId="0" applyNumberFormat="1" applyFont="1" applyFill="1" applyBorder="1" applyAlignment="1">
      <alignment horizontal="center" vertical="center" wrapText="1"/>
    </xf>
    <xf numFmtId="2" fontId="83" fillId="33" borderId="24" xfId="0" applyNumberFormat="1" applyFont="1" applyFill="1" applyBorder="1" applyAlignment="1">
      <alignment horizontal="center" vertical="center" wrapText="1"/>
    </xf>
    <xf numFmtId="166" fontId="83" fillId="33" borderId="22" xfId="39" applyNumberFormat="1" applyFont="1" applyFill="1" applyBorder="1" applyAlignment="1">
      <alignment horizontal="center" vertical="center" wrapText="1"/>
    </xf>
    <xf numFmtId="44" fontId="34" fillId="0" borderId="38" xfId="1" applyFont="1" applyFill="1" applyBorder="1" applyAlignment="1">
      <alignment horizontal="center"/>
    </xf>
    <xf numFmtId="0" fontId="91" fillId="0" borderId="38" xfId="0" applyFont="1" applyBorder="1"/>
    <xf numFmtId="49" fontId="82" fillId="0" borderId="20" xfId="2" applyNumberFormat="1" applyFont="1" applyBorder="1" applyAlignment="1">
      <alignment horizontal="center" vertical="center"/>
    </xf>
    <xf numFmtId="0" fontId="34" fillId="0" borderId="38" xfId="140" applyFont="1" applyBorder="1" applyAlignment="1">
      <alignment horizontal="center" vertical="center"/>
    </xf>
    <xf numFmtId="49" fontId="34" fillId="0" borderId="18" xfId="2" applyNumberFormat="1" applyFont="1" applyBorder="1" applyAlignment="1">
      <alignment horizontal="center" vertical="center"/>
    </xf>
    <xf numFmtId="49" fontId="34" fillId="0" borderId="19" xfId="2" applyNumberFormat="1" applyFont="1" applyBorder="1" applyAlignment="1">
      <alignment horizontal="center" vertical="center"/>
    </xf>
    <xf numFmtId="49" fontId="34" fillId="0" borderId="18" xfId="2" applyNumberFormat="1" applyFont="1" applyBorder="1" applyAlignment="1">
      <alignment horizontal="center" vertical="center" wrapText="1"/>
    </xf>
    <xf numFmtId="49" fontId="34" fillId="0" borderId="19" xfId="2" applyNumberFormat="1" applyFont="1" applyBorder="1" applyAlignment="1">
      <alignment horizontal="center" vertical="center" wrapText="1"/>
    </xf>
    <xf numFmtId="166" fontId="83" fillId="33" borderId="18" xfId="8" applyNumberFormat="1" applyFont="1" applyFill="1" applyBorder="1" applyAlignment="1">
      <alignment horizontal="center" vertical="center" wrapText="1"/>
    </xf>
    <xf numFmtId="166" fontId="83" fillId="33" borderId="19" xfId="8" applyNumberFormat="1"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83" fillId="33" borderId="12" xfId="0" applyFont="1" applyFill="1" applyBorder="1" applyAlignment="1">
      <alignment horizontal="center" vertical="center" wrapText="1"/>
    </xf>
    <xf numFmtId="49" fontId="34" fillId="0" borderId="10" xfId="2" applyNumberFormat="1" applyFont="1" applyBorder="1" applyAlignment="1">
      <alignment horizontal="left" vertical="center"/>
    </xf>
    <xf numFmtId="0" fontId="93" fillId="0" borderId="16" xfId="0" applyFont="1" applyBorder="1" applyAlignment="1">
      <alignment horizontal="center" vertical="center"/>
    </xf>
    <xf numFmtId="0" fontId="93" fillId="0" borderId="49" xfId="0" applyFont="1" applyBorder="1" applyAlignment="1">
      <alignment horizontal="center" vertical="center"/>
    </xf>
    <xf numFmtId="0" fontId="93" fillId="0" borderId="25"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50" xfId="0" applyFont="1" applyBorder="1" applyAlignment="1">
      <alignment horizontal="center" vertical="center" wrapText="1"/>
    </xf>
    <xf numFmtId="0" fontId="93" fillId="0" borderId="51" xfId="0" applyFont="1" applyBorder="1" applyAlignment="1">
      <alignment horizontal="center" vertical="center" wrapText="1"/>
    </xf>
    <xf numFmtId="178" fontId="41" fillId="34" borderId="23" xfId="1" applyNumberFormat="1" applyFont="1" applyFill="1" applyBorder="1" applyAlignment="1">
      <alignment horizontal="center"/>
    </xf>
    <xf numFmtId="178" fontId="41" fillId="34" borderId="26" xfId="1" applyNumberFormat="1" applyFont="1" applyFill="1" applyBorder="1" applyAlignment="1">
      <alignment horizontal="center"/>
    </xf>
    <xf numFmtId="178" fontId="35" fillId="0" borderId="55" xfId="1" applyNumberFormat="1" applyFont="1" applyBorder="1"/>
    <xf numFmtId="49" fontId="34" fillId="0" borderId="53" xfId="2" applyNumberFormat="1" applyFont="1" applyBorder="1" applyAlignment="1">
      <alignment horizontal="center" vertical="center"/>
    </xf>
    <xf numFmtId="49" fontId="35" fillId="0" borderId="46" xfId="2" applyNumberFormat="1" applyFont="1" applyBorder="1"/>
    <xf numFmtId="178" fontId="35" fillId="0" borderId="23" xfId="2" applyNumberFormat="1" applyFont="1" applyBorder="1"/>
    <xf numFmtId="178" fontId="35" fillId="0" borderId="39" xfId="2" applyNumberFormat="1" applyFont="1" applyBorder="1"/>
    <xf numFmtId="178" fontId="35" fillId="0" borderId="26" xfId="2" applyNumberFormat="1" applyFont="1" applyBorder="1"/>
    <xf numFmtId="49" fontId="35" fillId="0" borderId="44" xfId="2" applyNumberFormat="1" applyFont="1" applyBorder="1" applyAlignment="1">
      <alignment horizontal="center" vertical="center"/>
    </xf>
    <xf numFmtId="178" fontId="35" fillId="0" borderId="38" xfId="2" applyNumberFormat="1" applyFont="1" applyBorder="1"/>
    <xf numFmtId="178" fontId="35" fillId="0" borderId="38" xfId="1" applyNumberFormat="1" applyFont="1" applyBorder="1"/>
    <xf numFmtId="178" fontId="35" fillId="0" borderId="45" xfId="1" applyNumberFormat="1" applyFont="1" applyBorder="1"/>
    <xf numFmtId="0" fontId="40" fillId="0" borderId="44" xfId="142" applyFont="1" applyBorder="1" applyAlignment="1">
      <alignment horizontal="center" vertical="center"/>
    </xf>
    <xf numFmtId="9" fontId="35" fillId="0" borderId="38" xfId="970" applyFont="1" applyBorder="1"/>
    <xf numFmtId="44" fontId="40" fillId="0" borderId="38" xfId="1" applyFont="1" applyFill="1" applyBorder="1" applyAlignment="1">
      <alignment horizontal="center"/>
    </xf>
    <xf numFmtId="178" fontId="40" fillId="0" borderId="38" xfId="1" applyNumberFormat="1" applyFont="1" applyFill="1" applyBorder="1" applyAlignment="1">
      <alignment horizontal="center"/>
    </xf>
    <xf numFmtId="178" fontId="40" fillId="0" borderId="45" xfId="1" applyNumberFormat="1" applyFont="1" applyFill="1" applyBorder="1" applyAlignment="1">
      <alignment horizontal="center"/>
    </xf>
    <xf numFmtId="44" fontId="41" fillId="0" borderId="38" xfId="1" applyFont="1" applyFill="1" applyBorder="1" applyAlignment="1">
      <alignment horizontal="center"/>
    </xf>
    <xf numFmtId="178" fontId="41" fillId="0" borderId="38" xfId="1" applyNumberFormat="1" applyFont="1" applyFill="1" applyBorder="1" applyAlignment="1">
      <alignment horizontal="center"/>
    </xf>
    <xf numFmtId="178" fontId="41" fillId="0" borderId="45" xfId="1" applyNumberFormat="1" applyFont="1" applyFill="1" applyBorder="1" applyAlignment="1">
      <alignment horizontal="center"/>
    </xf>
    <xf numFmtId="0" fontId="100" fillId="0" borderId="38" xfId="0" applyFont="1" applyBorder="1" applyAlignment="1">
      <alignment horizontal="left" vertical="center" wrapText="1"/>
    </xf>
    <xf numFmtId="0" fontId="100" fillId="0" borderId="38" xfId="0" applyFont="1" applyBorder="1" applyAlignment="1">
      <alignment horizontal="left" wrapText="1"/>
    </xf>
    <xf numFmtId="0" fontId="100" fillId="0" borderId="17" xfId="0" applyFont="1" applyBorder="1" applyAlignment="1">
      <alignment horizontal="left" vertical="center" wrapText="1"/>
    </xf>
    <xf numFmtId="0" fontId="99" fillId="33" borderId="38" xfId="736" applyFont="1" applyFill="1" applyBorder="1" applyAlignment="1">
      <alignment horizontal="center" vertical="center"/>
    </xf>
    <xf numFmtId="0" fontId="99" fillId="33" borderId="17" xfId="736" applyFont="1" applyFill="1" applyBorder="1" applyAlignment="1">
      <alignment horizontal="center" vertical="center"/>
    </xf>
    <xf numFmtId="49" fontId="35" fillId="0" borderId="38" xfId="45" applyNumberFormat="1" applyFont="1" applyBorder="1" applyAlignment="1">
      <alignment horizontal="left" vertical="center" wrapText="1"/>
    </xf>
    <xf numFmtId="49" fontId="34" fillId="0" borderId="38" xfId="45" applyNumberFormat="1" applyFont="1" applyBorder="1" applyAlignment="1">
      <alignment horizontal="left" vertical="center" wrapText="1"/>
    </xf>
    <xf numFmtId="49" fontId="35" fillId="0" borderId="0" xfId="2" applyNumberFormat="1" applyFont="1" applyAlignment="1">
      <alignment horizontal="left"/>
    </xf>
    <xf numFmtId="0" fontId="35" fillId="0" borderId="0" xfId="2" applyNumberFormat="1" applyFont="1"/>
    <xf numFmtId="0" fontId="99" fillId="33" borderId="17" xfId="736" applyFont="1" applyFill="1" applyBorder="1" applyAlignment="1">
      <alignment horizontal="left" vertical="center" wrapText="1"/>
    </xf>
    <xf numFmtId="4" fontId="103" fillId="60" borderId="56" xfId="0" applyNumberFormat="1" applyFont="1" applyFill="1" applyBorder="1" applyAlignment="1">
      <alignment horizontal="center" vertical="center"/>
    </xf>
    <xf numFmtId="0" fontId="40" fillId="61" borderId="40" xfId="142" applyFont="1" applyFill="1" applyBorder="1" applyAlignment="1">
      <alignment horizontal="center" vertical="center"/>
    </xf>
    <xf numFmtId="49" fontId="34" fillId="61" borderId="47" xfId="45" applyNumberFormat="1" applyFont="1" applyFill="1" applyBorder="1" applyAlignment="1">
      <alignment horizontal="left" vertical="center" wrapText="1"/>
    </xf>
    <xf numFmtId="9" fontId="35" fillId="61" borderId="47" xfId="970" applyFont="1" applyFill="1" applyBorder="1"/>
    <xf numFmtId="44" fontId="41" fillId="61" borderId="47" xfId="1" applyFont="1" applyFill="1" applyBorder="1" applyAlignment="1">
      <alignment horizontal="center"/>
    </xf>
    <xf numFmtId="0" fontId="41" fillId="61" borderId="47" xfId="1" applyNumberFormat="1" applyFont="1" applyFill="1" applyBorder="1" applyAlignment="1">
      <alignment horizontal="center"/>
    </xf>
    <xf numFmtId="178" fontId="41" fillId="61" borderId="48" xfId="1" applyNumberFormat="1" applyFont="1" applyFill="1" applyBorder="1" applyAlignment="1">
      <alignment horizontal="center"/>
    </xf>
    <xf numFmtId="0" fontId="34" fillId="34" borderId="23" xfId="149" applyFont="1" applyFill="1" applyBorder="1" applyAlignment="1">
      <alignment horizontal="left" vertical="center" wrapText="1"/>
    </xf>
    <xf numFmtId="0" fontId="94" fillId="34" borderId="23" xfId="149" applyFont="1" applyFill="1" applyBorder="1" applyAlignment="1">
      <alignment horizontal="left" vertical="center" wrapText="1"/>
    </xf>
    <xf numFmtId="0" fontId="104" fillId="61" borderId="0" xfId="1036" applyFont="1" applyFill="1" applyAlignment="1">
      <alignment horizontal="left" vertical="center"/>
    </xf>
    <xf numFmtId="0" fontId="89" fillId="61" borderId="0" xfId="1036" applyFont="1" applyFill="1" applyAlignment="1">
      <alignment horizontal="center" vertical="center"/>
    </xf>
    <xf numFmtId="0" fontId="88" fillId="0" borderId="38" xfId="0" applyFont="1" applyBorder="1" applyAlignment="1">
      <alignment horizontal="left" vertical="center" wrapText="1"/>
    </xf>
    <xf numFmtId="0" fontId="88" fillId="0" borderId="38" xfId="1036" applyFont="1" applyBorder="1" applyAlignment="1">
      <alignment horizontal="center" vertical="center"/>
    </xf>
    <xf numFmtId="0" fontId="88" fillId="0" borderId="38" xfId="0" applyFont="1" applyBorder="1" applyAlignment="1">
      <alignment horizontal="center" vertical="center" wrapText="1"/>
    </xf>
    <xf numFmtId="0" fontId="88" fillId="0" borderId="38" xfId="0" applyFont="1" applyBorder="1" applyAlignment="1">
      <alignment horizontal="left" vertical="top" wrapText="1"/>
    </xf>
    <xf numFmtId="0" fontId="88" fillId="0" borderId="38" xfId="1036" applyFont="1" applyBorder="1" applyAlignment="1">
      <alignment horizontal="center" vertical="center" shrinkToFit="1"/>
    </xf>
    <xf numFmtId="0" fontId="88" fillId="0" borderId="38" xfId="821" applyFont="1" applyBorder="1" applyAlignment="1">
      <alignment horizontal="left" vertical="center" wrapText="1"/>
    </xf>
    <xf numFmtId="0" fontId="89" fillId="61" borderId="0" xfId="1036" applyFont="1" applyFill="1" applyAlignment="1">
      <alignment horizontal="left" vertical="center"/>
    </xf>
    <xf numFmtId="0" fontId="88" fillId="0" borderId="38" xfId="821" applyFont="1" applyBorder="1" applyAlignment="1">
      <alignment horizontal="center" vertical="center" wrapText="1"/>
    </xf>
    <xf numFmtId="1" fontId="88" fillId="0" borderId="38" xfId="1036" applyNumberFormat="1" applyFont="1" applyBorder="1" applyAlignment="1">
      <alignment horizontal="center" vertical="center" shrinkToFit="1"/>
    </xf>
    <xf numFmtId="0" fontId="88" fillId="0" borderId="38" xfId="0" applyFont="1" applyBorder="1" applyAlignment="1">
      <alignment horizontal="left" vertical="center"/>
    </xf>
    <xf numFmtId="9" fontId="88" fillId="0" borderId="38" xfId="0" applyNumberFormat="1" applyFont="1" applyBorder="1" applyAlignment="1">
      <alignment horizontal="center" vertical="center" wrapText="1"/>
    </xf>
    <xf numFmtId="0" fontId="91" fillId="0" borderId="38" xfId="0" applyFont="1" applyBorder="1" applyAlignment="1">
      <alignment horizontal="center" vertical="center"/>
    </xf>
    <xf numFmtId="0" fontId="84" fillId="0" borderId="38" xfId="0" applyFont="1" applyBorder="1" applyAlignment="1">
      <alignment horizontal="left" vertical="center" wrapText="1"/>
    </xf>
    <xf numFmtId="0" fontId="84" fillId="0" borderId="38" xfId="0" applyFont="1" applyBorder="1" applyAlignment="1">
      <alignment horizontal="center" vertical="center"/>
    </xf>
    <xf numFmtId="0" fontId="91" fillId="0" borderId="57" xfId="0" applyFont="1" applyBorder="1" applyAlignment="1">
      <alignment horizontal="center" vertical="center"/>
    </xf>
    <xf numFmtId="0" fontId="91" fillId="0" borderId="38" xfId="0" applyFont="1" applyBorder="1" applyAlignment="1">
      <alignment horizontal="center"/>
    </xf>
    <xf numFmtId="0" fontId="91" fillId="0" borderId="57" xfId="0" applyFont="1" applyBorder="1" applyAlignment="1">
      <alignment horizontal="center"/>
    </xf>
    <xf numFmtId="0" fontId="90" fillId="0" borderId="14" xfId="0" applyFont="1" applyBorder="1"/>
    <xf numFmtId="0" fontId="90" fillId="0" borderId="23" xfId="0" applyFont="1" applyBorder="1"/>
    <xf numFmtId="0" fontId="90" fillId="0" borderId="26" xfId="0" applyFont="1" applyBorder="1"/>
    <xf numFmtId="0" fontId="91" fillId="0" borderId="44" xfId="0" applyFont="1" applyBorder="1"/>
    <xf numFmtId="49" fontId="91" fillId="0" borderId="38" xfId="0" applyNumberFormat="1" applyFont="1" applyBorder="1"/>
    <xf numFmtId="178" fontId="91" fillId="0" borderId="45" xfId="1" applyNumberFormat="1" applyFont="1" applyBorder="1"/>
    <xf numFmtId="0" fontId="90" fillId="58" borderId="49" xfId="0" applyFont="1" applyFill="1" applyBorder="1" applyAlignment="1">
      <alignment horizontal="center"/>
    </xf>
    <xf numFmtId="0" fontId="90" fillId="58" borderId="50" xfId="0" applyFont="1" applyFill="1" applyBorder="1" applyAlignment="1">
      <alignment horizontal="center"/>
    </xf>
    <xf numFmtId="178" fontId="90" fillId="58" borderId="51" xfId="0" applyNumberFormat="1" applyFont="1" applyFill="1" applyBorder="1"/>
    <xf numFmtId="49" fontId="82" fillId="0" borderId="52" xfId="2" applyNumberFormat="1" applyFont="1" applyBorder="1" applyAlignment="1">
      <alignment horizontal="center" vertical="center"/>
    </xf>
    <xf numFmtId="178" fontId="35" fillId="0" borderId="13" xfId="2" applyNumberFormat="1" applyFont="1" applyBorder="1"/>
    <xf numFmtId="178" fontId="35" fillId="0" borderId="53" xfId="1" applyNumberFormat="1" applyFont="1" applyBorder="1"/>
    <xf numFmtId="178" fontId="40" fillId="0" borderId="57" xfId="1" applyNumberFormat="1" applyFont="1" applyFill="1" applyBorder="1" applyAlignment="1">
      <alignment horizontal="center"/>
    </xf>
    <xf numFmtId="178" fontId="41" fillId="0" borderId="57" xfId="1" applyNumberFormat="1" applyFont="1" applyFill="1" applyBorder="1" applyAlignment="1">
      <alignment horizontal="center"/>
    </xf>
    <xf numFmtId="49" fontId="34" fillId="0" borderId="58" xfId="2" applyNumberFormat="1" applyFont="1" applyBorder="1" applyAlignment="1">
      <alignment horizontal="center" vertical="center"/>
    </xf>
    <xf numFmtId="49" fontId="34" fillId="0" borderId="52" xfId="2" applyNumberFormat="1" applyFont="1" applyBorder="1" applyAlignment="1">
      <alignment horizontal="center" vertical="center"/>
    </xf>
    <xf numFmtId="0" fontId="106" fillId="33" borderId="38" xfId="736" applyFont="1" applyFill="1" applyBorder="1" applyAlignment="1">
      <alignment horizontal="center" vertical="center"/>
    </xf>
    <xf numFmtId="0" fontId="106" fillId="33" borderId="38" xfId="736" applyFont="1" applyFill="1" applyBorder="1" applyAlignment="1">
      <alignment horizontal="left" vertical="center" wrapText="1"/>
    </xf>
    <xf numFmtId="1" fontId="106" fillId="33" borderId="38" xfId="736" applyNumberFormat="1" applyFont="1" applyFill="1" applyBorder="1" applyAlignment="1">
      <alignment horizontal="center" vertical="center"/>
    </xf>
    <xf numFmtId="178" fontId="35" fillId="0" borderId="43" xfId="1" applyNumberFormat="1" applyFont="1" applyBorder="1"/>
    <xf numFmtId="49" fontId="34" fillId="0" borderId="43" xfId="2" applyNumberFormat="1" applyFont="1" applyBorder="1" applyAlignment="1">
      <alignment horizontal="center" vertical="center"/>
    </xf>
    <xf numFmtId="178" fontId="41" fillId="34" borderId="21" xfId="1" applyNumberFormat="1" applyFont="1" applyFill="1" applyBorder="1" applyAlignment="1">
      <alignment horizontal="center"/>
    </xf>
    <xf numFmtId="178" fontId="41" fillId="34" borderId="60" xfId="1" applyNumberFormat="1" applyFont="1" applyFill="1" applyBorder="1" applyAlignment="1">
      <alignment horizontal="center"/>
    </xf>
    <xf numFmtId="49" fontId="35" fillId="0" borderId="27" xfId="2" applyNumberFormat="1" applyFont="1" applyBorder="1"/>
    <xf numFmtId="178" fontId="40" fillId="0" borderId="54" xfId="1" applyNumberFormat="1" applyFont="1" applyFill="1" applyBorder="1" applyAlignment="1">
      <alignment horizontal="center"/>
    </xf>
    <xf numFmtId="49" fontId="35" fillId="0" borderId="53" xfId="2" applyNumberFormat="1" applyFont="1" applyBorder="1"/>
    <xf numFmtId="178" fontId="41" fillId="0" borderId="54" xfId="1" applyNumberFormat="1" applyFont="1" applyFill="1" applyBorder="1" applyAlignment="1">
      <alignment horizontal="center"/>
    </xf>
    <xf numFmtId="178" fontId="41" fillId="61" borderId="41" xfId="1" applyNumberFormat="1" applyFont="1" applyFill="1" applyBorder="1" applyAlignment="1">
      <alignment horizontal="center"/>
    </xf>
    <xf numFmtId="178" fontId="41" fillId="61" borderId="61" xfId="1" applyNumberFormat="1" applyFont="1" applyFill="1" applyBorder="1" applyAlignment="1">
      <alignment horizontal="center"/>
    </xf>
    <xf numFmtId="49" fontId="35" fillId="0" borderId="42" xfId="2" applyNumberFormat="1" applyFont="1" applyBorder="1"/>
    <xf numFmtId="4" fontId="108" fillId="0" borderId="59" xfId="0" applyNumberFormat="1" applyFont="1" applyBorder="1" applyAlignment="1">
      <alignment horizontal="left" vertical="center" wrapText="1"/>
    </xf>
    <xf numFmtId="3" fontId="103" fillId="60" borderId="56" xfId="0" applyNumberFormat="1" applyFont="1" applyFill="1" applyBorder="1" applyAlignment="1">
      <alignment horizontal="center" vertical="center"/>
    </xf>
    <xf numFmtId="3" fontId="109" fillId="60" borderId="56" xfId="0" applyNumberFormat="1" applyFont="1" applyFill="1" applyBorder="1" applyAlignment="1">
      <alignment horizontal="center" vertical="center"/>
    </xf>
    <xf numFmtId="4" fontId="109" fillId="60" borderId="56" xfId="0" applyNumberFormat="1" applyFont="1" applyFill="1" applyBorder="1" applyAlignment="1">
      <alignment horizontal="center" vertical="center"/>
    </xf>
    <xf numFmtId="0" fontId="85" fillId="0" borderId="16" xfId="0" applyFont="1" applyBorder="1" applyAlignment="1">
      <alignment horizontal="center" vertical="center"/>
    </xf>
    <xf numFmtId="0" fontId="85" fillId="0" borderId="25" xfId="0" applyFont="1" applyBorder="1" applyAlignment="1">
      <alignment horizontal="center" vertical="center" wrapText="1"/>
    </xf>
    <xf numFmtId="0" fontId="85" fillId="0" borderId="15" xfId="0" applyFont="1" applyBorder="1" applyAlignment="1">
      <alignment horizontal="center" vertical="center" wrapText="1"/>
    </xf>
    <xf numFmtId="0" fontId="34" fillId="33" borderId="11" xfId="0" applyFont="1" applyFill="1" applyBorder="1" applyAlignment="1">
      <alignment horizontal="center" vertical="center" wrapText="1"/>
    </xf>
    <xf numFmtId="0" fontId="34" fillId="33" borderId="12" xfId="0" applyFont="1" applyFill="1" applyBorder="1" applyAlignment="1">
      <alignment horizontal="center" vertical="center" wrapText="1"/>
    </xf>
    <xf numFmtId="166" fontId="34" fillId="33" borderId="18" xfId="8" applyNumberFormat="1" applyFont="1" applyFill="1" applyBorder="1" applyAlignment="1">
      <alignment horizontal="center" vertical="center" wrapText="1"/>
    </xf>
    <xf numFmtId="0" fontId="85" fillId="0" borderId="49" xfId="0" applyFont="1" applyBorder="1" applyAlignment="1">
      <alignment horizontal="center" vertical="center"/>
    </xf>
    <xf numFmtId="0" fontId="85" fillId="0" borderId="50" xfId="0" applyFont="1" applyBorder="1" applyAlignment="1">
      <alignment horizontal="center" vertical="center" wrapText="1"/>
    </xf>
    <xf numFmtId="0" fontId="85" fillId="0" borderId="51" xfId="0" applyFont="1" applyBorder="1" applyAlignment="1">
      <alignment horizontal="center" vertical="center" wrapText="1"/>
    </xf>
    <xf numFmtId="166" fontId="34" fillId="33" borderId="22" xfId="39" applyNumberFormat="1" applyFont="1" applyFill="1" applyBorder="1" applyAlignment="1">
      <alignment horizontal="center" vertical="center" wrapText="1"/>
    </xf>
    <xf numFmtId="2" fontId="34" fillId="33" borderId="24" xfId="0" applyNumberFormat="1" applyFont="1" applyFill="1" applyBorder="1" applyAlignment="1">
      <alignment horizontal="center" vertical="center" wrapText="1"/>
    </xf>
    <xf numFmtId="49" fontId="34" fillId="33" borderId="24" xfId="0" applyNumberFormat="1" applyFont="1" applyFill="1" applyBorder="1" applyAlignment="1">
      <alignment horizontal="center" vertical="center" wrapText="1"/>
    </xf>
    <xf numFmtId="166" fontId="34" fillId="33" borderId="19" xfId="8" applyNumberFormat="1" applyFont="1" applyFill="1" applyBorder="1" applyAlignment="1">
      <alignment horizontal="center" vertical="center" wrapText="1"/>
    </xf>
    <xf numFmtId="44" fontId="34" fillId="0" borderId="38" xfId="1" applyFont="1" applyFill="1" applyBorder="1" applyAlignment="1">
      <alignment horizontal="center" vertical="center"/>
    </xf>
    <xf numFmtId="0" fontId="99" fillId="0" borderId="38" xfId="736" applyFont="1" applyBorder="1" applyAlignment="1">
      <alignment horizontal="center" vertical="center"/>
    </xf>
    <xf numFmtId="0" fontId="99" fillId="0" borderId="17" xfId="736" applyFont="1" applyBorder="1" applyAlignment="1">
      <alignment horizontal="left" vertical="center" wrapText="1"/>
    </xf>
    <xf numFmtId="0" fontId="99" fillId="0" borderId="17" xfId="736" applyFont="1" applyBorder="1" applyAlignment="1">
      <alignment horizontal="center" vertical="center"/>
    </xf>
    <xf numFmtId="2" fontId="99" fillId="0" borderId="38" xfId="736" applyNumberFormat="1" applyFont="1" applyBorder="1" applyAlignment="1">
      <alignment horizontal="center" vertical="center"/>
    </xf>
    <xf numFmtId="2" fontId="99" fillId="33" borderId="38" xfId="736" applyNumberFormat="1" applyFont="1" applyFill="1" applyBorder="1" applyAlignment="1">
      <alignment horizontal="center" vertical="center"/>
    </xf>
    <xf numFmtId="0" fontId="99" fillId="0" borderId="38" xfId="736" applyFont="1" applyBorder="1" applyAlignment="1">
      <alignment horizontal="left" vertical="center" wrapText="1"/>
    </xf>
    <xf numFmtId="172" fontId="99" fillId="0" borderId="38" xfId="736" applyNumberFormat="1" applyFont="1" applyBorder="1" applyAlignment="1">
      <alignment horizontal="center" vertical="center"/>
    </xf>
    <xf numFmtId="0" fontId="99" fillId="33" borderId="38" xfId="736" applyFont="1" applyFill="1" applyBorder="1" applyAlignment="1">
      <alignment horizontal="left" vertical="center" wrapText="1"/>
    </xf>
    <xf numFmtId="1" fontId="99" fillId="0" borderId="38" xfId="736" applyNumberFormat="1" applyFont="1" applyBorder="1" applyAlignment="1">
      <alignment horizontal="center" vertical="center"/>
    </xf>
    <xf numFmtId="1" fontId="99" fillId="33" borderId="38" xfId="736" applyNumberFormat="1" applyFont="1" applyFill="1" applyBorder="1" applyAlignment="1">
      <alignment horizontal="center" vertical="center"/>
    </xf>
    <xf numFmtId="49" fontId="82" fillId="0" borderId="20" xfId="2" applyNumberFormat="1" applyFont="1" applyBorder="1" applyAlignment="1">
      <alignment horizontal="center" vertical="center" wrapText="1"/>
    </xf>
    <xf numFmtId="49" fontId="35" fillId="0" borderId="0" xfId="2" applyNumberFormat="1" applyFont="1" applyAlignment="1">
      <alignment wrapText="1"/>
    </xf>
    <xf numFmtId="0" fontId="93" fillId="0" borderId="16" xfId="0" applyFont="1" applyBorder="1" applyAlignment="1">
      <alignment horizontal="center" vertical="center" wrapText="1"/>
    </xf>
    <xf numFmtId="0" fontId="34" fillId="0" borderId="38" xfId="140" applyFont="1" applyBorder="1" applyAlignment="1">
      <alignment horizontal="center" vertical="center" wrapText="1"/>
    </xf>
    <xf numFmtId="0" fontId="93" fillId="0" borderId="49" xfId="0" applyFont="1" applyBorder="1" applyAlignment="1">
      <alignment horizontal="center" vertical="center" wrapText="1"/>
    </xf>
    <xf numFmtId="44" fontId="34" fillId="0" borderId="38" xfId="1" applyFont="1" applyFill="1" applyBorder="1" applyAlignment="1">
      <alignment horizontal="center" wrapText="1"/>
    </xf>
    <xf numFmtId="49" fontId="34" fillId="0" borderId="10" xfId="2" applyNumberFormat="1" applyFont="1" applyBorder="1" applyAlignment="1">
      <alignment horizontal="center" vertical="center" wrapText="1"/>
    </xf>
    <xf numFmtId="49" fontId="34" fillId="0" borderId="10" xfId="2" applyNumberFormat="1" applyFont="1" applyBorder="1" applyAlignment="1">
      <alignment horizontal="left" vertical="center" wrapText="1"/>
    </xf>
    <xf numFmtId="49" fontId="35" fillId="0" borderId="14" xfId="2" applyNumberFormat="1" applyFont="1" applyBorder="1" applyAlignment="1">
      <alignment horizontal="center" vertical="center" wrapText="1"/>
    </xf>
    <xf numFmtId="0" fontId="101" fillId="0" borderId="23" xfId="0" applyFont="1" applyBorder="1" applyAlignment="1">
      <alignment horizontal="left" vertical="center" wrapText="1"/>
    </xf>
    <xf numFmtId="0" fontId="101" fillId="0" borderId="23" xfId="0" applyFont="1" applyBorder="1" applyAlignment="1">
      <alignment horizontal="center" vertical="center" wrapText="1"/>
    </xf>
    <xf numFmtId="178" fontId="35" fillId="0" borderId="23" xfId="2" applyNumberFormat="1" applyFont="1" applyBorder="1" applyAlignment="1">
      <alignment wrapText="1"/>
    </xf>
    <xf numFmtId="178" fontId="35" fillId="0" borderId="39" xfId="2" applyNumberFormat="1" applyFont="1" applyBorder="1" applyAlignment="1">
      <alignment wrapText="1"/>
    </xf>
    <xf numFmtId="178" fontId="35" fillId="0" borderId="26" xfId="2" applyNumberFormat="1" applyFont="1" applyBorder="1" applyAlignment="1">
      <alignment wrapText="1"/>
    </xf>
    <xf numFmtId="49" fontId="34" fillId="0" borderId="53" xfId="2" applyNumberFormat="1" applyFont="1" applyBorder="1" applyAlignment="1">
      <alignment horizontal="center" vertical="center" wrapText="1"/>
    </xf>
    <xf numFmtId="49" fontId="35" fillId="0" borderId="44" xfId="2" applyNumberFormat="1" applyFont="1" applyBorder="1" applyAlignment="1">
      <alignment horizontal="center" vertical="center" wrapText="1"/>
    </xf>
    <xf numFmtId="0" fontId="101" fillId="0" borderId="38" xfId="0" applyFont="1" applyBorder="1" applyAlignment="1">
      <alignment horizontal="left" vertical="center" wrapText="1"/>
    </xf>
    <xf numFmtId="0" fontId="101" fillId="0" borderId="38" xfId="0" applyFont="1" applyBorder="1" applyAlignment="1">
      <alignment horizontal="center" vertical="center" wrapText="1"/>
    </xf>
    <xf numFmtId="178" fontId="35" fillId="0" borderId="38" xfId="2" applyNumberFormat="1" applyFont="1" applyBorder="1" applyAlignment="1">
      <alignment wrapText="1"/>
    </xf>
    <xf numFmtId="178" fontId="35" fillId="0" borderId="38" xfId="1" applyNumberFormat="1" applyFont="1" applyBorder="1" applyAlignment="1">
      <alignment wrapText="1"/>
    </xf>
    <xf numFmtId="178" fontId="35" fillId="0" borderId="55" xfId="1" applyNumberFormat="1" applyFont="1" applyBorder="1" applyAlignment="1">
      <alignment wrapText="1"/>
    </xf>
    <xf numFmtId="178" fontId="35" fillId="0" borderId="45" xfId="1" applyNumberFormat="1" applyFont="1" applyBorder="1" applyAlignment="1">
      <alignment wrapText="1"/>
    </xf>
    <xf numFmtId="0" fontId="101" fillId="59" borderId="38" xfId="0" applyFont="1" applyFill="1" applyBorder="1" applyAlignment="1">
      <alignment horizontal="left" vertical="center" wrapText="1"/>
    </xf>
    <xf numFmtId="0" fontId="101" fillId="59" borderId="38" xfId="0" applyFont="1" applyFill="1" applyBorder="1" applyAlignment="1">
      <alignment horizontal="center" vertical="center" wrapText="1"/>
    </xf>
    <xf numFmtId="49" fontId="35" fillId="0" borderId="46" xfId="2" applyNumberFormat="1" applyFont="1" applyBorder="1" applyAlignment="1">
      <alignment wrapText="1"/>
    </xf>
    <xf numFmtId="0" fontId="102" fillId="59" borderId="0" xfId="0" applyFont="1" applyFill="1" applyBorder="1" applyAlignment="1">
      <alignment horizontal="left" wrapText="1"/>
    </xf>
    <xf numFmtId="0" fontId="102" fillId="59" borderId="0" xfId="0" applyFont="1" applyFill="1" applyBorder="1" applyAlignment="1">
      <alignment wrapText="1"/>
    </xf>
    <xf numFmtId="0" fontId="40" fillId="34" borderId="14" xfId="142" applyFont="1" applyFill="1" applyBorder="1" applyAlignment="1">
      <alignment horizontal="center" vertical="center" wrapText="1"/>
    </xf>
    <xf numFmtId="49" fontId="35" fillId="34" borderId="23" xfId="2" applyNumberFormat="1" applyFont="1" applyFill="1" applyBorder="1" applyAlignment="1">
      <alignment wrapText="1"/>
    </xf>
    <xf numFmtId="44" fontId="41" fillId="34" borderId="23" xfId="1" applyFont="1" applyFill="1" applyBorder="1" applyAlignment="1">
      <alignment horizontal="center" wrapText="1"/>
    </xf>
    <xf numFmtId="178" fontId="41" fillId="34" borderId="23" xfId="1" applyNumberFormat="1" applyFont="1" applyFill="1" applyBorder="1" applyAlignment="1">
      <alignment horizontal="center" wrapText="1"/>
    </xf>
    <xf numFmtId="178" fontId="41" fillId="34" borderId="26" xfId="1" applyNumberFormat="1" applyFont="1" applyFill="1" applyBorder="1" applyAlignment="1">
      <alignment horizontal="center" wrapText="1"/>
    </xf>
    <xf numFmtId="0" fontId="40" fillId="0" borderId="44" xfId="142" applyFont="1" applyBorder="1" applyAlignment="1">
      <alignment horizontal="center" vertical="center" wrapText="1"/>
    </xf>
    <xf numFmtId="9" fontId="35" fillId="0" borderId="38" xfId="970" applyFont="1" applyBorder="1" applyAlignment="1">
      <alignment wrapText="1"/>
    </xf>
    <xf numFmtId="44" fontId="40" fillId="0" borderId="38" xfId="1" applyFont="1" applyFill="1" applyBorder="1" applyAlignment="1">
      <alignment horizontal="center" wrapText="1"/>
    </xf>
    <xf numFmtId="178" fontId="40" fillId="0" borderId="38" xfId="1" applyNumberFormat="1" applyFont="1" applyFill="1" applyBorder="1" applyAlignment="1">
      <alignment horizontal="center" wrapText="1"/>
    </xf>
    <xf numFmtId="178" fontId="40" fillId="0" borderId="45" xfId="1" applyNumberFormat="1" applyFont="1" applyFill="1" applyBorder="1" applyAlignment="1">
      <alignment horizontal="center" wrapText="1"/>
    </xf>
    <xf numFmtId="44" fontId="41" fillId="0" borderId="38" xfId="1" applyFont="1" applyFill="1" applyBorder="1" applyAlignment="1">
      <alignment horizontal="center" wrapText="1"/>
    </xf>
    <xf numFmtId="178" fontId="41" fillId="0" borderId="38" xfId="1" applyNumberFormat="1" applyFont="1" applyFill="1" applyBorder="1" applyAlignment="1">
      <alignment horizontal="center" wrapText="1"/>
    </xf>
    <xf numFmtId="178" fontId="41" fillId="0" borderId="45" xfId="1" applyNumberFormat="1" applyFont="1" applyFill="1" applyBorder="1" applyAlignment="1">
      <alignment horizontal="center" wrapText="1"/>
    </xf>
    <xf numFmtId="0" fontId="40" fillId="61" borderId="40" xfId="142" applyFont="1" applyFill="1" applyBorder="1" applyAlignment="1">
      <alignment horizontal="center" vertical="center" wrapText="1"/>
    </xf>
    <xf numFmtId="9" fontId="35" fillId="61" borderId="47" xfId="970" applyFont="1" applyFill="1" applyBorder="1" applyAlignment="1">
      <alignment wrapText="1"/>
    </xf>
    <xf numFmtId="44" fontId="41" fillId="61" borderId="47" xfId="1" applyFont="1" applyFill="1" applyBorder="1" applyAlignment="1">
      <alignment horizontal="center" wrapText="1"/>
    </xf>
    <xf numFmtId="0" fontId="41" fillId="61" borderId="47" xfId="1" applyNumberFormat="1" applyFont="1" applyFill="1" applyBorder="1" applyAlignment="1">
      <alignment horizontal="center" wrapText="1"/>
    </xf>
    <xf numFmtId="178" fontId="41" fillId="61" borderId="48" xfId="1" applyNumberFormat="1" applyFont="1" applyFill="1" applyBorder="1" applyAlignment="1">
      <alignment horizontal="center" wrapText="1"/>
    </xf>
    <xf numFmtId="49" fontId="35" fillId="0" borderId="0" xfId="2" applyNumberFormat="1" applyFont="1" applyAlignment="1">
      <alignment horizontal="left" wrapText="1"/>
    </xf>
    <xf numFmtId="0" fontId="35" fillId="0" borderId="0" xfId="2" applyNumberFormat="1" applyFont="1" applyAlignment="1">
      <alignment wrapText="1"/>
    </xf>
    <xf numFmtId="49" fontId="17" fillId="0" borderId="0" xfId="2" applyNumberFormat="1" applyAlignment="1">
      <alignment wrapText="1"/>
    </xf>
    <xf numFmtId="4" fontId="98" fillId="60" borderId="56" xfId="0" applyNumberFormat="1" applyFont="1" applyFill="1" applyBorder="1" applyAlignment="1">
      <alignment horizontal="center" vertical="center" wrapText="1"/>
    </xf>
    <xf numFmtId="0" fontId="99" fillId="33" borderId="17" xfId="736" applyFont="1" applyFill="1" applyBorder="1" applyAlignment="1">
      <alignment horizontal="center" vertical="center" wrapText="1"/>
    </xf>
    <xf numFmtId="0" fontId="99" fillId="33" borderId="38" xfId="736" applyFont="1" applyFill="1" applyBorder="1" applyAlignment="1">
      <alignment horizontal="center" vertical="center" wrapText="1"/>
    </xf>
    <xf numFmtId="3" fontId="98" fillId="60" borderId="56" xfId="0" applyNumberFormat="1" applyFont="1" applyFill="1" applyBorder="1" applyAlignment="1">
      <alignment horizontal="center" vertical="center" wrapText="1"/>
    </xf>
    <xf numFmtId="49" fontId="17" fillId="0" borderId="0" xfId="2" applyNumberFormat="1" applyAlignment="1">
      <alignment horizontal="left" wrapText="1"/>
    </xf>
    <xf numFmtId="0" fontId="17" fillId="0" borderId="0" xfId="2" applyNumberFormat="1" applyAlignment="1">
      <alignment wrapText="1"/>
    </xf>
  </cellXfs>
  <cellStyles count="1037">
    <cellStyle name="20% - Accent1 2" xfId="81" xr:uid="{9F558EF6-76D2-45A3-8646-9AC581288EBB}"/>
    <cellStyle name="20% - Accent1 2 2" xfId="155" xr:uid="{9524245E-D2F5-46CD-BF15-62B94B29BF01}"/>
    <cellStyle name="20% - Accent1 2 3" xfId="156" xr:uid="{3926E810-814F-4210-AABF-B0EA9CA7308A}"/>
    <cellStyle name="20% - Accent1 2 4" xfId="157" xr:uid="{835579AC-4492-49EE-979A-7488B399C4EA}"/>
    <cellStyle name="20% - Accent1 2 5" xfId="158" xr:uid="{B4B9A4AE-9F37-4966-BB0B-E1E627E7AB11}"/>
    <cellStyle name="20% - Accent1 2 6" xfId="154" xr:uid="{FD5A3421-684D-47D1-9D0B-A36D0CB6DE68}"/>
    <cellStyle name="20% - Accent1 3" xfId="159" xr:uid="{C8DF0454-DFF9-4FCB-8DA5-CB0E6422A361}"/>
    <cellStyle name="20% - Accent1 4" xfId="160" xr:uid="{D9E5F5D1-4AC7-49B5-A71D-3A2EEFA5206B}"/>
    <cellStyle name="20% - Accent1 4 2" xfId="161" xr:uid="{058260CD-426A-413A-B73E-BE1EE8F8C3E4}"/>
    <cellStyle name="20% - Accent1 5" xfId="162" xr:uid="{01B42F13-C2F3-4D7B-A470-905939EFABA5}"/>
    <cellStyle name="20% - Accent1 6" xfId="163" xr:uid="{2F8EBA4F-4724-481B-B7D8-18ACA77BB8A6}"/>
    <cellStyle name="20% - Accent1 7" xfId="164" xr:uid="{B8816A49-5326-4ACD-968F-E04AB74D35B6}"/>
    <cellStyle name="20% - Accent1 8" xfId="153" xr:uid="{AA959CF8-CDEC-465F-BB76-FF52DEC6B931}"/>
    <cellStyle name="20% - Accent2 2" xfId="82" xr:uid="{6E7FFFBA-A82F-44DD-9074-46EFA6A38D73}"/>
    <cellStyle name="20% - Accent2 2 2" xfId="167" xr:uid="{5ACB3E86-43D0-464F-AC91-4D3E9458894C}"/>
    <cellStyle name="20% - Accent2 2 3" xfId="168" xr:uid="{54EC09B2-49BA-4D7F-9C7E-93CC002CA878}"/>
    <cellStyle name="20% - Accent2 2 4" xfId="169" xr:uid="{F284521B-99D0-494A-A57B-AB03539BEBFE}"/>
    <cellStyle name="20% - Accent2 2 5" xfId="170" xr:uid="{38C64C43-9CAA-4B57-8BEB-A1EDF988C219}"/>
    <cellStyle name="20% - Accent2 2 6" xfId="166" xr:uid="{14F2449F-C91A-4D85-B1B8-8D10A50E6221}"/>
    <cellStyle name="20% - Accent2 3" xfId="171" xr:uid="{1C387326-9DA3-4CF6-A2ED-F3449A085562}"/>
    <cellStyle name="20% - Accent2 4" xfId="172" xr:uid="{D8A248F7-F019-4863-8541-59AB14847964}"/>
    <cellStyle name="20% - Accent2 4 2" xfId="173" xr:uid="{1B4BA119-0E34-4F9C-AC2A-11AED302F702}"/>
    <cellStyle name="20% - Accent2 5" xfId="174" xr:uid="{95775BBB-B5C9-4069-8716-AD6982B7A08E}"/>
    <cellStyle name="20% - Accent2 6" xfId="175" xr:uid="{3832F880-9206-4E17-9BEE-14D0FBA069E7}"/>
    <cellStyle name="20% - Accent2 7" xfId="176" xr:uid="{99AF66B3-EF0D-4640-9520-C603CEA983C0}"/>
    <cellStyle name="20% - Accent2 8" xfId="165" xr:uid="{0902B072-A4FF-45D8-9C30-336650CA5B65}"/>
    <cellStyle name="20% - Accent3 2" xfId="83" xr:uid="{FA8643A0-7CDA-481C-8BE6-36763E9EAED0}"/>
    <cellStyle name="20% - Accent3 2 2" xfId="179" xr:uid="{114BAC2E-DF28-4524-990E-8FC6B65BC5CE}"/>
    <cellStyle name="20% - Accent3 2 3" xfId="180" xr:uid="{D53AEBA7-20E7-440F-9A6B-D9BA87FC65DF}"/>
    <cellStyle name="20% - Accent3 2 4" xfId="181" xr:uid="{5FF9AEBA-AEF1-4491-BC91-E07275764A9C}"/>
    <cellStyle name="20% - Accent3 2 5" xfId="182" xr:uid="{199C3369-52C7-4B23-8B17-407966D5A1E6}"/>
    <cellStyle name="20% - Accent3 2 6" xfId="178" xr:uid="{E10FF87F-B7AC-4304-82C8-2C3A55568843}"/>
    <cellStyle name="20% - Accent3 3" xfId="183" xr:uid="{DC827B29-6955-4BA9-8AC5-DF7FAAB21BAF}"/>
    <cellStyle name="20% - Accent3 4" xfId="184" xr:uid="{650DF12F-C806-4062-BD80-8FA872CF9D34}"/>
    <cellStyle name="20% - Accent3 4 2" xfId="185" xr:uid="{484E944D-ACC2-47E2-9B6A-22C2F76E4B4E}"/>
    <cellStyle name="20% - Accent3 5" xfId="186" xr:uid="{01DD745F-C480-406C-AABD-2016A6797BDB}"/>
    <cellStyle name="20% - Accent3 6" xfId="187" xr:uid="{DB4B4E34-AC27-4FBB-856C-1A364D404F90}"/>
    <cellStyle name="20% - Accent3 7" xfId="188" xr:uid="{2FA039E5-631A-44CF-95F6-292910905238}"/>
    <cellStyle name="20% - Accent3 8" xfId="177" xr:uid="{645A6EF3-6444-4C0A-8351-6D3E395A5A36}"/>
    <cellStyle name="20% - Accent4 2" xfId="84" xr:uid="{BD386F19-86EE-43C7-91F0-0DC48B3921EE}"/>
    <cellStyle name="20% - Accent4 2 2" xfId="191" xr:uid="{C320D37E-71B7-48DE-8A45-16E25C8E06E2}"/>
    <cellStyle name="20% - Accent4 2 3" xfId="192" xr:uid="{5938FC01-F781-4733-87C0-6D60D7AEEAE9}"/>
    <cellStyle name="20% - Accent4 2 4" xfId="193" xr:uid="{7846A940-66E3-4EE9-B4F0-2A20DD928FFB}"/>
    <cellStyle name="20% - Accent4 2 5" xfId="194" xr:uid="{D1331DB5-21BD-4120-85A8-589A0866BFB3}"/>
    <cellStyle name="20% - Accent4 2 6" xfId="190" xr:uid="{D1E53B95-174E-47DD-8433-6DC8B74ED4F5}"/>
    <cellStyle name="20% - Accent4 3" xfId="195" xr:uid="{AE99EFC7-CB9A-4767-9B96-DAFFD1D639E0}"/>
    <cellStyle name="20% - Accent4 4" xfId="196" xr:uid="{552BCF77-B8F0-4C49-9FDC-BE1FFBE2FC68}"/>
    <cellStyle name="20% - Accent4 4 2" xfId="197" xr:uid="{468DEE22-CF3E-4506-9601-730100E9520F}"/>
    <cellStyle name="20% - Accent4 5" xfId="198" xr:uid="{9FD1F571-51AA-4A2A-8640-1BCF5361B1CE}"/>
    <cellStyle name="20% - Accent4 6" xfId="199" xr:uid="{AA7589B6-493D-4C42-BD2D-FB5EFC58D6EF}"/>
    <cellStyle name="20% - Accent4 7" xfId="200" xr:uid="{85E7C021-AF50-458E-BBA8-0736D87CC6F1}"/>
    <cellStyle name="20% - Accent4 8" xfId="189" xr:uid="{43F6688D-092B-4523-A480-038C0C98B06D}"/>
    <cellStyle name="20% - Accent5 2" xfId="85" xr:uid="{8402E370-8A70-4EC0-947F-ABBDA47B9C5C}"/>
    <cellStyle name="20% - Accent5 2 2" xfId="203" xr:uid="{57746533-BB01-4418-B684-D2896F4109A4}"/>
    <cellStyle name="20% - Accent5 2 3" xfId="204" xr:uid="{4473EC84-66DA-4343-BEC7-21E862B06868}"/>
    <cellStyle name="20% - Accent5 2 4" xfId="205" xr:uid="{D3C6D1E5-BCBA-4DA2-A592-571511CB457B}"/>
    <cellStyle name="20% - Accent5 2 5" xfId="206" xr:uid="{015657AF-655D-48C4-850D-8918CA792664}"/>
    <cellStyle name="20% - Accent5 2 6" xfId="202" xr:uid="{98CB8FE9-1337-4E23-B824-E9C3973A93AB}"/>
    <cellStyle name="20% - Accent5 3" xfId="207" xr:uid="{194EF23A-3EA8-4AC5-A072-36328277ECEA}"/>
    <cellStyle name="20% - Accent5 4" xfId="208" xr:uid="{764908D5-D35B-43FE-A2F0-B875FF8EAFD1}"/>
    <cellStyle name="20% - Accent5 4 2" xfId="209" xr:uid="{D1261D6D-8D0F-42BF-BD8B-837069DF9A7B}"/>
    <cellStyle name="20% - Accent5 5" xfId="210" xr:uid="{3903EC99-25E2-4B64-B1C4-50E1F2C6BD9E}"/>
    <cellStyle name="20% - Accent5 6" xfId="211" xr:uid="{1A35AB79-74C0-40D1-A59C-DA523DF88DF6}"/>
    <cellStyle name="20% - Accent5 7" xfId="212" xr:uid="{FC8DC158-C9A2-4166-B3EF-30B50F98AA88}"/>
    <cellStyle name="20% - Accent5 8" xfId="201" xr:uid="{2C70D0FC-1CF5-4B08-8018-76799D3F793F}"/>
    <cellStyle name="20% - Accent6 2" xfId="86" xr:uid="{721D46E2-BF45-4434-A1F5-2D2D3E4C78FE}"/>
    <cellStyle name="20% - Accent6 2 2" xfId="215" xr:uid="{4C8906D3-C203-473E-93FC-54D7662E505E}"/>
    <cellStyle name="20% - Accent6 2 3" xfId="216" xr:uid="{91658F0B-8F76-4C38-829B-E03FCE33A234}"/>
    <cellStyle name="20% - Accent6 2 4" xfId="217" xr:uid="{41DF4B9E-2D2E-433D-B1F8-18CFB8976810}"/>
    <cellStyle name="20% - Accent6 2 5" xfId="218" xr:uid="{C091E0D0-AAC3-41DE-9CB2-AB00E433CD3B}"/>
    <cellStyle name="20% - Accent6 2 6" xfId="214" xr:uid="{4984A669-B7A1-40D2-80B7-B1E578600AE2}"/>
    <cellStyle name="20% - Accent6 3" xfId="219" xr:uid="{2D3D2415-F5DB-4D26-BF5E-9CB3109C489F}"/>
    <cellStyle name="20% - Accent6 4" xfId="220" xr:uid="{E5D683AE-EC82-4786-8787-7DBAC671ADCA}"/>
    <cellStyle name="20% - Accent6 4 2" xfId="221" xr:uid="{4F3646A5-767C-4977-938E-8143F704E27D}"/>
    <cellStyle name="20% - Accent6 5" xfId="222" xr:uid="{F8B80C84-27C4-46E0-B03D-DFC8AABE9B3C}"/>
    <cellStyle name="20% - Accent6 6" xfId="223" xr:uid="{F5C3784A-10F9-450E-86D1-B9721DAB9562}"/>
    <cellStyle name="20% - Accent6 7" xfId="224" xr:uid="{0F1D6BCD-4183-42CC-8BCD-4631C5A0E72E}"/>
    <cellStyle name="20% - Accent6 8" xfId="213" xr:uid="{43664A66-60AC-49BD-9D46-45ED573A54B2}"/>
    <cellStyle name="20% – r?hk1" xfId="225" xr:uid="{0F09899E-7CCA-4CB3-9075-D01C381086CC}"/>
    <cellStyle name="20% – r?hk2" xfId="226" xr:uid="{9209B2E2-CEF9-4FCD-8349-55D864A1B270}"/>
    <cellStyle name="20% – r?hk3" xfId="227" xr:uid="{A034C56B-17FF-4A9B-BE72-9E3A89D18C4C}"/>
    <cellStyle name="20% – r?hk4" xfId="228" xr:uid="{DB4A8613-7722-40CF-938B-D9C625E4519F}"/>
    <cellStyle name="20% – r?hk5" xfId="229" xr:uid="{BDA12799-C41B-4DA1-9743-20C95E1448C7}"/>
    <cellStyle name="20% – r?hk6" xfId="230" xr:uid="{C69A80A7-7C13-468F-84DB-D8C47EF2ABA2}"/>
    <cellStyle name="20% – rõhk1" xfId="231" xr:uid="{E786F881-3A2F-43AC-8F9B-0162E38C23F4}"/>
    <cellStyle name="20% – rõhk2" xfId="232" xr:uid="{3B893706-9317-4388-AD55-12C32C113C43}"/>
    <cellStyle name="20% – rõhk3" xfId="233" xr:uid="{712BFC27-C938-4769-B4A3-D0A7959A4EE6}"/>
    <cellStyle name="20% – rõhk4" xfId="234" xr:uid="{4912D5F6-10DD-4C93-BDA6-EB9C4E293C7F}"/>
    <cellStyle name="20% – rõhk5" xfId="235" xr:uid="{E61A5B8B-E043-45AC-9ECA-562D4F0AB7F4}"/>
    <cellStyle name="20% – rõhk6" xfId="236" xr:uid="{FB76DC63-7ADC-4D35-8D5F-B6D5A376948F}"/>
    <cellStyle name="40% - Accent1 2" xfId="87" xr:uid="{E50D50E0-E32A-4BCD-BC6A-78080EE00A11}"/>
    <cellStyle name="40% - Accent1 2 2" xfId="239" xr:uid="{F8ABA40C-C50B-4AAC-958D-0039F463F124}"/>
    <cellStyle name="40% - Accent1 2 3" xfId="240" xr:uid="{83D7D619-478F-459C-A310-D9A23ACF9269}"/>
    <cellStyle name="40% - Accent1 2 4" xfId="241" xr:uid="{38EEC1BF-A55C-4033-BDC8-AEACFC1B4B07}"/>
    <cellStyle name="40% - Accent1 2 5" xfId="242" xr:uid="{0DC16FEC-C214-4B88-A6CF-D60EA59355FC}"/>
    <cellStyle name="40% - Accent1 2 6" xfId="238" xr:uid="{3FBC0C45-46D9-4B11-A0A0-263454EDEECF}"/>
    <cellStyle name="40% - Accent1 3" xfId="243" xr:uid="{118EED9C-F7B3-4CE5-A5D0-352C621A2465}"/>
    <cellStyle name="40% - Accent1 4" xfId="244" xr:uid="{BC14BC7F-2373-42A4-9945-41A047A10FDD}"/>
    <cellStyle name="40% - Accent1 4 2" xfId="245" xr:uid="{7DB2B66F-9E3E-40FC-959D-C06294281EBE}"/>
    <cellStyle name="40% - Accent1 5" xfId="246" xr:uid="{A4D8FB68-FB03-44F1-B61B-03051EE289B9}"/>
    <cellStyle name="40% - Accent1 6" xfId="247" xr:uid="{5E038DFF-4408-4BC7-AFA8-458C52EA5D3F}"/>
    <cellStyle name="40% - Accent1 7" xfId="248" xr:uid="{AC1EFB87-7D4E-4D9F-9083-68571CA50692}"/>
    <cellStyle name="40% - Accent1 8" xfId="237" xr:uid="{2142C8F3-FB63-41B3-B258-409E84F4346C}"/>
    <cellStyle name="40% - Accent2 2" xfId="88" xr:uid="{E737B1C4-6345-48CC-9549-46567D11E5D5}"/>
    <cellStyle name="40% - Accent2 2 2" xfId="251" xr:uid="{5FE88998-5D2D-4C9D-9F0B-9B7A2A9B340E}"/>
    <cellStyle name="40% - Accent2 2 3" xfId="252" xr:uid="{3B4275E1-1F36-489C-8863-AD0E2D1D00E0}"/>
    <cellStyle name="40% - Accent2 2 4" xfId="253" xr:uid="{CCD4E760-D42D-4777-8A8F-836EC9641F00}"/>
    <cellStyle name="40% - Accent2 2 5" xfId="254" xr:uid="{26A9754A-6A1D-43C9-846A-21A327FAD073}"/>
    <cellStyle name="40% - Accent2 2 6" xfId="250" xr:uid="{D5DA45EE-2C58-42CF-993D-B31A3FC0E7B7}"/>
    <cellStyle name="40% - Accent2 3" xfId="255" xr:uid="{031BCD48-1341-4638-9449-9185D1D321EB}"/>
    <cellStyle name="40% - Accent2 4" xfId="256" xr:uid="{4B729CB3-A84B-47C2-AE61-E807B762748B}"/>
    <cellStyle name="40% - Accent2 4 2" xfId="257" xr:uid="{766BD57D-079E-45E8-B1FB-1392EFF82979}"/>
    <cellStyle name="40% - Accent2 5" xfId="258" xr:uid="{8E28A7C6-DF3F-41B7-B919-EE0DF5E589CF}"/>
    <cellStyle name="40% - Accent2 6" xfId="259" xr:uid="{72444E90-3EFB-4FDE-B21A-DE726C465E02}"/>
    <cellStyle name="40% - Accent2 7" xfId="260" xr:uid="{1477D1B1-56B0-4691-94E0-158B16103844}"/>
    <cellStyle name="40% - Accent2 8" xfId="249" xr:uid="{D09C440D-7333-4DE7-85BF-B209C0ADC862}"/>
    <cellStyle name="40% - Accent3 2" xfId="89" xr:uid="{F2F2DEBC-E20D-484B-9487-FAF8BF2287A6}"/>
    <cellStyle name="40% - Accent3 2 2" xfId="263" xr:uid="{7D059D8B-B791-4F85-9342-76835307636B}"/>
    <cellStyle name="40% - Accent3 2 3" xfId="264" xr:uid="{5AB39903-A8F8-45D9-A3D3-76752124F391}"/>
    <cellStyle name="40% - Accent3 2 4" xfId="265" xr:uid="{49008A14-87F4-4088-8597-554B7A31026A}"/>
    <cellStyle name="40% - Accent3 2 5" xfId="266" xr:uid="{0E1FE8E5-9FB5-47CF-B2A2-20602B329395}"/>
    <cellStyle name="40% - Accent3 2 6" xfId="262" xr:uid="{A337A6AA-BE19-4697-8272-D7F82527C012}"/>
    <cellStyle name="40% - Accent3 3" xfId="267" xr:uid="{84C9A9D2-80BF-4A68-A1AA-7F25C4FF1CB4}"/>
    <cellStyle name="40% - Accent3 4" xfId="268" xr:uid="{A026051F-53E6-4F5B-A1C0-9A22F3829336}"/>
    <cellStyle name="40% - Accent3 4 2" xfId="269" xr:uid="{7BDBBB55-E290-443A-B70D-9BDD69DA00BC}"/>
    <cellStyle name="40% - Accent3 5" xfId="270" xr:uid="{897A2B29-9172-44C8-B0EF-75FDCB449BA8}"/>
    <cellStyle name="40% - Accent3 6" xfId="271" xr:uid="{3A32B975-77E3-4C50-98E7-8DA6435FE26F}"/>
    <cellStyle name="40% - Accent3 7" xfId="272" xr:uid="{F7EB3B5C-2082-4E4A-B02B-968EF126652F}"/>
    <cellStyle name="40% - Accent3 8" xfId="261" xr:uid="{23DDECE6-4514-4EDF-A972-A8D6F7D134AC}"/>
    <cellStyle name="40% - Accent4 2" xfId="90" xr:uid="{4ACD18DA-7A99-4DFD-BD7B-63F255D51A74}"/>
    <cellStyle name="40% - Accent4 2 2" xfId="275" xr:uid="{5353E477-A6EF-4EDB-8055-81332967211F}"/>
    <cellStyle name="40% - Accent4 2 3" xfId="276" xr:uid="{5BF78301-E701-41FD-8317-B0F9C8E2C1B3}"/>
    <cellStyle name="40% - Accent4 2 4" xfId="277" xr:uid="{38AE72C9-36CE-48B9-9B40-6055042393D6}"/>
    <cellStyle name="40% - Accent4 2 5" xfId="278" xr:uid="{92E58D62-3EA4-44A4-97CB-E306944172D1}"/>
    <cellStyle name="40% - Accent4 2 6" xfId="274" xr:uid="{2204EF93-CA41-4997-BBB2-1A109B744CD6}"/>
    <cellStyle name="40% - Accent4 3" xfId="279" xr:uid="{A8AA3E1F-6EEE-4FCC-AFE6-827D541ABA1C}"/>
    <cellStyle name="40% - Accent4 4" xfId="280" xr:uid="{5D206592-1810-47C0-AA2A-56C7395CF2B0}"/>
    <cellStyle name="40% - Accent4 4 2" xfId="281" xr:uid="{3DB46338-04B9-46B1-B546-2EC3D7A03FBA}"/>
    <cellStyle name="40% - Accent4 5" xfId="282" xr:uid="{D685352C-CBE6-432E-BF84-20240BC677F7}"/>
    <cellStyle name="40% - Accent4 6" xfId="283" xr:uid="{41A4819A-AFB7-466A-8C05-CFCD0D2FC6DB}"/>
    <cellStyle name="40% - Accent4 7" xfId="284" xr:uid="{0BED2F8B-D9CC-433B-8926-F797993B69E2}"/>
    <cellStyle name="40% - Accent4 8" xfId="273" xr:uid="{E98AB99C-3EFF-45CB-87BE-91A0160BB22A}"/>
    <cellStyle name="40% - Accent5 2" xfId="91" xr:uid="{F0FE9853-66D3-4723-B0F2-11CADAF1D572}"/>
    <cellStyle name="40% - Accent5 2 2" xfId="287" xr:uid="{3C48DDF2-DBB4-4B29-8905-FA4BA45A6915}"/>
    <cellStyle name="40% - Accent5 2 3" xfId="288" xr:uid="{CA4AD49E-C67C-4F85-8E9E-BC337198C59E}"/>
    <cellStyle name="40% - Accent5 2 4" xfId="289" xr:uid="{A6BCB47A-0987-457C-9310-2EE3D17AFA1A}"/>
    <cellStyle name="40% - Accent5 2 5" xfId="290" xr:uid="{2D71C5C3-2369-4273-8511-225330D137A7}"/>
    <cellStyle name="40% - Accent5 2 6" xfId="286" xr:uid="{619E24A6-E16C-412E-9CBB-3E61D7D03D59}"/>
    <cellStyle name="40% - Accent5 3" xfId="291" xr:uid="{BEB2C687-47DB-473C-A7BB-3DF67FC86AF6}"/>
    <cellStyle name="40% - Accent5 4" xfId="292" xr:uid="{366D7D51-07EF-4674-973E-44C480173C1D}"/>
    <cellStyle name="40% - Accent5 4 2" xfId="293" xr:uid="{31704D1A-2F94-4B74-A879-96EC713A1E99}"/>
    <cellStyle name="40% - Accent5 5" xfId="294" xr:uid="{A2260028-BC36-496A-93C8-95DCE9ACBB93}"/>
    <cellStyle name="40% - Accent5 6" xfId="295" xr:uid="{46439774-EF08-40A3-8C49-FBCB904166A8}"/>
    <cellStyle name="40% - Accent5 7" xfId="296" xr:uid="{FCE23091-3677-4714-8A67-B297CCF8968D}"/>
    <cellStyle name="40% - Accent5 8" xfId="285" xr:uid="{D12FD71E-3573-4C45-B7F2-D8FEFF269D3B}"/>
    <cellStyle name="40% - Accent6 2" xfId="92" xr:uid="{11BC813F-F496-4945-B94C-0F854AB0DAC9}"/>
    <cellStyle name="40% - Accent6 2 2" xfId="299" xr:uid="{893524C1-8EE6-4D06-B89F-971CEFEE19C6}"/>
    <cellStyle name="40% - Accent6 2 3" xfId="300" xr:uid="{4CBCD2EF-CF5C-466A-9807-CC6E531B902C}"/>
    <cellStyle name="40% - Accent6 2 4" xfId="301" xr:uid="{535EFA67-E1FD-4217-909F-9FBC97DFF270}"/>
    <cellStyle name="40% - Accent6 2 5" xfId="302" xr:uid="{8F345449-4FA4-41CE-9D75-D74281FA4994}"/>
    <cellStyle name="40% - Accent6 2 6" xfId="298" xr:uid="{0747EEEF-57E2-4241-86FB-FC5F21A877EE}"/>
    <cellStyle name="40% - Accent6 3" xfId="303" xr:uid="{1C0D3643-AEEC-4A7E-9DE3-44AC4F3BBD17}"/>
    <cellStyle name="40% - Accent6 4" xfId="304" xr:uid="{82BB8603-6AAA-4E52-85F5-C979F9DA5592}"/>
    <cellStyle name="40% - Accent6 4 2" xfId="305" xr:uid="{B59954AF-F066-4457-814D-FB784C97E815}"/>
    <cellStyle name="40% - Accent6 5" xfId="306" xr:uid="{F853B6D7-4E10-4C1B-A39E-37B709EC55D4}"/>
    <cellStyle name="40% - Accent6 6" xfId="307" xr:uid="{ADC47F2B-D6EA-41CD-99A0-687BCF1A3B8B}"/>
    <cellStyle name="40% - Accent6 7" xfId="308" xr:uid="{84BE4824-E7EE-4F06-BD0C-0E7BBC9AB0FE}"/>
    <cellStyle name="40% - Accent6 8" xfId="297" xr:uid="{465F1A65-B560-4E58-8E53-636AB858F1BF}"/>
    <cellStyle name="40% – r?hk1" xfId="309" xr:uid="{A5B57748-269A-4421-A7A0-7A5820A2B013}"/>
    <cellStyle name="40% – r?hk2" xfId="310" xr:uid="{7176AC49-6AF5-4A29-B239-18A4CB1E6367}"/>
    <cellStyle name="40% – r?hk3" xfId="311" xr:uid="{C4172CF8-AFBF-4D15-9853-1AED159934D5}"/>
    <cellStyle name="40% – r?hk4" xfId="312" xr:uid="{5EF0D96E-021F-479E-BFB4-9582320D2D1C}"/>
    <cellStyle name="40% – r?hk5" xfId="313" xr:uid="{AA97F67A-F6F7-4026-849B-418BB41AB4FD}"/>
    <cellStyle name="40% – r?hk6" xfId="314" xr:uid="{DE16F215-FAFB-4424-A2BE-BF596C99504A}"/>
    <cellStyle name="40% – rõhk1" xfId="315" xr:uid="{81D5BF76-BE39-4477-B29B-3751B40B6AF4}"/>
    <cellStyle name="40% – rõhk2" xfId="316" xr:uid="{A543E431-0622-41D8-9C4A-E24F248236D0}"/>
    <cellStyle name="40% – rõhk3" xfId="317" xr:uid="{D7BF1878-AB26-466E-AA2D-2A1F85797DE5}"/>
    <cellStyle name="40% – rõhk4" xfId="318" xr:uid="{B8B83B00-4A00-45A9-A92B-D069371A51C0}"/>
    <cellStyle name="40% – rõhk5" xfId="319" xr:uid="{DBCEA9D9-181E-454A-B0F8-511CE17C8AB5}"/>
    <cellStyle name="40% – rõhk6" xfId="320" xr:uid="{7B7CFB98-66E7-45CB-82EC-8699352CEF60}"/>
    <cellStyle name="60% - Accent1 2" xfId="93" xr:uid="{A05722DA-4A80-46AC-B2D6-7026782A5E56}"/>
    <cellStyle name="60% - Accent1 2 2" xfId="323" xr:uid="{CCB55FDE-BA48-472C-88E5-CD495069CF54}"/>
    <cellStyle name="60% - Accent1 2 3" xfId="324" xr:uid="{969824BF-90DC-40A1-8112-E0996FC7A3B5}"/>
    <cellStyle name="60% - Accent1 2 4" xfId="325" xr:uid="{5168B625-A1DF-437C-AE48-7623AF0FFD12}"/>
    <cellStyle name="60% - Accent1 2 5" xfId="326" xr:uid="{E40D7EB7-571D-4755-B503-87C92ADE36DC}"/>
    <cellStyle name="60% - Accent1 2 6" xfId="322" xr:uid="{07CFADA6-6DD3-4936-B864-9A534DD67134}"/>
    <cellStyle name="60% - Accent1 3" xfId="327" xr:uid="{31A05B13-ADE2-4FEE-9050-FA265E5C6D03}"/>
    <cellStyle name="60% - Accent1 4" xfId="328" xr:uid="{C89E7040-DB63-4DD5-8960-03B5A3BCED63}"/>
    <cellStyle name="60% - Accent1 4 2" xfId="329" xr:uid="{05BA7237-BD96-4761-BF1D-0855354F41A2}"/>
    <cellStyle name="60% - Accent1 5" xfId="330" xr:uid="{672C4637-73D4-411D-8D44-D70DA9A46048}"/>
    <cellStyle name="60% - Accent1 6" xfId="331" xr:uid="{EE2A3D47-DA89-48F7-BBAC-86D46E7BBEF9}"/>
    <cellStyle name="60% - Accent1 7" xfId="332" xr:uid="{12D380EA-F713-476A-8EAC-BF249752F361}"/>
    <cellStyle name="60% - Accent1 8" xfId="321" xr:uid="{F8EFF206-DACB-4EFE-824E-E15A3F948210}"/>
    <cellStyle name="60% - Accent2 2" xfId="94" xr:uid="{6B3C7469-A86E-45E0-8922-B4F0C720906D}"/>
    <cellStyle name="60% - Accent2 2 2" xfId="335" xr:uid="{BEF14A4F-C897-4602-ACB5-A449A1BB9520}"/>
    <cellStyle name="60% - Accent2 2 3" xfId="336" xr:uid="{74A1509D-AD8E-4C88-9D73-E4C65E74D04D}"/>
    <cellStyle name="60% - Accent2 2 4" xfId="337" xr:uid="{48983B4D-55AF-4D5A-B1DA-9FB28BC68FD1}"/>
    <cellStyle name="60% - Accent2 2 5" xfId="338" xr:uid="{F055AD35-9432-4A82-8E64-953AAF190A7B}"/>
    <cellStyle name="60% - Accent2 2 6" xfId="334" xr:uid="{F06AF0BA-EBD8-47F4-BC9E-39CDE9E928A8}"/>
    <cellStyle name="60% - Accent2 3" xfId="339" xr:uid="{0F951FE7-D8A7-41BA-BE85-ED7ABB25764B}"/>
    <cellStyle name="60% - Accent2 4" xfId="340" xr:uid="{69980992-5390-4DAB-BE4C-AE4D506F3FF2}"/>
    <cellStyle name="60% - Accent2 4 2" xfId="341" xr:uid="{C5057EFF-4235-48C4-BF29-C50F9F6BBA19}"/>
    <cellStyle name="60% - Accent2 5" xfId="342" xr:uid="{9BE146BB-94DF-411B-A497-27528A9FB623}"/>
    <cellStyle name="60% - Accent2 6" xfId="343" xr:uid="{4E4A1132-4E04-4BC0-958A-B4047E740242}"/>
    <cellStyle name="60% - Accent2 7" xfId="344" xr:uid="{D6497DB0-15F7-4D84-A7A9-6C33B75CA1E5}"/>
    <cellStyle name="60% - Accent2 8" xfId="333" xr:uid="{24153D54-9C93-4FAF-AD5C-1A531EA637B6}"/>
    <cellStyle name="60% - Accent3 2" xfId="95" xr:uid="{F1DD3E09-F052-4DE2-A4C5-7B5DF0047931}"/>
    <cellStyle name="60% - Accent3 2 2" xfId="347" xr:uid="{7F79202B-7722-43D1-A9FC-28FE376A4295}"/>
    <cellStyle name="60% - Accent3 2 3" xfId="348" xr:uid="{F93BBC32-169E-4F60-9DDD-F0B2CBE4FADE}"/>
    <cellStyle name="60% - Accent3 2 4" xfId="349" xr:uid="{C15AD7E3-F5AD-49B3-B360-1214F45C0D3B}"/>
    <cellStyle name="60% - Accent3 2 5" xfId="350" xr:uid="{B2C4D748-23F3-4C86-84DA-1C1CDB3D4CBD}"/>
    <cellStyle name="60% - Accent3 2 6" xfId="346" xr:uid="{D00E6E4F-2F54-4935-B4F1-0E4B202730EB}"/>
    <cellStyle name="60% - Accent3 3" xfId="351" xr:uid="{B5C3D57B-024A-48EF-AB17-BADBEDA5EF64}"/>
    <cellStyle name="60% - Accent3 4" xfId="352" xr:uid="{2410908D-0262-4EAF-A1E7-BE921976C261}"/>
    <cellStyle name="60% - Accent3 4 2" xfId="353" xr:uid="{5DEDE064-AC3D-4F03-9E7C-754025295BA5}"/>
    <cellStyle name="60% - Accent3 5" xfId="354" xr:uid="{A1C23FA0-EF9B-45E9-B458-7F0342AF0916}"/>
    <cellStyle name="60% - Accent3 6" xfId="355" xr:uid="{20366070-6CC0-41C3-AB26-8D40B56FC519}"/>
    <cellStyle name="60% - Accent3 7" xfId="356" xr:uid="{BE0A81F3-B7F1-4829-9AEB-70D0596319FF}"/>
    <cellStyle name="60% - Accent3 8" xfId="345" xr:uid="{BE067CEA-12BD-40B1-A4A6-C7B066D1A7AA}"/>
    <cellStyle name="60% - Accent4 2" xfId="96" xr:uid="{9CFF84FE-23BD-41CA-81EE-43DF195C7449}"/>
    <cellStyle name="60% - Accent4 2 2" xfId="359" xr:uid="{1BF32C14-09BF-420E-9800-C094B5121EE9}"/>
    <cellStyle name="60% - Accent4 2 3" xfId="360" xr:uid="{671DFA2D-CD1D-4AC4-BB58-24973614D6CA}"/>
    <cellStyle name="60% - Accent4 2 4" xfId="361" xr:uid="{DFCA6C01-BAC6-4EC1-BEC0-AA0F940F80DB}"/>
    <cellStyle name="60% - Accent4 2 5" xfId="362" xr:uid="{F874D909-82D9-4C21-973F-F4E232FBF66D}"/>
    <cellStyle name="60% - Accent4 2 6" xfId="358" xr:uid="{3B58CF2C-EED9-4601-84A3-E2B1D23DDA06}"/>
    <cellStyle name="60% - Accent4 3" xfId="363" xr:uid="{321339D5-5BE7-45D5-B149-3131C580BADE}"/>
    <cellStyle name="60% - Accent4 4" xfId="364" xr:uid="{6B68057B-9D31-4770-9C87-FE46D48AD224}"/>
    <cellStyle name="60% - Accent4 4 2" xfId="365" xr:uid="{6E90E1C4-2A4B-4592-9E35-711A6CAAE47E}"/>
    <cellStyle name="60% - Accent4 5" xfId="366" xr:uid="{3003CBE0-3DA4-4E21-91D2-F9AED2EACC7B}"/>
    <cellStyle name="60% - Accent4 6" xfId="367" xr:uid="{F6EA1766-BA82-46BB-80B4-83407E6D1234}"/>
    <cellStyle name="60% - Accent4 7" xfId="368" xr:uid="{3C3D9E3B-C65F-435C-95B6-DF8D2B865C3A}"/>
    <cellStyle name="60% - Accent4 8" xfId="357" xr:uid="{2639166E-9411-4D87-B172-BD49F2AF65DE}"/>
    <cellStyle name="60% - Accent5 2" xfId="97" xr:uid="{89889656-9C93-4C97-BFD7-90A13BB3DA6C}"/>
    <cellStyle name="60% - Accent5 2 2" xfId="371" xr:uid="{C21BAD2F-F649-4C12-8488-895C202C1B81}"/>
    <cellStyle name="60% - Accent5 2 3" xfId="372" xr:uid="{1CE620F7-FBA0-4F6E-BB02-E3BA4D1F3DBB}"/>
    <cellStyle name="60% - Accent5 2 4" xfId="373" xr:uid="{FED97980-D3CB-4531-AEC1-3DD44A381EC4}"/>
    <cellStyle name="60% - Accent5 2 5" xfId="374" xr:uid="{DA48C084-B290-4398-9097-8185FE4246F6}"/>
    <cellStyle name="60% - Accent5 2 6" xfId="370" xr:uid="{26E63F82-98FC-424F-B8C3-A0BACE8EBD41}"/>
    <cellStyle name="60% - Accent5 3" xfId="375" xr:uid="{7A0192DA-AD51-4B98-B69B-881979072025}"/>
    <cellStyle name="60% - Accent5 4" xfId="376" xr:uid="{2D8C7342-1E9F-485E-A89E-981A8707814E}"/>
    <cellStyle name="60% - Accent5 4 2" xfId="377" xr:uid="{7C49E891-37DB-4C66-A4E4-DF2F0E2D4025}"/>
    <cellStyle name="60% - Accent5 5" xfId="378" xr:uid="{C61EB568-93C3-4681-A0B0-52F1E0B245D9}"/>
    <cellStyle name="60% - Accent5 6" xfId="379" xr:uid="{DE9A85C6-5410-49A1-9923-EFEDA693B2EF}"/>
    <cellStyle name="60% - Accent5 7" xfId="380" xr:uid="{019F44A2-2966-4BC7-8DF3-B0175733CB63}"/>
    <cellStyle name="60% - Accent5 8" xfId="369" xr:uid="{8D8FC67B-5B63-4841-BCB4-CD62F2276619}"/>
    <cellStyle name="60% - Accent6 2" xfId="98" xr:uid="{4D28C634-817E-4583-91A2-8F96E4DD94AF}"/>
    <cellStyle name="60% - Accent6 2 2" xfId="383" xr:uid="{6E0BA42C-0C70-4359-8AC3-087EEE379497}"/>
    <cellStyle name="60% - Accent6 2 3" xfId="384" xr:uid="{79F7A43E-31B5-4EE5-9798-2AD4FBC48B17}"/>
    <cellStyle name="60% - Accent6 2 4" xfId="385" xr:uid="{2B308F7E-8EFF-4D7A-A09E-9DD1973B4292}"/>
    <cellStyle name="60% - Accent6 2 5" xfId="386" xr:uid="{934E9D74-5A59-4098-B6F4-68962ABFB497}"/>
    <cellStyle name="60% - Accent6 2 6" xfId="382" xr:uid="{66827C7D-FDA5-49E0-9DB2-712FE7D59B0E}"/>
    <cellStyle name="60% - Accent6 3" xfId="387" xr:uid="{9666CC24-D1BB-476F-9585-75075942B664}"/>
    <cellStyle name="60% - Accent6 4" xfId="388" xr:uid="{748FA976-366F-42A2-B1F8-85D795322275}"/>
    <cellStyle name="60% - Accent6 4 2" xfId="389" xr:uid="{EC1B7FF0-FDA4-4F20-8C97-8E31ED69938C}"/>
    <cellStyle name="60% - Accent6 5" xfId="390" xr:uid="{030CAAF3-532D-423A-8F0D-C543436425EE}"/>
    <cellStyle name="60% - Accent6 6" xfId="391" xr:uid="{8B87598F-5EC9-4BBE-88C5-D402A21EB27A}"/>
    <cellStyle name="60% - Accent6 7" xfId="392" xr:uid="{3AB93CFE-B563-4DB6-BA3A-97DEBE6E698E}"/>
    <cellStyle name="60% - Accent6 8" xfId="381" xr:uid="{3ED26F31-CBF7-4B48-B8B9-5ACD6BAAAB74}"/>
    <cellStyle name="60% – r?hk1" xfId="393" xr:uid="{53C1C012-0055-4EA0-A1C7-6E9ECA7882D7}"/>
    <cellStyle name="60% – r?hk2" xfId="394" xr:uid="{584B08F1-66DA-4434-9954-E08E9D315641}"/>
    <cellStyle name="60% – r?hk3" xfId="395" xr:uid="{C7B5197A-A686-4094-82E0-7BD4DE5F4E9B}"/>
    <cellStyle name="60% – r?hk4" xfId="396" xr:uid="{8AFBC6DD-6FD6-429C-915C-30C5EC3EE09E}"/>
    <cellStyle name="60% – r?hk5" xfId="397" xr:uid="{FA6994FC-2A62-4ECB-8305-3E45F338B731}"/>
    <cellStyle name="60% – r?hk6" xfId="398" xr:uid="{F8A518BC-CCDE-462C-8993-779365C01BF7}"/>
    <cellStyle name="60% – rõhk1" xfId="399" xr:uid="{374DC35D-9A1D-4B59-9D7D-76DA9AF535CC}"/>
    <cellStyle name="60% – rõhk2" xfId="400" xr:uid="{ACFDC639-62EB-4E28-8EAF-C4BB3091B861}"/>
    <cellStyle name="60% – rõhk3" xfId="401" xr:uid="{2369CE7A-6654-4879-B7BC-4DD50CC8DD60}"/>
    <cellStyle name="60% – rõhk4" xfId="402" xr:uid="{55CE3CE0-3F42-44A0-AF0C-8E1E9A529F57}"/>
    <cellStyle name="60% – rõhk5" xfId="403" xr:uid="{0160EDBE-6A29-44B1-B829-E479B01EFEDD}"/>
    <cellStyle name="60% – rõhk6" xfId="404" xr:uid="{DFC0D4C6-C62E-45D9-A011-D7A3682EAB22}"/>
    <cellStyle name="Accent1 2" xfId="99" xr:uid="{B8D3EEA0-2FCA-42C2-87B5-BFD8FDA08009}"/>
    <cellStyle name="Accent1 2 2" xfId="407" xr:uid="{CF5EADDA-C3CD-440F-8A8C-5AAACE80E24B}"/>
    <cellStyle name="Accent1 2 2 2" xfId="1009" xr:uid="{78BB084C-6E7D-4DF3-AB81-2BBA61529EA7}"/>
    <cellStyle name="Accent1 2 3" xfId="408" xr:uid="{BA277F79-FEAD-45AA-BBA4-9E6DCEB78BDA}"/>
    <cellStyle name="Accent1 2 4" xfId="409" xr:uid="{C91E0654-9ACA-4233-B062-1B48DBCB557D}"/>
    <cellStyle name="Accent1 2 5" xfId="410" xr:uid="{3359D793-94FB-47B3-A5F5-3A7A795735AF}"/>
    <cellStyle name="Accent1 2 6" xfId="406" xr:uid="{2831CF6B-3701-47CD-AAF3-4A4A6B276AED}"/>
    <cellStyle name="Accent1 2 7" xfId="981" xr:uid="{6ED168DE-B87E-405D-875B-1F66658BC8FC}"/>
    <cellStyle name="Accent1 3" xfId="411" xr:uid="{AA050252-FC13-4506-99BC-A972D9D74AF9}"/>
    <cellStyle name="Accent1 4" xfId="412" xr:uid="{955D446A-1564-4A0D-977F-02970F3A2D3C}"/>
    <cellStyle name="Accent1 4 2" xfId="413" xr:uid="{80AEA452-A7DA-4C9E-9ABD-1DD41C462CB4}"/>
    <cellStyle name="Accent1 5" xfId="414" xr:uid="{B470D46E-606C-4447-A735-E0E00AD4E94A}"/>
    <cellStyle name="Accent1 6" xfId="415" xr:uid="{35B3E296-4500-490C-A684-8EC9CC160F5B}"/>
    <cellStyle name="Accent1 7" xfId="416" xr:uid="{6920E4C8-8ACF-4379-9337-E57C5DA211E0}"/>
    <cellStyle name="Accent1 8" xfId="405" xr:uid="{04AE2EB3-476D-48EE-80D0-89F352E2152A}"/>
    <cellStyle name="Accent2 2" xfId="100" xr:uid="{3F07CAB3-293F-4E96-B075-CD2E06AC1381}"/>
    <cellStyle name="Accent2 2 2" xfId="419" xr:uid="{B5F5C83A-EDC2-4D2C-A160-23F7AA71EA2B}"/>
    <cellStyle name="Accent2 2 3" xfId="420" xr:uid="{0E5ECF28-6F68-413C-A94A-0ECA427194D3}"/>
    <cellStyle name="Accent2 2 4" xfId="421" xr:uid="{886D0F34-0997-4C34-BE1A-F771C966DDE1}"/>
    <cellStyle name="Accent2 2 5" xfId="422" xr:uid="{38054CD0-6C50-4E92-AD85-7112DA23AF1D}"/>
    <cellStyle name="Accent2 2 6" xfId="418" xr:uid="{B03577EE-91AA-456E-8889-5139789D2CF5}"/>
    <cellStyle name="Accent2 3" xfId="423" xr:uid="{D0F86C06-3B2A-4370-8378-FD52A1C2390E}"/>
    <cellStyle name="Accent2 4" xfId="424" xr:uid="{1B1579EA-448E-48D9-8BC1-1C4D3A215E49}"/>
    <cellStyle name="Accent2 4 2" xfId="425" xr:uid="{02651AC2-9B9F-4C25-BFE5-AED0780F7F39}"/>
    <cellStyle name="Accent2 5" xfId="426" xr:uid="{D05582BA-F9F3-4C7B-8147-376EAEFBF160}"/>
    <cellStyle name="Accent2 6" xfId="427" xr:uid="{6EC23336-CDB8-4441-838B-4A547129798E}"/>
    <cellStyle name="Accent2 7" xfId="428" xr:uid="{967A9F77-F3A1-4773-A84C-9E1B97FAD1B6}"/>
    <cellStyle name="Accent2 8" xfId="417" xr:uid="{D4A1DAA8-1373-46AD-B96E-CE00A95D3F3D}"/>
    <cellStyle name="Accent3 2" xfId="101" xr:uid="{38790AED-673C-4A46-A3AA-0A90C4AAFED1}"/>
    <cellStyle name="Accent3 2 2" xfId="431" xr:uid="{E8B11E81-DBAD-4300-8864-B6AFDE47559B}"/>
    <cellStyle name="Accent3 2 3" xfId="432" xr:uid="{17DCABFB-75BB-407D-A447-8AC15B754D82}"/>
    <cellStyle name="Accent3 2 4" xfId="433" xr:uid="{DEB68977-E860-44BA-9CEB-560071BFBC5E}"/>
    <cellStyle name="Accent3 2 5" xfId="434" xr:uid="{A86D9FA0-65B5-4F1F-9F88-6039B4AB5B3D}"/>
    <cellStyle name="Accent3 2 6" xfId="430" xr:uid="{053F8E92-ACF3-4AA3-9164-374D11A31D50}"/>
    <cellStyle name="Accent3 3" xfId="435" xr:uid="{5FBB5511-B52B-4304-A719-65D74EF92ABB}"/>
    <cellStyle name="Accent3 4" xfId="436" xr:uid="{6B841B66-976E-4FD2-B57E-0805F8D6983C}"/>
    <cellStyle name="Accent3 4 2" xfId="437" xr:uid="{244AB778-0BB2-4FFE-A55A-FC449CF521F5}"/>
    <cellStyle name="Accent3 5" xfId="438" xr:uid="{0FC3D642-0DE9-4CF9-82B1-487986EA81A8}"/>
    <cellStyle name="Accent3 6" xfId="439" xr:uid="{EF46C9F0-30A8-468D-89ED-0CB7E0F02A29}"/>
    <cellStyle name="Accent3 7" xfId="440" xr:uid="{80829473-F82F-486E-9A64-22B5150B1DCC}"/>
    <cellStyle name="Accent3 8" xfId="429" xr:uid="{BC5B0741-4C40-4679-89F0-D35E3DA56823}"/>
    <cellStyle name="Accent4 2" xfId="102" xr:uid="{6AA5731E-DD39-40BF-B86C-75235E1CB125}"/>
    <cellStyle name="Accent4 2 2" xfId="443" xr:uid="{70F0E9FC-0E68-45E6-ACBD-B2BA41BE1A8E}"/>
    <cellStyle name="Accent4 2 3" xfId="444" xr:uid="{E69F5795-9C6A-4CF2-80FB-1D40B8D45191}"/>
    <cellStyle name="Accent4 2 4" xfId="445" xr:uid="{3709157A-808F-47CD-B375-958ADDDE7BFF}"/>
    <cellStyle name="Accent4 2 5" xfId="446" xr:uid="{2BAB16F4-6AB7-41AB-A0B5-C7D05F4349A1}"/>
    <cellStyle name="Accent4 2 6" xfId="442" xr:uid="{8D0E8AD1-A8D7-4FAE-B45E-B3DE8DE0CBA1}"/>
    <cellStyle name="Accent4 3" xfId="447" xr:uid="{BF778AD9-0421-448B-AF40-B62D9BD9955A}"/>
    <cellStyle name="Accent4 4" xfId="448" xr:uid="{37BC8266-90AD-4A7A-AA34-2F145A1A3700}"/>
    <cellStyle name="Accent4 4 2" xfId="449" xr:uid="{67CBCA8F-753D-44AF-8A19-2B54A76F7D39}"/>
    <cellStyle name="Accent4 5" xfId="450" xr:uid="{10427E6F-E973-48F4-9A00-81B877292D6E}"/>
    <cellStyle name="Accent4 6" xfId="451" xr:uid="{B62FB537-38FD-48AD-916E-0CCF3230B0F8}"/>
    <cellStyle name="Accent4 7" xfId="452" xr:uid="{2F14DE48-00B0-466B-A601-FD2EFAC3B0E6}"/>
    <cellStyle name="Accent4 8" xfId="441" xr:uid="{E651DB1A-3424-47E6-9087-FFA088A9FCC1}"/>
    <cellStyle name="Accent5 2" xfId="103" xr:uid="{5622EA01-97A3-4999-9517-9A7823C1CC29}"/>
    <cellStyle name="Accent5 2 2" xfId="455" xr:uid="{05D98BE4-FA7C-4E0D-97C3-E75F169C1066}"/>
    <cellStyle name="Accent5 2 3" xfId="456" xr:uid="{DAC0EA10-3F4B-4ED2-805D-96DED74B2F58}"/>
    <cellStyle name="Accent5 2 4" xfId="457" xr:uid="{596ABCCB-E296-4D7F-9F31-1FFD947F8DC1}"/>
    <cellStyle name="Accent5 2 5" xfId="458" xr:uid="{57592506-D7B6-4AD3-B9D0-4174023D2FB5}"/>
    <cellStyle name="Accent5 2 6" xfId="454" xr:uid="{157B616F-8B2E-4083-BB9C-E8FE649F635F}"/>
    <cellStyle name="Accent5 3" xfId="459" xr:uid="{7C7BC6CD-CFDC-48B8-B882-45DDA931598C}"/>
    <cellStyle name="Accent5 4" xfId="460" xr:uid="{315231E4-C114-4D17-AB9A-31BC5607C296}"/>
    <cellStyle name="Accent5 4 2" xfId="461" xr:uid="{466D88EC-5137-4950-9609-DCDB5831579A}"/>
    <cellStyle name="Accent5 5" xfId="462" xr:uid="{4C6BC591-B494-4671-9A69-1A69E351346A}"/>
    <cellStyle name="Accent5 6" xfId="463" xr:uid="{8656E6C0-573C-46C7-8D8F-F8DA61FB23B1}"/>
    <cellStyle name="Accent5 7" xfId="464" xr:uid="{5808A13A-361A-441B-9C54-A42F10468261}"/>
    <cellStyle name="Accent5 8" xfId="453" xr:uid="{ACF29D24-8802-42E7-8026-0A46DA8D37EB}"/>
    <cellStyle name="Accent6 2" xfId="104" xr:uid="{4C3FF451-63C3-4D2B-9696-DE2FBED0DC07}"/>
    <cellStyle name="Accent6 2 2" xfId="467" xr:uid="{9ABAD6E6-C3A7-4258-A35D-5F69E1BB1423}"/>
    <cellStyle name="Accent6 2 3" xfId="468" xr:uid="{B372EBB4-9C1A-4C1E-B812-90C471CBBB20}"/>
    <cellStyle name="Accent6 2 4" xfId="469" xr:uid="{03DE561E-75D3-44E9-A1C4-E03E4EEF3920}"/>
    <cellStyle name="Accent6 2 5" xfId="470" xr:uid="{0979AF72-470B-4055-9087-878DBFC95F1C}"/>
    <cellStyle name="Accent6 2 6" xfId="466" xr:uid="{81F2CEAD-D30A-46C9-B781-4737B3F42C16}"/>
    <cellStyle name="Accent6 3" xfId="471" xr:uid="{3EC48C88-890D-4B85-80B5-21C8D70D8FF0}"/>
    <cellStyle name="Accent6 4" xfId="472" xr:uid="{F585C076-0050-4C8E-9E79-FFA8B13FE90F}"/>
    <cellStyle name="Accent6 4 2" xfId="473" xr:uid="{A18023C5-FB0D-4A06-8E60-D9A113E2DE1E}"/>
    <cellStyle name="Accent6 5" xfId="474" xr:uid="{A1F6BFA0-AA4F-49F5-A467-25D84D89636A}"/>
    <cellStyle name="Accent6 6" xfId="475" xr:uid="{5001C052-C29E-46ED-9C8A-4BCBCB409A4E}"/>
    <cellStyle name="Accent6 7" xfId="476" xr:uid="{DC885AA5-D690-4B77-8478-7C02A4A29659}"/>
    <cellStyle name="Accent6 8" xfId="465" xr:uid="{969D43D3-78F1-451E-9326-8C0C45ECFCD1}"/>
    <cellStyle name="Arvutus" xfId="477" xr:uid="{E673CDF8-CB8B-4185-AF12-E167B8845FE0}"/>
    <cellStyle name="Bad 2" xfId="105" xr:uid="{3F85E1E8-B732-4CF7-8E9F-B93FA2284B67}"/>
    <cellStyle name="Bad 2 2" xfId="480" xr:uid="{95933665-5E1C-4FAC-B168-DE5B8E6EB1FC}"/>
    <cellStyle name="Bad 2 3" xfId="481" xr:uid="{F6EF4162-4A03-4F69-BF34-69DB10504545}"/>
    <cellStyle name="Bad 2 4" xfId="482" xr:uid="{2ADF1C5D-4A4C-47BE-A3DD-F8C99910E3EA}"/>
    <cellStyle name="Bad 2 5" xfId="483" xr:uid="{BE2A12CD-3D14-427D-BFDD-1012727EDAFB}"/>
    <cellStyle name="Bad 2 6" xfId="479" xr:uid="{ABB19C1C-EF41-44B6-88B7-99D41D3A344E}"/>
    <cellStyle name="Bad 3" xfId="484" xr:uid="{2BF803D9-034F-4BB3-BC55-4E66F01E9C7E}"/>
    <cellStyle name="Bad 4" xfId="485" xr:uid="{C67F965C-49B7-4136-B14F-66E186446285}"/>
    <cellStyle name="Bad 4 2" xfId="486" xr:uid="{1B5635A0-429C-4141-BAE1-31A1945300B0}"/>
    <cellStyle name="Bad 5" xfId="487" xr:uid="{B2A738CE-B662-49AC-9E28-E24654372675}"/>
    <cellStyle name="Bad 6" xfId="488" xr:uid="{EEC35BAD-76B4-4479-B093-924115BD8672}"/>
    <cellStyle name="Bad 7" xfId="489" xr:uid="{586A564B-3716-493B-AEF2-99DFA9157FAB}"/>
    <cellStyle name="Bad 8" xfId="478" xr:uid="{0BF527CF-7AEB-4347-ADAF-E603DB8C08E7}"/>
    <cellStyle name="Calculation 2" xfId="106" xr:uid="{C6250672-7B36-4D48-8F89-EA92823D7F06}"/>
    <cellStyle name="Calculation 2 2" xfId="492" xr:uid="{7D6CCD05-8F83-4FE4-A51D-E87A5BAD8073}"/>
    <cellStyle name="Calculation 2 3" xfId="493" xr:uid="{1A46375E-DEE2-4AE9-B44F-AAB293406EB2}"/>
    <cellStyle name="Calculation 2 4" xfId="494" xr:uid="{994730FD-9CC1-4B71-9BD9-13F41161F5B1}"/>
    <cellStyle name="Calculation 2 5" xfId="495" xr:uid="{0EC30A32-13F5-4A1B-86CC-E2E8DCB54E81}"/>
    <cellStyle name="Calculation 2 6" xfId="491" xr:uid="{ECE11FF9-6079-4E9F-8A8E-37158102D2C9}"/>
    <cellStyle name="Calculation 2_anakia II etapi.xls sm. defeqturi" xfId="496" xr:uid="{51F7021E-B12E-4868-815E-8482D64EC7D6}"/>
    <cellStyle name="Calculation 3" xfId="497" xr:uid="{802CA447-5A5C-4B22-A72F-044B5CB3F79C}"/>
    <cellStyle name="Calculation 4" xfId="498" xr:uid="{27BD0F2C-F0FF-4289-81A3-E5D9653ECDC7}"/>
    <cellStyle name="Calculation 4 2" xfId="499" xr:uid="{FD4F4647-3515-4B7E-8DB9-75116FF5F317}"/>
    <cellStyle name="Calculation 4_anakia II etapi.xls sm. defeqturi" xfId="500" xr:uid="{683CCEBE-5834-4335-8DC6-DD76F8BA5109}"/>
    <cellStyle name="Calculation 5" xfId="501" xr:uid="{96FED966-2261-4C05-8DB2-ECFD64791504}"/>
    <cellStyle name="Calculation 6" xfId="502" xr:uid="{C1C7E24C-C7DE-4C2E-BA69-BD6139B11C71}"/>
    <cellStyle name="Calculation 7" xfId="503" xr:uid="{C29F2889-CE68-46E9-A050-85122A40C6B4}"/>
    <cellStyle name="Calculation 8" xfId="490" xr:uid="{C6B51B20-540C-4FD1-95BA-49C2E2A81B6E}"/>
    <cellStyle name="Check Cell 2" xfId="107" xr:uid="{4733E2EC-8068-4CD6-BF4F-12A8A3B31756}"/>
    <cellStyle name="Check Cell 2 2" xfId="506" xr:uid="{69F46776-8CEE-4B34-98D2-CA005DC33F1F}"/>
    <cellStyle name="Check Cell 2 3" xfId="507" xr:uid="{EF713D2C-9CCD-465B-85AA-FFE424E6C366}"/>
    <cellStyle name="Check Cell 2 4" xfId="508" xr:uid="{64D7CCCC-4DBA-4E6D-BB8E-36540EFBF10F}"/>
    <cellStyle name="Check Cell 2 5" xfId="509" xr:uid="{CF45D11A-7976-4976-B713-00DFE0AA1C2A}"/>
    <cellStyle name="Check Cell 2 6" xfId="505" xr:uid="{4183CBE2-3404-4E78-8FDB-63F2F941C7E0}"/>
    <cellStyle name="Check Cell 2_anakia II etapi.xls sm. defeqturi" xfId="510" xr:uid="{BFA23B86-3BF9-4981-8A64-2CC2B7BB3F7D}"/>
    <cellStyle name="Check Cell 3" xfId="511" xr:uid="{655C68D9-AEB3-4A96-9DC0-DDCE3510E272}"/>
    <cellStyle name="Check Cell 4" xfId="512" xr:uid="{3EB7335B-BC57-44C3-89BA-7583E7860DF7}"/>
    <cellStyle name="Check Cell 4 2" xfId="513" xr:uid="{7FBC05DD-DB6A-4C3B-B735-A90916ADBE76}"/>
    <cellStyle name="Check Cell 4_anakia II etapi.xls sm. defeqturi" xfId="514" xr:uid="{D5D820E5-6051-4913-9B8E-0005DFF5BEDF}"/>
    <cellStyle name="Check Cell 5" xfId="515" xr:uid="{63F299C4-1CEE-4A78-8707-5E2C4562D9F8}"/>
    <cellStyle name="Check Cell 6" xfId="516" xr:uid="{3B3D019A-BC41-455D-8A1F-B651B237F335}"/>
    <cellStyle name="Check Cell 7" xfId="517" xr:uid="{9B748D8B-1385-4564-AC3B-B8F2DB3C6C35}"/>
    <cellStyle name="Check Cell 8" xfId="504" xr:uid="{E8E6A222-BD3A-40A7-996E-7B2A12467ACC}"/>
    <cellStyle name="Comma 10" xfId="519" xr:uid="{35BB1EEA-B72E-4DB6-B696-F0D42F133A15}"/>
    <cellStyle name="Comma 10 2" xfId="520" xr:uid="{65B41C73-8AB4-4E40-A952-DCC17F6CA52F}"/>
    <cellStyle name="Comma 11" xfId="521" xr:uid="{A39F6515-C245-45C1-8F11-570372336EB6}"/>
    <cellStyle name="Comma 11 2" xfId="522" xr:uid="{270D3015-8E13-47C4-8140-E11544F20111}"/>
    <cellStyle name="Comma 12" xfId="523" xr:uid="{8D6A5648-F308-473A-BA79-77ADE707C7BA}"/>
    <cellStyle name="Comma 12 2" xfId="524" xr:uid="{A5F6CF0E-275D-4F89-A703-C389197F6CCE}"/>
    <cellStyle name="Comma 12 3" xfId="525" xr:uid="{115769B9-5AE5-467B-AED4-6C4E42F19D27}"/>
    <cellStyle name="Comma 12 4" xfId="526" xr:uid="{F97F51CD-C3AB-4414-9DA0-A3A992CA152F}"/>
    <cellStyle name="Comma 12 5" xfId="527" xr:uid="{E9137672-24C3-48B8-BBEA-B6E72A1973B3}"/>
    <cellStyle name="Comma 12 6" xfId="528" xr:uid="{519CE2C1-5922-4EB6-88EB-CE47BA0C6C82}"/>
    <cellStyle name="Comma 12 7" xfId="529" xr:uid="{09D41FA1-516C-4AE4-A98F-E06BEF21DBC1}"/>
    <cellStyle name="Comma 12 8" xfId="530" xr:uid="{0FE6CD3D-2208-4309-9CC1-4C914526201E}"/>
    <cellStyle name="Comma 13" xfId="531" xr:uid="{420800A1-22D2-47D7-A501-DF97A6AFBEB4}"/>
    <cellStyle name="Comma 14" xfId="532" xr:uid="{E1CE3ED0-0B85-4675-9C98-4EA1F7B8AC4A}"/>
    <cellStyle name="Comma 14 2" xfId="533" xr:uid="{AA331AF5-0165-4B9D-A7E4-B85422AA2817}"/>
    <cellStyle name="Comma 15" xfId="534" xr:uid="{258525E5-EEB2-4A49-83AA-8683611CC316}"/>
    <cellStyle name="Comma 16" xfId="535" xr:uid="{173EE63C-7247-480A-8136-6123CEB7CEF3}"/>
    <cellStyle name="Comma 17" xfId="536" xr:uid="{3750C52F-4C84-4493-A3C2-BECAC0D4CD7B}"/>
    <cellStyle name="Comma 17 2" xfId="537" xr:uid="{9CD54ED6-F334-48EF-87C5-5F3EB5836F51}"/>
    <cellStyle name="Comma 18" xfId="538" xr:uid="{6003C701-C67F-4B16-8649-B2E4DE8BE107}"/>
    <cellStyle name="Comma 18 2" xfId="539" xr:uid="{02A7B39E-675D-40CA-842D-35555391EDEC}"/>
    <cellStyle name="Comma 19" xfId="540" xr:uid="{70111957-0BC1-47C1-833B-1057D33C9BC9}"/>
    <cellStyle name="Comma 19 2" xfId="541" xr:uid="{C1C79D83-1439-41E0-B227-4A00633C7881}"/>
    <cellStyle name="Comma 19 3" xfId="542" xr:uid="{FE136B72-EC9D-4282-8A2E-29351737DDEC}"/>
    <cellStyle name="Comma 19 4" xfId="543" xr:uid="{9463FCC1-6940-4CB8-875D-F8C64F0612EB}"/>
    <cellStyle name="Comma 2" xfId="14" xr:uid="{06B0AAC6-4751-4CB5-9952-AEAAC03822B9}"/>
    <cellStyle name="Comma 2 2" xfId="15" xr:uid="{2E0F7378-3211-430E-A490-CF6CBD3C70FD}"/>
    <cellStyle name="Comma 2 2 2" xfId="16" xr:uid="{6DA90625-3BF9-4359-8A4E-8991CC398413}"/>
    <cellStyle name="Comma 2 2 2 2" xfId="17" xr:uid="{C23D1443-423F-4FB1-B463-D67D433015D1}"/>
    <cellStyle name="Comma 2 2 2 2 2" xfId="67" xr:uid="{C0958E9B-269B-40C9-B462-AD1B841BFA78}"/>
    <cellStyle name="Comma 2 2 2 3" xfId="18" xr:uid="{199C4AF0-C8F0-4493-AD78-25373403CC83}"/>
    <cellStyle name="Comma 2 2 2 3 2" xfId="19" xr:uid="{FEAD29FF-0719-4556-ADD7-37B2795B4FF0}"/>
    <cellStyle name="Comma 2 2 2 3 2 2" xfId="20" xr:uid="{1B8795FA-754D-49FC-ABFA-C470824AEF44}"/>
    <cellStyle name="Comma 2 2 2 4" xfId="66" xr:uid="{034F1CAA-5E62-40C2-BA11-9649E319DA25}"/>
    <cellStyle name="Comma 2 2 2 5" xfId="546" xr:uid="{CE0DC67E-0254-4D99-8114-64565AFAF933}"/>
    <cellStyle name="Comma 2 2 2 6" xfId="1025" xr:uid="{9EF1B301-3CF5-45DE-AB9D-8B454BD7BC6B}"/>
    <cellStyle name="Comma 2 2 3" xfId="21" xr:uid="{2ADBC584-820D-44C2-87F2-0E0B4400F25D}"/>
    <cellStyle name="Comma 2 2 3 2" xfId="22" xr:uid="{022F5B5D-75C6-4088-BF7E-CCC3EB19F6AD}"/>
    <cellStyle name="Comma 2 2 3 2 2" xfId="23" xr:uid="{50DA4788-99F2-46E5-89F8-2A7E930ACDFF}"/>
    <cellStyle name="Comma 2 2 3 3" xfId="547" xr:uid="{892D822D-5F27-45E5-AA6F-C4540ECF8632}"/>
    <cellStyle name="Comma 2 2 4" xfId="65" xr:uid="{649403D5-B0A0-4E4A-8062-0F46C89BABDA}"/>
    <cellStyle name="Comma 2 2 5" xfId="109" xr:uid="{82428EEA-AC7A-44F7-AF8A-30B38FB70A10}"/>
    <cellStyle name="Comma 2 2 6" xfId="545" xr:uid="{F46269F5-ACCA-47F4-8466-3DEFA0E9D49A}"/>
    <cellStyle name="Comma 2 2 7" xfId="999" xr:uid="{391A9FFB-6AA9-4589-A47D-FAB81BB4AE6F}"/>
    <cellStyle name="Comma 2 3" xfId="24" xr:uid="{6ED9A0E7-B197-43B8-83A5-4409CA87C769}"/>
    <cellStyle name="Comma 2 3 2" xfId="25" xr:uid="{CCE7FD79-FBDE-4457-986E-47CD5EAF438D}"/>
    <cellStyle name="Comma 2 3 3" xfId="26" xr:uid="{CCF74917-A158-45C5-9AAE-B6429A074934}"/>
    <cellStyle name="Comma 2 3 3 2" xfId="27" xr:uid="{61C0407F-A7E3-4E66-89B7-56AD28569230}"/>
    <cellStyle name="Comma 2 3 3 2 2" xfId="5" xr:uid="{10A70870-3E3B-45E1-97E8-F887FFDDA5A3}"/>
    <cellStyle name="Comma 2 3 4" xfId="548" xr:uid="{A9D377D4-A1EB-40EE-B0F4-36C02D2965D8}"/>
    <cellStyle name="Comma 2 3 5" xfId="1002" xr:uid="{9097D112-4B12-4760-851A-B74C171CB1E2}"/>
    <cellStyle name="Comma 2 4" xfId="28" xr:uid="{794340C9-2187-4AE1-A61D-7CCB8C50D72B}"/>
    <cellStyle name="Comma 2 4 2" xfId="29" xr:uid="{FC0A7D7B-4081-4BE2-86AE-CB015DD4BD08}"/>
    <cellStyle name="Comma 2 4 2 2" xfId="69" xr:uid="{6EF99AF9-17FC-483E-85E4-54CF7C2F9E42}"/>
    <cellStyle name="Comma 2 4 3" xfId="30" xr:uid="{B56D27BC-706E-46A2-B534-D8FAF8671A65}"/>
    <cellStyle name="Comma 2 4 3 2" xfId="31" xr:uid="{B3CE86CA-3501-4059-BC5C-07313E2F1B68}"/>
    <cellStyle name="Comma 2 4 3 2 2" xfId="32" xr:uid="{83286AC8-7CF3-4EBB-AA3E-F16BC3E00697}"/>
    <cellStyle name="Comma 2 4 4" xfId="33" xr:uid="{848503AC-A5EB-46BE-A045-76093D42DD9B}"/>
    <cellStyle name="Comma 2 4 4 2" xfId="34" xr:uid="{5E1B5646-C712-4F30-B3C1-5130A6B4B8D2}"/>
    <cellStyle name="Comma 2 4 4 2 2" xfId="11" xr:uid="{0F8763B8-6389-4989-87B0-DE7647CABB92}"/>
    <cellStyle name="Comma 2 4 5" xfId="35" xr:uid="{BDBF1D42-857B-41CE-9EA2-C888AA728CF6}"/>
    <cellStyle name="Comma 2 4 5 2" xfId="36" xr:uid="{303AA46F-C90D-4FE3-88F2-9D6CD5E81B49}"/>
    <cellStyle name="Comma 2 4 5 2 2" xfId="37" xr:uid="{C042CBD0-7E2A-48DD-90EA-E0B66D7FC1E4}"/>
    <cellStyle name="Comma 2 4 6" xfId="68" xr:uid="{C1F28F92-53C1-4E05-AA74-738088C1AE8B}"/>
    <cellStyle name="Comma 2 4 7" xfId="549" xr:uid="{50D246B6-BA8F-4288-B309-34498E1BFCBA}"/>
    <cellStyle name="Comma 2 4 8" xfId="1018" xr:uid="{0D4A1C7D-42C4-49ED-8933-02308820E6A0}"/>
    <cellStyle name="Comma 2 5" xfId="8" xr:uid="{824F6382-2BDD-4721-964E-AD665F691D5A}"/>
    <cellStyle name="Comma 2 5 2" xfId="62" xr:uid="{347DCD4E-D7CE-4A87-95F1-651108E39938}"/>
    <cellStyle name="Comma 2 5 3" xfId="550" xr:uid="{0EAB6AD8-2C78-495C-B83B-9ADE954A2EA9}"/>
    <cellStyle name="Comma 2 6" xfId="64" xr:uid="{093EAF71-13E5-4951-B612-F2AD23AEC6F1}"/>
    <cellStyle name="Comma 2 6 2" xfId="551" xr:uid="{6B083F62-1FD7-4961-81E3-13652F6CC6C6}"/>
    <cellStyle name="Comma 2 7" xfId="108" xr:uid="{DCD43DA7-2731-4086-817B-636CED284174}"/>
    <cellStyle name="Comma 2 8" xfId="544" xr:uid="{8420D717-4BF9-46F5-8A62-BA175FC237C6}"/>
    <cellStyle name="Comma 2 9" xfId="978" xr:uid="{E8DDF106-3AEC-4F4E-920F-9069981705C9}"/>
    <cellStyle name="Comma 20" xfId="552" xr:uid="{F70B97CA-D6DF-4875-949B-87B3BD5B2AD0}"/>
    <cellStyle name="Comma 21" xfId="553" xr:uid="{FEC347B1-0A6B-4564-8CB3-2425845D4B4D}"/>
    <cellStyle name="Comma 21 2" xfId="554" xr:uid="{04E25837-86A1-404E-8D40-88D88B39EF1D}"/>
    <cellStyle name="Comma 22" xfId="555" xr:uid="{093F564D-2861-4F02-BFD4-61017B692B8C}"/>
    <cellStyle name="Comma 22 2" xfId="556" xr:uid="{ED757548-80DA-4401-8878-4F437832590E}"/>
    <cellStyle name="Comma 23" xfId="557" xr:uid="{D5ED957D-B63B-482E-A669-3FC0C5DD5DAE}"/>
    <cellStyle name="Comma 23 2" xfId="558" xr:uid="{CA465DF7-FE15-4452-9A06-A3DD13021780}"/>
    <cellStyle name="Comma 23 3" xfId="559" xr:uid="{4C31A229-8F1B-4093-8012-792AC002417B}"/>
    <cellStyle name="Comma 24" xfId="560" xr:uid="{E2656D93-D032-4D21-96D2-E2D1638320DA}"/>
    <cellStyle name="Comma 25" xfId="561" xr:uid="{B84CA3C2-E4AB-4574-BED7-B2F938C16567}"/>
    <cellStyle name="Comma 26" xfId="518" xr:uid="{C47C47EC-6556-467A-9D5E-FC851CDB1D2B}"/>
    <cellStyle name="Comma 3" xfId="38" xr:uid="{C5819848-B63A-450C-96A5-C2BB86DF4522}"/>
    <cellStyle name="Comma 3 2" xfId="70" xr:uid="{CA8E33A5-F347-4235-88CC-7430C6279EAB}"/>
    <cellStyle name="Comma 3 2 2" xfId="563" xr:uid="{2B7B6BD2-F36C-424F-B93D-D393227C010B}"/>
    <cellStyle name="Comma 3 2 2 2" xfId="1016" xr:uid="{7E0018C3-C6CE-4582-A6A8-1BA4066FAF31}"/>
    <cellStyle name="Comma 3 2 3" xfId="1033" xr:uid="{835678E0-AD58-4146-84E4-F407A541DB09}"/>
    <cellStyle name="Comma 3 2 4" xfId="1012" xr:uid="{2237E44E-0CCF-491E-BE55-B4EB737DF293}"/>
    <cellStyle name="Comma 3 3" xfId="564" xr:uid="{ABC9B530-BE1E-443B-A3E7-EA8E630FAB57}"/>
    <cellStyle name="Comma 3 3 2" xfId="1008" xr:uid="{DC9C167C-42D6-46D4-874D-F94426B57B99}"/>
    <cellStyle name="Comma 3 4" xfId="562" xr:uid="{ABF7B705-F506-4397-B19E-9FEC7BCB0C98}"/>
    <cellStyle name="Comma 3 4 2" xfId="1015" xr:uid="{E833AB3A-96FE-4AF1-B591-296BDBAB5625}"/>
    <cellStyle name="Comma 3 5" xfId="1029" xr:uid="{65A83F6D-533E-4997-945A-75084F4D11CE}"/>
    <cellStyle name="Comma 3 6" xfId="976" xr:uid="{6AF105A9-A823-4B1C-A406-FE57F137A8FE}"/>
    <cellStyle name="Comma 4" xfId="3" xr:uid="{FBF9B4B6-C653-4D71-BFB5-A36219A0B22E}"/>
    <cellStyle name="Comma 4 2" xfId="61" xr:uid="{43C26A17-88A9-4D25-A396-1D81E91A18F2}"/>
    <cellStyle name="Comma 4 3" xfId="565" xr:uid="{4B173BAB-EC53-473F-9310-A191303DA363}"/>
    <cellStyle name="Comma 4 8" xfId="60" xr:uid="{95C937E6-CD47-4BCF-B9B1-AA57CEFB62DD}"/>
    <cellStyle name="Comma 4 8 2" xfId="71" xr:uid="{52AEF286-FEDC-4A18-B1AF-E3EA038355AC}"/>
    <cellStyle name="Comma 5" xfId="12" xr:uid="{8C9C8EDB-DE4F-46C1-9F1C-10289E5F8354}"/>
    <cellStyle name="Comma 5 2" xfId="63" xr:uid="{2FE308A4-E177-41C5-8394-19293A0887BC}"/>
    <cellStyle name="Comma 5 2 2" xfId="567" xr:uid="{116D17C8-0810-4B7A-A510-80179873E42D}"/>
    <cellStyle name="Comma 5 3" xfId="566" xr:uid="{1141851F-F375-4928-B4F6-B2143145487A}"/>
    <cellStyle name="Comma 6" xfId="568" xr:uid="{C071754F-0F8B-4C3E-BBA9-0960A54EC4CF}"/>
    <cellStyle name="Comma 6 2" xfId="569" xr:uid="{F941BA46-CFBA-49AC-BEC6-9B7F0976BC07}"/>
    <cellStyle name="Comma 7" xfId="570" xr:uid="{7C41EAD5-EE1F-4F67-A632-1568BEAB7715}"/>
    <cellStyle name="Comma 7 2" xfId="571" xr:uid="{6645D0F3-7313-4978-9D04-76B8618241AF}"/>
    <cellStyle name="Comma 8" xfId="572" xr:uid="{94231E1E-C8FB-44C1-9CCE-1859EFE4000B}"/>
    <cellStyle name="Comma 8 2" xfId="573" xr:uid="{E36E84C9-3FE8-498A-BD61-5110B80D10F2}"/>
    <cellStyle name="Comma 9" xfId="574" xr:uid="{37E32ADF-E508-4F5C-8F1B-584E686FD7F3}"/>
    <cellStyle name="Comma 9 2" xfId="575" xr:uid="{91BA916A-D4CC-48CA-B2EA-C8FC5A8568CB}"/>
    <cellStyle name="Currency" xfId="1" builtinId="4"/>
    <cellStyle name="Currency 2" xfId="39" xr:uid="{2B38D793-A726-4DBF-A0A4-B9E569D78622}"/>
    <cellStyle name="Currency 2 2" xfId="40" xr:uid="{9CCCCD52-E398-4FBA-8AA3-4444E24A4E8A}"/>
    <cellStyle name="Currency 2 3" xfId="41" xr:uid="{66A53543-A4E7-4548-8327-249CB8482A64}"/>
    <cellStyle name="Currency 2 4" xfId="577" xr:uid="{13824936-4AE2-4E26-A44B-0B932308A358}"/>
    <cellStyle name="Currency 2 5" xfId="977" xr:uid="{491C52B8-55B9-44AD-B43E-FF8D0EC84935}"/>
    <cellStyle name="Currency 3" xfId="42" xr:uid="{184A6565-EB32-4121-9659-5FCCC9CCF651}"/>
    <cellStyle name="Currency 3 2" xfId="578" xr:uid="{66CB60C2-D7E0-422B-AEF8-9C78DE4E9136}"/>
    <cellStyle name="Currency 3 3" xfId="150" xr:uid="{C247E1CC-1315-4CD8-B2A9-3EF829AA4AD6}"/>
    <cellStyle name="Currency 4" xfId="6" xr:uid="{F3FCB85B-16B0-4584-BD88-6ED83DEA65E4}"/>
    <cellStyle name="Currency 4 2" xfId="579" xr:uid="{B3D0EF40-5815-4068-BB56-91FE29CD2CD1}"/>
    <cellStyle name="Currency 5" xfId="43" xr:uid="{9E29F1CB-CFC7-4B2D-8F53-C194A3E5E78B}"/>
    <cellStyle name="Currency 5 2" xfId="576" xr:uid="{989130B7-06DA-47C4-B20F-0162FEFFCEFC}"/>
    <cellStyle name="Currency 6" xfId="44" xr:uid="{637F7779-5688-402F-93A1-F93AF2E1C94D}"/>
    <cellStyle name="Currency 6 3 2" xfId="77" xr:uid="{C83CF2EE-A30F-40EE-9C03-948A5586877C}"/>
    <cellStyle name="Currency 7" xfId="966" xr:uid="{387A14F7-D581-4F41-B282-A5F639543C39}"/>
    <cellStyle name="Currency 8" xfId="968" xr:uid="{4ECFF58D-CE0C-46D0-B03F-5EE20196248F}"/>
    <cellStyle name="Explanatory Text 2" xfId="110" xr:uid="{BED937EB-9266-46BE-AA1A-6104C5B67C73}"/>
    <cellStyle name="Explanatory Text 2 2" xfId="582" xr:uid="{28E519A0-D073-4EA4-AB27-48D91B511717}"/>
    <cellStyle name="Explanatory Text 2 3" xfId="583" xr:uid="{C52BF174-9BA7-4EAF-BB9B-77AC3E37C133}"/>
    <cellStyle name="Explanatory Text 2 4" xfId="584" xr:uid="{CEFD11A6-0259-451C-A911-54F6A8D08D04}"/>
    <cellStyle name="Explanatory Text 2 5" xfId="585" xr:uid="{B10AFF7E-D2FB-4F2E-A1AF-35B832EF9E34}"/>
    <cellStyle name="Explanatory Text 2 6" xfId="581" xr:uid="{C67E5281-AA29-4B4A-9D48-B95CB076461C}"/>
    <cellStyle name="Explanatory Text 3" xfId="586" xr:uid="{1C0C9DF7-3E53-47F2-8370-F454D52D724C}"/>
    <cellStyle name="Explanatory Text 4" xfId="587" xr:uid="{03B5480D-7BE8-4B8D-884F-118E05DF9F77}"/>
    <cellStyle name="Explanatory Text 4 2" xfId="588" xr:uid="{4B1E01B3-EA97-4794-B8B3-B0867D8AAD88}"/>
    <cellStyle name="Explanatory Text 5" xfId="589" xr:uid="{13B8E0EA-CD1B-42E3-84EE-A28E8FDA0951}"/>
    <cellStyle name="Explanatory Text 6" xfId="590" xr:uid="{D099983E-FC87-4DBD-9D3F-35C5CBBF1C23}"/>
    <cellStyle name="Explanatory Text 7" xfId="591" xr:uid="{2B5257E2-2176-409D-A16F-80E9503AE054}"/>
    <cellStyle name="Explanatory Text 8" xfId="580" xr:uid="{E02DDB82-345E-4703-B222-6ED93BC4AB79}"/>
    <cellStyle name="Good 2" xfId="111" xr:uid="{D4484B81-B624-4266-A785-7D0245A8542C}"/>
    <cellStyle name="Good 2 2" xfId="594" xr:uid="{B54E2FDF-E3E9-444B-8D05-18D2BABEC03E}"/>
    <cellStyle name="Good 2 3" xfId="595" xr:uid="{C8DB0AD8-E32F-4A14-8944-C7B96AE695B9}"/>
    <cellStyle name="Good 2 4" xfId="596" xr:uid="{3F82C19E-8DCF-4B35-9200-EB11603ADDCE}"/>
    <cellStyle name="Good 2 5" xfId="597" xr:uid="{40D78B02-A958-45D1-8C16-5484F2018EBD}"/>
    <cellStyle name="Good 2 6" xfId="593" xr:uid="{EA40CB6F-5E64-41A2-9C0C-E303ACE5A840}"/>
    <cellStyle name="Good 3" xfId="598" xr:uid="{908B2BE3-4BB1-4188-8E2C-07FB37AB65FC}"/>
    <cellStyle name="Good 4" xfId="599" xr:uid="{3F7F84A0-65C5-415C-82EC-FF47B51879E5}"/>
    <cellStyle name="Good 4 2" xfId="600" xr:uid="{18ABA34A-57C4-461F-95E2-FE14C7D62646}"/>
    <cellStyle name="Good 5" xfId="601" xr:uid="{184772F2-A7C0-4956-ABCD-999AFEAE4020}"/>
    <cellStyle name="Good 6" xfId="602" xr:uid="{06147A39-9018-4573-A99A-4C4DFB240DAD}"/>
    <cellStyle name="Good 7" xfId="603" xr:uid="{CD43282F-6739-4364-B9EE-15CD9569A782}"/>
    <cellStyle name="Good 8" xfId="592" xr:uid="{5992601A-C937-47B5-B3B7-1EB51FEB0BAC}"/>
    <cellStyle name="Halb" xfId="604" xr:uid="{22C68629-0BA5-4B8E-9D54-0834FD236DFF}"/>
    <cellStyle name="Hea" xfId="605" xr:uid="{416CC3F8-37A0-4C4A-97C6-FCEF5306A323}"/>
    <cellStyle name="Heading 1 2" xfId="112" xr:uid="{1583E7A8-BBD2-4066-95D6-390C19613024}"/>
    <cellStyle name="Heading 1 2 2" xfId="608" xr:uid="{DCB1E271-A7FB-470C-A232-949B2EDE1BEC}"/>
    <cellStyle name="Heading 1 2 3" xfId="609" xr:uid="{1EEB09DA-A9E6-4C15-836B-E4913650D366}"/>
    <cellStyle name="Heading 1 2 4" xfId="610" xr:uid="{2E03E7E0-9A1E-44E4-A48B-F59607585CB9}"/>
    <cellStyle name="Heading 1 2 5" xfId="611" xr:uid="{29F1D6DB-E71D-446B-A902-37FF3D4231BB}"/>
    <cellStyle name="Heading 1 2 6" xfId="607" xr:uid="{4B0015EE-1E53-42DE-877D-EA119058ADD8}"/>
    <cellStyle name="Heading 1 2_anakia II etapi.xls sm. defeqturi" xfId="612" xr:uid="{791CEB4B-A688-4A2C-8E8A-016611AD01D4}"/>
    <cellStyle name="Heading 1 3" xfId="613" xr:uid="{5B5EA696-D22F-471E-A776-632F2B0D0B30}"/>
    <cellStyle name="Heading 1 4" xfId="614" xr:uid="{A1C96654-37BF-442A-8B41-4F6F198F5243}"/>
    <cellStyle name="Heading 1 4 2" xfId="615" xr:uid="{0EA3A560-9D7A-420A-856A-51D5B8D1A7D3}"/>
    <cellStyle name="Heading 1 4_anakia II etapi.xls sm. defeqturi" xfId="616" xr:uid="{63A7ABB5-CCBB-4532-912D-295495DD793A}"/>
    <cellStyle name="Heading 1 5" xfId="617" xr:uid="{AABE2D13-7B09-4526-9A1A-4B56010992F7}"/>
    <cellStyle name="Heading 1 6" xfId="618" xr:uid="{74C22B76-7C89-4D81-A8CA-C31C6C6812DD}"/>
    <cellStyle name="Heading 1 7" xfId="619" xr:uid="{421D5556-5424-48FF-BFCE-814543B5D708}"/>
    <cellStyle name="Heading 1 8" xfId="606" xr:uid="{86B0B077-EE9F-4932-941C-5DAFFBD4C26E}"/>
    <cellStyle name="Heading 2 2" xfId="113" xr:uid="{F7FE4F85-1CEE-4F47-AD6E-0FFE775A54A7}"/>
    <cellStyle name="Heading 2 2 2" xfId="622" xr:uid="{2A26AE0F-E225-4BEE-B063-B6D8CAAC8066}"/>
    <cellStyle name="Heading 2 2 3" xfId="623" xr:uid="{39D245CF-26B2-409A-8551-A320F4DFDB6C}"/>
    <cellStyle name="Heading 2 2 4" xfId="624" xr:uid="{6522D453-22AA-4419-B156-201F718ECD32}"/>
    <cellStyle name="Heading 2 2 5" xfId="625" xr:uid="{301D4E15-93A0-4603-87BE-B35E1CF9E275}"/>
    <cellStyle name="Heading 2 2 6" xfId="621" xr:uid="{18265934-0B60-4194-9A3A-69714326676A}"/>
    <cellStyle name="Heading 2 2_anakia II etapi.xls sm. defeqturi" xfId="626" xr:uid="{E07C9D63-82C0-4E5B-ADFE-512A36BD4DAB}"/>
    <cellStyle name="Heading 2 3" xfId="627" xr:uid="{EA3FC031-81A4-46EE-9419-7F7D5EBB3357}"/>
    <cellStyle name="Heading 2 4" xfId="628" xr:uid="{49169CFE-A300-4FB3-88E0-B09FF0D3100E}"/>
    <cellStyle name="Heading 2 4 2" xfId="629" xr:uid="{CC83CA19-0224-4F29-A666-C1DC19BFCA83}"/>
    <cellStyle name="Heading 2 4_anakia II etapi.xls sm. defeqturi" xfId="630" xr:uid="{503A41A5-4AB9-43E6-9A19-9617E282BC9C}"/>
    <cellStyle name="Heading 2 5" xfId="631" xr:uid="{924B66F8-0668-422B-9136-156A2BA52BA3}"/>
    <cellStyle name="Heading 2 6" xfId="632" xr:uid="{7CF3DDE5-DC02-4C59-8F69-E01FCF6241C4}"/>
    <cellStyle name="Heading 2 7" xfId="633" xr:uid="{2177845C-659B-4B68-A569-D630698DD17B}"/>
    <cellStyle name="Heading 2 8" xfId="620" xr:uid="{9654A14F-EB76-4082-9698-51823F0F3B27}"/>
    <cellStyle name="Heading 3 2" xfId="114" xr:uid="{C100EEAB-5332-4931-980C-0491981EAB91}"/>
    <cellStyle name="Heading 3 2 2" xfId="636" xr:uid="{86720C6F-C5AA-4AC6-B24D-19F690162CBF}"/>
    <cellStyle name="Heading 3 2 3" xfId="637" xr:uid="{3E8B139F-04EA-40DF-BD1D-A4015AFCF3F4}"/>
    <cellStyle name="Heading 3 2 4" xfId="638" xr:uid="{111A1471-368D-4736-91E0-4170021EB007}"/>
    <cellStyle name="Heading 3 2 5" xfId="639" xr:uid="{025820A2-25F9-4A81-8088-8E01E00112AD}"/>
    <cellStyle name="Heading 3 2 6" xfId="635" xr:uid="{39B99BC7-44CC-4594-B6FA-A034678FED3C}"/>
    <cellStyle name="Heading 3 2_anakia II etapi.xls sm. defeqturi" xfId="640" xr:uid="{3C5F349A-C9F8-4EBE-9AB0-0C4E88AF657F}"/>
    <cellStyle name="Heading 3 3" xfId="641" xr:uid="{A9D9BCCE-7C87-4CB7-BB78-334FBFA13128}"/>
    <cellStyle name="Heading 3 4" xfId="642" xr:uid="{7433CB49-B52B-4450-93BC-B0D22F02D3CA}"/>
    <cellStyle name="Heading 3 4 2" xfId="643" xr:uid="{C81E8AEE-9DAF-43E7-8A30-69D4F6B68BFD}"/>
    <cellStyle name="Heading 3 4_anakia II etapi.xls sm. defeqturi" xfId="644" xr:uid="{3846C8F9-D2DC-4108-A9D8-6B07950F41F6}"/>
    <cellStyle name="Heading 3 5" xfId="645" xr:uid="{0A5DC0CA-8F24-475F-AFA7-993FDB3D028D}"/>
    <cellStyle name="Heading 3 6" xfId="646" xr:uid="{D48D8948-68A1-44A3-834D-35C3599FB0F7}"/>
    <cellStyle name="Heading 3 7" xfId="647" xr:uid="{77AA79C0-6E5B-4D2A-AFA7-BBAC3DC12A99}"/>
    <cellStyle name="Heading 3 8" xfId="634" xr:uid="{9488A4EA-E53A-47B8-92D1-3F28211B5BEE}"/>
    <cellStyle name="Heading 4 2" xfId="115" xr:uid="{218A951F-0195-4E4A-AB28-32B0A5FC0FE1}"/>
    <cellStyle name="Heading 4 2 2" xfId="650" xr:uid="{0F7DB695-E7DF-4B0A-B7C9-2031124A988C}"/>
    <cellStyle name="Heading 4 2 3" xfId="651" xr:uid="{626E0D68-1FDA-49DE-A2F6-45EF33656704}"/>
    <cellStyle name="Heading 4 2 4" xfId="652" xr:uid="{E0107223-C16C-45D1-82A0-434DE7BAD428}"/>
    <cellStyle name="Heading 4 2 5" xfId="653" xr:uid="{1768CEC7-5B4D-42EA-9250-895B1BD4857E}"/>
    <cellStyle name="Heading 4 2 6" xfId="649" xr:uid="{5917F962-DCD4-4712-B302-549D5479FE6E}"/>
    <cellStyle name="Heading 4 3" xfId="654" xr:uid="{E71B4D61-18F4-4B1A-B609-AAF252DBE3C3}"/>
    <cellStyle name="Heading 4 4" xfId="655" xr:uid="{026D064D-135D-4D6A-AC42-145B70C1F08B}"/>
    <cellStyle name="Heading 4 4 2" xfId="656" xr:uid="{0575BDDA-2EB2-4BA0-9B9F-7660227D402D}"/>
    <cellStyle name="Heading 4 5" xfId="657" xr:uid="{4BA9B3F0-B3BA-4E0E-B121-B198D96FA5AD}"/>
    <cellStyle name="Heading 4 6" xfId="658" xr:uid="{F8139FD6-21C2-4437-A73F-30D0200B7A2D}"/>
    <cellStyle name="Heading 4 7" xfId="659" xr:uid="{B98595EC-564A-4DF2-9F94-7F8EAAA6662A}"/>
    <cellStyle name="Heading 4 8" xfId="648" xr:uid="{BE58AF0D-435E-4081-A6C9-DD66FD450049}"/>
    <cellStyle name="Hoiatustekst" xfId="660" xr:uid="{435AE770-DCED-4F04-B2EC-06B2CF25011B}"/>
    <cellStyle name="Hyperlink 2" xfId="10" xr:uid="{6A52EE89-486B-432D-9F8E-140FBE40DF43}"/>
    <cellStyle name="Hyperlink 2 2" xfId="117" xr:uid="{E5D46B31-2565-4D1E-A824-51A6EA9B3923}"/>
    <cellStyle name="Hyperlink 2 2 2" xfId="662" xr:uid="{C5A44E58-E183-4C2F-AEA9-8AA95E9789E7}"/>
    <cellStyle name="Hyperlink 2 3" xfId="116" xr:uid="{C47F6C74-4BEA-4C8C-8FFE-16885E642176}"/>
    <cellStyle name="Hyperlink 2 4" xfId="661" xr:uid="{0F29DCD5-0DDD-4ADD-8B53-390F18A79330}"/>
    <cellStyle name="Hyperlink 2_სხვადასხვა" xfId="663" xr:uid="{FE6145A1-366D-4DA8-8FDE-871FB1A0BF05}"/>
    <cellStyle name="Input 2" xfId="118" xr:uid="{9DDEA0EA-C919-43E7-894D-D0D6F7E6FCA0}"/>
    <cellStyle name="Input 2 2" xfId="666" xr:uid="{D69E0618-58AE-4985-882D-36AEBC6B4D72}"/>
    <cellStyle name="Input 2 3" xfId="667" xr:uid="{7BBE013C-78C3-4A7D-8E0D-E16C0E4407C3}"/>
    <cellStyle name="Input 2 4" xfId="668" xr:uid="{D98B905A-DE11-49DE-9050-C64129D08F9C}"/>
    <cellStyle name="Input 2 5" xfId="669" xr:uid="{D7112BF2-2363-4BDC-9D28-F39BE8CA9279}"/>
    <cellStyle name="Input 2 6" xfId="665" xr:uid="{7B29E7A9-40CD-4D5C-8FEE-52BF17438E12}"/>
    <cellStyle name="Input 2_anakia II etapi.xls sm. defeqturi" xfId="670" xr:uid="{34B89A2D-FB23-4A41-A75E-58C294B5CAA8}"/>
    <cellStyle name="Input 3" xfId="671" xr:uid="{CD45619A-6350-4049-B7F6-FD9754C63928}"/>
    <cellStyle name="Input 4" xfId="672" xr:uid="{3B0218B6-D2AD-4151-A309-8F3D65F27DC7}"/>
    <cellStyle name="Input 4 2" xfId="673" xr:uid="{EE854A53-8B5F-4A66-9735-77680CCB89AF}"/>
    <cellStyle name="Input 4_anakia II etapi.xls sm. defeqturi" xfId="674" xr:uid="{F64AEFCA-0587-42A1-AC68-06C502FBED7A}"/>
    <cellStyle name="Input 5" xfId="675" xr:uid="{465C774B-FE4B-4D79-ACB1-545C10144F89}"/>
    <cellStyle name="Input 6" xfId="676" xr:uid="{D4E58E80-F4D8-4DE3-9F03-4733C87AC71B}"/>
    <cellStyle name="Input 7" xfId="677" xr:uid="{799C30CB-711B-49C5-8AB8-F56FFC81271C}"/>
    <cellStyle name="Input 8" xfId="664" xr:uid="{D1757644-B375-4C7B-A8FC-F6B1C010FBEF}"/>
    <cellStyle name="Kokku" xfId="678" xr:uid="{8D10043C-E14A-41BE-AAE6-89BA91913E19}"/>
    <cellStyle name="Kontrolli lahtrit" xfId="679" xr:uid="{AFBCD9A7-370B-45F7-B3F0-ADA5326369D8}"/>
    <cellStyle name="Lingitud lahter" xfId="680" xr:uid="{DD0ECBC9-90B2-4F6B-BF65-305CAF96E927}"/>
    <cellStyle name="Linked Cell 2" xfId="119" xr:uid="{A7A20A85-866A-4957-B2E4-6832C34C9C4F}"/>
    <cellStyle name="Linked Cell 2 2" xfId="683" xr:uid="{CD33343E-2331-44F3-A2FC-25A9BB46A303}"/>
    <cellStyle name="Linked Cell 2 3" xfId="684" xr:uid="{3652A3A5-D269-4BD3-B8A0-67D314472DE6}"/>
    <cellStyle name="Linked Cell 2 4" xfId="685" xr:uid="{70A02BFA-77CA-4E11-B4FF-4189B9F0925A}"/>
    <cellStyle name="Linked Cell 2 5" xfId="686" xr:uid="{6435C574-088F-404F-B7DC-14D04EB86373}"/>
    <cellStyle name="Linked Cell 2 6" xfId="682" xr:uid="{A128D3E7-1FCE-4661-807D-4E2CC7A04738}"/>
    <cellStyle name="Linked Cell 2_anakia II etapi.xls sm. defeqturi" xfId="687" xr:uid="{1E486AC6-AF48-4A5C-AB7A-34B9999E2C0C}"/>
    <cellStyle name="Linked Cell 3" xfId="688" xr:uid="{69015780-D68E-4F8C-A842-2EB375A47C05}"/>
    <cellStyle name="Linked Cell 4" xfId="689" xr:uid="{6A3C4DF4-0C55-49ED-A662-9E59300A101B}"/>
    <cellStyle name="Linked Cell 4 2" xfId="690" xr:uid="{19A45D6C-B0DA-443D-8220-C006483F551A}"/>
    <cellStyle name="Linked Cell 4_anakia II etapi.xls sm. defeqturi" xfId="691" xr:uid="{4A580AB4-FD6A-4051-A7F7-536EE275B732}"/>
    <cellStyle name="Linked Cell 5" xfId="692" xr:uid="{FAD9B033-3B48-46C0-9C90-0080312B994F}"/>
    <cellStyle name="Linked Cell 6" xfId="693" xr:uid="{0EC606A0-17F2-4BDB-AA98-551AABDDFA79}"/>
    <cellStyle name="Linked Cell 7" xfId="694" xr:uid="{6BAC31D1-7523-453F-9D24-61B54D438572}"/>
    <cellStyle name="Linked Cell 8" xfId="681" xr:uid="{E2470538-9C9F-4AC1-824D-4D0861695BBE}"/>
    <cellStyle name="M?rkus" xfId="695" xr:uid="{A76E6851-B3E8-4DD4-92FF-5D41BA1211E3}"/>
    <cellStyle name="Märkus" xfId="696" xr:uid="{064D8DDE-5809-4FEF-AD5A-E0A07C439245}"/>
    <cellStyle name="Neutraalne" xfId="697" xr:uid="{B4C99486-770F-4A15-8BD3-9FED290143CC}"/>
    <cellStyle name="Neutral 2" xfId="120" xr:uid="{A70DC29C-887E-4556-8B4F-58EE83C1766A}"/>
    <cellStyle name="Neutral 2 2" xfId="700" xr:uid="{392607B3-0DAD-462E-9BE5-0E0A2E41582A}"/>
    <cellStyle name="Neutral 2 3" xfId="701" xr:uid="{DACE90F4-2ADE-4D05-8D14-202A35D552E1}"/>
    <cellStyle name="Neutral 2 4" xfId="702" xr:uid="{7FA4EC20-CA29-4504-90C0-AF73B2C816FD}"/>
    <cellStyle name="Neutral 2 5" xfId="703" xr:uid="{909AFB44-8A0F-49CB-8ABC-DD0FA63BDCCA}"/>
    <cellStyle name="Neutral 2 6" xfId="699" xr:uid="{1C272D6B-B177-44FF-A80F-99492E5852BC}"/>
    <cellStyle name="Neutral 3" xfId="704" xr:uid="{FD18E20C-503F-4483-8E7C-F42BCD59D43B}"/>
    <cellStyle name="Neutral 4" xfId="705" xr:uid="{B8A2FDF8-1818-4ED3-93CA-ECEBB7277729}"/>
    <cellStyle name="Neutral 4 2" xfId="706" xr:uid="{B7963CC8-C1D0-415E-902A-57A7C9B15190}"/>
    <cellStyle name="Neutral 5" xfId="707" xr:uid="{1CAB68BB-7298-4627-B2D3-C299740E321D}"/>
    <cellStyle name="Neutral 6" xfId="708" xr:uid="{1C35AA0F-34BC-4DCD-8B5B-27B4B9C325F9}"/>
    <cellStyle name="Neutral 7" xfId="709" xr:uid="{35B81446-03AE-4FC0-9DF6-47C037322D41}"/>
    <cellStyle name="Neutral 8" xfId="698" xr:uid="{984430A9-CF9C-4106-AC60-68B12DDEF31A}"/>
    <cellStyle name="Normal" xfId="0" builtinId="0"/>
    <cellStyle name="Normal 10" xfId="45" xr:uid="{4B6F1B78-B604-48D3-AB77-E146AD9751DE}"/>
    <cellStyle name="Normal 10 2" xfId="122" xr:uid="{1467BF7D-3AC6-40CA-ADD3-97CB07E503CC}"/>
    <cellStyle name="Normal 10 2 2" xfId="710" xr:uid="{C6E534B0-3CC1-46E2-A2C9-57C96D2397EF}"/>
    <cellStyle name="Normal 10 3" xfId="121" xr:uid="{EEABF1E2-955A-428E-84E4-A45CAC860038}"/>
    <cellStyle name="Normal 10 3 2" xfId="967" xr:uid="{1D7412CB-E1D0-46E9-95E5-F3664263417A}"/>
    <cellStyle name="Normal 10 4" xfId="988" xr:uid="{3533D5C2-C4BF-42BE-BEC7-3CB618A31355}"/>
    <cellStyle name="Normal 10_სხვადასხვა" xfId="711" xr:uid="{FF70C71A-CF00-44A7-B6D3-AF1B34754DEC}"/>
    <cellStyle name="Normal 11" xfId="712" xr:uid="{9D8586EF-E7A8-4475-9C53-E4D1239A472C}"/>
    <cellStyle name="Normal 11 2" xfId="149" xr:uid="{B0587D12-203F-4DF2-8B9B-0A460440B097}"/>
    <cellStyle name="Normal 11 2 2" xfId="713" xr:uid="{9CF75074-5B4D-4F8D-8DAA-14C49ADFED12}"/>
    <cellStyle name="Normal 11 2 2 2" xfId="714" xr:uid="{122E1F66-AEBE-4E0E-9A3E-AB2624B2C6B5}"/>
    <cellStyle name="Normal 11 3" xfId="715" xr:uid="{720AEEE2-BEB9-4419-BC44-139948D91347}"/>
    <cellStyle name="Normal 11 3 2" xfId="716" xr:uid="{E00D0E3A-C3C0-4260-86E8-A627CD86BAE2}"/>
    <cellStyle name="Normal 11 4" xfId="1001" xr:uid="{A41ED11A-4A41-4E46-935A-C6CC9629E539}"/>
    <cellStyle name="Normal 11_GAZI-2010" xfId="717" xr:uid="{82BF7BB9-BA11-493C-A61A-1626B6364124}"/>
    <cellStyle name="Normal 12" xfId="718" xr:uid="{8158414B-7C5C-46F5-9CE9-D6D733AD6EA9}"/>
    <cellStyle name="Normal 12 2" xfId="719" xr:uid="{9C21AB9B-04E3-4C96-B72E-78482BFFA4CF}"/>
    <cellStyle name="Normal 12 2 2" xfId="720" xr:uid="{4D8C8692-26AF-412E-811C-372981CEF751}"/>
    <cellStyle name="Normal 12_gazis gare qseli" xfId="721" xr:uid="{D0058329-2073-4040-BCDD-A0CAF3A1E04B}"/>
    <cellStyle name="Normal 13" xfId="78" xr:uid="{C1D1A3EC-09C6-48B2-A175-F5E07083C2B7}"/>
    <cellStyle name="Normal 13 2" xfId="723" xr:uid="{B9E0F166-E6E9-46F5-8F32-D24231589ECC}"/>
    <cellStyle name="Normal 13 2 3" xfId="724" xr:uid="{589F0859-A48B-4F54-BE58-ED523F8CB106}"/>
    <cellStyle name="Normal 13 2_სხვადასხვა" xfId="725" xr:uid="{123E0760-2584-415C-8829-7F5502DFADDF}"/>
    <cellStyle name="Normal 13 3" xfId="726" xr:uid="{60560D84-949D-41E9-AFF6-7EF3A6F67151}"/>
    <cellStyle name="Normal 13 3 2" xfId="727" xr:uid="{9402BCC6-005D-4283-9660-B0BB32D2A2CA}"/>
    <cellStyle name="Normal 13 3 2 2" xfId="728" xr:uid="{A978632F-4CC8-488E-AC4B-BBF36419B158}"/>
    <cellStyle name="Normal 13 3 2_სხვადასხვა" xfId="729" xr:uid="{A13AD476-C529-476A-9F22-C45A1188A5B5}"/>
    <cellStyle name="Normal 13 3_სხვადასხვა" xfId="730" xr:uid="{2BA6EEED-8881-46D3-9D4D-1BBFF6D9B157}"/>
    <cellStyle name="Normal 13 4" xfId="731" xr:uid="{1912BCAA-A43A-40D6-8B35-5DDFDF69159E}"/>
    <cellStyle name="Normal 13 4 2" xfId="732" xr:uid="{5DDBAAC9-32A9-4DA2-BF0D-4CECF8414840}"/>
    <cellStyle name="Normal 13 5" xfId="733" xr:uid="{3637776C-EE42-416A-9887-2F6437BD7B3B}"/>
    <cellStyle name="Normal 13 6" xfId="722" xr:uid="{E3275F82-634D-41D1-8E14-1D83B6A03EDF}"/>
    <cellStyle name="Normal 13 7" xfId="1017" xr:uid="{E363EC98-12AE-4614-BA09-727E8B9F4CE9}"/>
    <cellStyle name="Normal 13_GAZI-2010" xfId="734" xr:uid="{15A6C77C-63F1-46D2-BAF8-CED5D5A5B051}"/>
    <cellStyle name="Normal 14" xfId="735" xr:uid="{6315A94A-BDF1-4791-8850-2FAEA6507DC7}"/>
    <cellStyle name="Normal 14 2" xfId="736" xr:uid="{0676D28C-7CB5-4687-A56C-D355526B085D}"/>
    <cellStyle name="Normal 14 3" xfId="737" xr:uid="{FC7DA2FF-0532-4CA6-9F1C-B6B08F9E87FE}"/>
    <cellStyle name="Normal 14 3 2" xfId="738" xr:uid="{808640A4-A7BC-405C-B3D6-F67E2FD88228}"/>
    <cellStyle name="Normal 14 4" xfId="739" xr:uid="{171B40E5-DC97-469D-9CE0-4A75854A8E25}"/>
    <cellStyle name="Normal 14 4 2" xfId="740" xr:uid="{7D895303-F7FD-48A5-828F-E91A62F38360}"/>
    <cellStyle name="Normal 14 5" xfId="741" xr:uid="{106ECFE0-D912-4339-84B6-8803EECAA084}"/>
    <cellStyle name="Normal 14 5 2" xfId="742" xr:uid="{39007542-5D3D-455B-9BAC-D50F4681ABEC}"/>
    <cellStyle name="Normal 14_anakia II etapi.xls sm. defeqturi" xfId="46" xr:uid="{FEB3E95D-436D-45F8-8495-4E2699F622A2}"/>
    <cellStyle name="Normal 15" xfId="743" xr:uid="{46E779ED-FDF1-4227-91C1-39E124AC6906}"/>
    <cellStyle name="Normal 15 2" xfId="744" xr:uid="{128CE9AB-E124-4BEE-A2BE-265787103742}"/>
    <cellStyle name="Normal 16" xfId="745" xr:uid="{B407E4F7-CF05-4B9F-8DE5-258DE6027518}"/>
    <cellStyle name="Normal 16 2" xfId="145" xr:uid="{2A5F21A1-4D63-48D5-8077-4CD8D2F8CDA9}"/>
    <cellStyle name="Normal 16 3" xfId="746" xr:uid="{C6F5A621-A863-49EC-AFB3-C1660F238176}"/>
    <cellStyle name="Normal 16 3 2" xfId="747" xr:uid="{66D92006-BDE3-4047-8F53-B5B8ACB0C584}"/>
    <cellStyle name="Normal 16 4" xfId="748" xr:uid="{06F5F838-502C-4D03-88D1-0C68DE4E1007}"/>
    <cellStyle name="Normal 16_axalq.skola" xfId="749" xr:uid="{A16087D4-B165-46CC-A4E8-1F889031B586}"/>
    <cellStyle name="Normal 17" xfId="147" xr:uid="{C1ABD67E-2F91-4CB9-B082-3538C0925ACA}"/>
    <cellStyle name="Normal 17 2" xfId="750" xr:uid="{73C88107-D66E-4D3F-9E5B-A9C9F39E735C}"/>
    <cellStyle name="Normal 18" xfId="751" xr:uid="{1E08FE37-E0AD-41D4-88D1-71E7694DF498}"/>
    <cellStyle name="Normal 19" xfId="752" xr:uid="{72FD7661-18E3-44D3-A1D5-0B73D8C798F5}"/>
    <cellStyle name="Normal 2" xfId="47" xr:uid="{399F5923-A3D8-4027-9220-70B96251BBCF}"/>
    <cellStyle name="Normal 2 10" xfId="753" xr:uid="{444EBFB1-39F4-4EFC-9F6F-3CD86325A5E5}"/>
    <cellStyle name="Normal 2 11" xfId="144" xr:uid="{5DDAAD06-0030-4A2F-AC2D-2902F8AF397A}"/>
    <cellStyle name="Normal 2 12" xfId="972" xr:uid="{604B95F1-005D-41F6-A0A1-E817ADE3C9A3}"/>
    <cellStyle name="Normal 2 13" xfId="754" xr:uid="{DDDB4B05-BCC6-41C9-8F99-AFBB99EC34D6}"/>
    <cellStyle name="Normal 2 2" xfId="48" xr:uid="{9E15AB8E-80D1-4253-B447-E42C11FDF00E}"/>
    <cellStyle name="Normal 2 2 2" xfId="49" xr:uid="{A268A1CF-FA48-4AF4-981F-D49B4D4388E3}"/>
    <cellStyle name="Normal 2 2 2 2" xfId="50" xr:uid="{3244C22A-C544-46F1-96BA-0BFF33CC587A}"/>
    <cellStyle name="Normal 2 2 2 2 2" xfId="1026" xr:uid="{52618695-4AC6-4E70-8403-DA393287C8D7}"/>
    <cellStyle name="Normal 2 2 2 3" xfId="124" xr:uid="{33F63FCC-2507-4008-BF0D-CF36FA1DC3CB}"/>
    <cellStyle name="Normal 2 2 2 4" xfId="994" xr:uid="{8872A52F-9556-4079-AAFF-3425B2D61343}"/>
    <cellStyle name="Normal 2 2 3" xfId="51" xr:uid="{0ABF8D38-3A75-47A4-940D-80470156D844}"/>
    <cellStyle name="Normal 2 2 3 2" xfId="52" xr:uid="{FE306798-D6CB-446D-BEF2-FA7CE6CB66C9}"/>
    <cellStyle name="Normal 2 2 3 2 2" xfId="4" xr:uid="{E90C93FD-6B6D-4E45-AFE4-5FA108833601}"/>
    <cellStyle name="Normal 2 2 3 2 3" xfId="1034" xr:uid="{A675E68F-90BC-44DD-99D1-9CDDBE7D1E34}"/>
    <cellStyle name="Normal 2 2 3 3" xfId="755" xr:uid="{23B60DA3-2921-45DF-ABF7-0F613F2873A4}"/>
    <cellStyle name="Normal 2 2 3 4" xfId="1013" xr:uid="{2A4DEB96-40B6-402A-9465-51EFF4544699}"/>
    <cellStyle name="Normal 2 2 4" xfId="123" xr:uid="{3FA5CD7C-044F-4131-9D23-9BDCA706C858}"/>
    <cellStyle name="Normal 2 2 4 2" xfId="756" xr:uid="{861FE7D8-1B74-4B3F-BFD3-228AD85651A8}"/>
    <cellStyle name="Normal 2 2 4 3" xfId="1022" xr:uid="{C98C6E71-F462-468D-974D-E3B3BBF68815}"/>
    <cellStyle name="Normal 2 2 5" xfId="757" xr:uid="{6E4B02C9-FB69-4BB6-9612-AE299739E385}"/>
    <cellStyle name="Normal 2 2 6" xfId="758" xr:uid="{D5B95336-E5CB-48FD-8E8E-F71AFBAEDA86}"/>
    <cellStyle name="Normal 2 2 7" xfId="759" xr:uid="{3A913A54-8624-4254-A575-3AAC1B0A9BAE}"/>
    <cellStyle name="Normal 2 2 8" xfId="983" xr:uid="{36862373-1008-4353-A5B3-6BC30D89C129}"/>
    <cellStyle name="Normal 2 2_2D4CD000" xfId="760" xr:uid="{EEE19585-EB4C-4B3B-99B8-5D9BE0DA45A2}"/>
    <cellStyle name="Normal 2 3" xfId="73" xr:uid="{01D8A4E7-B02A-4330-8770-7481CEAC33A0}"/>
    <cellStyle name="Normal 2 3 2" xfId="762" xr:uid="{37831E73-8F11-4307-BF64-3D69C06E20A7}"/>
    <cellStyle name="Normal 2 3 2 2" xfId="763" xr:uid="{8B0C7E31-B515-4162-8FB0-2E0FED7AEC86}"/>
    <cellStyle name="Normal 2 3 2 2 2" xfId="1030" xr:uid="{69A8BDD8-7969-47F5-AB3F-DEEF31D331D4}"/>
    <cellStyle name="Normal 2 3 2 3" xfId="1010" xr:uid="{41D3CDF5-0B6B-42B7-9702-B080BA3B4505}"/>
    <cellStyle name="Normal 2 3 3" xfId="764" xr:uid="{FEC5090B-C237-4D59-9D57-520580568241}"/>
    <cellStyle name="Normal 2 3 3 2" xfId="1035" xr:uid="{5832A741-997D-475E-9433-F24B4B329534}"/>
    <cellStyle name="Normal 2 3 3 3" xfId="1014" xr:uid="{C05F377F-4353-4E39-B765-C217C65C5DBD}"/>
    <cellStyle name="Normal 2 3 4" xfId="765" xr:uid="{370E258E-E946-475D-A22B-68467E09233B}"/>
    <cellStyle name="Normal 2 3 4 2" xfId="1005" xr:uid="{F6AF7CE7-540A-4A05-8688-E91A81979CF9}"/>
    <cellStyle name="Normal 2 3 5" xfId="761" xr:uid="{7FBDB5AC-5172-45AC-ADAD-44C97D5E8B46}"/>
    <cellStyle name="Normal 2 3 5 2" xfId="1023" xr:uid="{0F196777-67EE-415D-88ED-1E85BA903332}"/>
    <cellStyle name="Normal 2 3 6" xfId="979" xr:uid="{27781763-C5B0-481C-B4DE-7DA753E68711}"/>
    <cellStyle name="Normal 2 4" xfId="766" xr:uid="{08FA6645-A7FD-4835-BF7F-ED98686D53B8}"/>
    <cellStyle name="Normal 2 4 2" xfId="998" xr:uid="{FDA7C644-A323-4248-A54A-40693A8C1B60}"/>
    <cellStyle name="Normal 2 4 3" xfId="1027" xr:uid="{1D56D119-2108-4A46-94E5-18D66B97B630}"/>
    <cellStyle name="Normal 2 4 4" xfId="990" xr:uid="{2E19DB5F-5BBB-4235-96BA-62D17101B642}"/>
    <cellStyle name="Normal 2 5" xfId="767" xr:uid="{BDA57CFA-69A7-4724-8873-B1186C2450B3}"/>
    <cellStyle name="Normal 2 5 2" xfId="1031" xr:uid="{015ADAC1-C830-4163-B6EE-2E20712191B2}"/>
    <cellStyle name="Normal 2 5 3" xfId="987" xr:uid="{17ED64BB-D89C-4EAC-86BF-F749914407E3}"/>
    <cellStyle name="Normal 2 6" xfId="768" xr:uid="{0F0BFCEC-0522-48D7-840F-85F3514ABCEA}"/>
    <cellStyle name="Normal 2 6 2" xfId="1020" xr:uid="{8DFFB631-F238-4250-8A6A-1CB543D03BC7}"/>
    <cellStyle name="Normal 2 7" xfId="769" xr:uid="{66D8581E-FC4C-47F9-9C3F-635CAEF43B9E}"/>
    <cellStyle name="Normal 2 7 2" xfId="770" xr:uid="{AF232761-4FE5-4C37-A4B6-5A7B0968E746}"/>
    <cellStyle name="Normal 2 7 3" xfId="771" xr:uid="{61A3C773-E58A-47B2-BB43-792B132D7C45}"/>
    <cellStyle name="Normal 2 7_anakia II etapi.xls sm. defeqturi" xfId="772" xr:uid="{6F236474-64CB-4CA6-8876-8200AC892E2B}"/>
    <cellStyle name="Normal 2 8" xfId="773" xr:uid="{92EFC444-8C5C-4674-8D5E-1EF449157960}"/>
    <cellStyle name="Normal 2 9" xfId="774" xr:uid="{46D6BFB2-3C9A-4E6F-A52C-8727955CABAF}"/>
    <cellStyle name="Normal 2_anakia II etapi.xls sm. defeqturi" xfId="775" xr:uid="{0143A6AD-6A17-4DB0-878A-F84114DB2C0F}"/>
    <cellStyle name="Normal 20" xfId="776" xr:uid="{7089B821-4903-482E-9B46-D6A4C7E37FB6}"/>
    <cellStyle name="Normal 21" xfId="777" xr:uid="{710DBE1C-6CD2-4317-A4B2-31EE1701DDA4}"/>
    <cellStyle name="Normal 21 2" xfId="778" xr:uid="{92D6CDFD-8C1E-4154-938A-3EC880E1BF90}"/>
    <cellStyle name="Normal 22" xfId="779" xr:uid="{6CA46613-48B0-4D76-8E52-355229655371}"/>
    <cellStyle name="Normal 22 2" xfId="780" xr:uid="{2B7CDC59-75F7-4E3C-8895-5F4FFB266A0E}"/>
    <cellStyle name="Normal 23" xfId="781" xr:uid="{883AF450-2DF6-40D3-8FED-35DB380A77EE}"/>
    <cellStyle name="Normal 23 2" xfId="782" xr:uid="{B5895783-B931-4333-82C2-A83229D37E82}"/>
    <cellStyle name="Normal 24" xfId="783" xr:uid="{269FD95B-17F0-417B-8E8C-22906E2B1D7B}"/>
    <cellStyle name="Normal 25" xfId="784" xr:uid="{6F1CA5CF-1424-4C2C-A90C-F7B23D89DFD6}"/>
    <cellStyle name="Normal 26" xfId="785" xr:uid="{874D1F76-0944-48A4-B372-39C95344D512}"/>
    <cellStyle name="Normal 27" xfId="786" xr:uid="{57C6807C-41AC-4905-89EF-D4D846EC01BC}"/>
    <cellStyle name="Normal 28" xfId="787" xr:uid="{CB811E1B-E1D3-4752-A58D-A6AC32590C5F}"/>
    <cellStyle name="Normal 29" xfId="788" xr:uid="{C3F0398B-F0B9-4706-B61F-F97F0932D1C8}"/>
    <cellStyle name="Normal 29 2" xfId="789" xr:uid="{924EA5B9-4C8F-4B81-8923-E309D1331DB2}"/>
    <cellStyle name="Normal 3" xfId="53" xr:uid="{C9B760EB-5F59-4995-B3AB-79007F6E922F}"/>
    <cellStyle name="Normal 3 2" xfId="7" xr:uid="{2CB1C59B-E27F-4F0F-9B95-42398277DB70}"/>
    <cellStyle name="Normal 3 2 2" xfId="126" xr:uid="{0405D682-9CCC-4919-A70B-DF3AAD5066E1}"/>
    <cellStyle name="Normal 3 2 2 2" xfId="792" xr:uid="{EF968C61-21F7-4567-B29B-883EE26DA421}"/>
    <cellStyle name="Normal 3 2 2 3" xfId="991" xr:uid="{8A23E57A-B5EF-4C66-A182-6ABE629F273E}"/>
    <cellStyle name="Normal 3 2 3" xfId="791" xr:uid="{2226A838-A50B-4F81-8C80-E39C5748A4E4}"/>
    <cellStyle name="Normal 3 2 4" xfId="982" xr:uid="{E4461E6E-B756-4D1D-867B-FA5FC4EC8416}"/>
    <cellStyle name="Normal 3 2_anakia II etapi.xls sm. defeqturi" xfId="793" xr:uid="{1EBD5BF2-3CA7-454D-A9CF-8DE1FC58FC35}"/>
    <cellStyle name="Normal 3 3" xfId="125" xr:uid="{701681C1-7C5B-435B-9E1F-9E3736250536}"/>
    <cellStyle name="Normal 3 3 2" xfId="790" xr:uid="{77CF44D7-53B4-4D17-8B20-E3888A8D4107}"/>
    <cellStyle name="Normal 3 3 3" xfId="997" xr:uid="{17CD1A4C-0F85-4EAE-8E66-52E22E2DD73D}"/>
    <cellStyle name="Normal 3 4" xfId="143" xr:uid="{38FBC7F4-9833-4FEC-90BC-F29F2168AE94}"/>
    <cellStyle name="Normal 3 4 2" xfId="989" xr:uid="{4A017FA7-9BEF-4920-986A-6CCFDDBCE917}"/>
    <cellStyle name="Normal 3 5" xfId="973" xr:uid="{882977D6-D198-4C36-896C-1D6825FEFB6C}"/>
    <cellStyle name="Normal 30" xfId="54" xr:uid="{42FA8E59-D7DC-4F55-8610-42FE6863347F}"/>
    <cellStyle name="Normal 30 2" xfId="794" xr:uid="{C9D9F958-F997-40C2-88D1-DBA0BF154FFB}"/>
    <cellStyle name="Normal 31" xfId="795" xr:uid="{BE68E94D-8809-426C-ACDC-14A0D91A8D0D}"/>
    <cellStyle name="Normal 32" xfId="796" xr:uid="{93464332-6686-4947-B0C8-9BF3D5153B3C}"/>
    <cellStyle name="Normal 32 2" xfId="797" xr:uid="{3000BF7D-29F7-48A5-BAC1-E873DC94E010}"/>
    <cellStyle name="Normal 32 3" xfId="798" xr:uid="{68E07A45-896F-4D61-8E1D-59046D87DCCA}"/>
    <cellStyle name="Normal 32 3 2" xfId="799" xr:uid="{C051594C-C603-4FB8-9BA7-A2C703E9D629}"/>
    <cellStyle name="Normal 32 3_სხვადასხვა" xfId="800" xr:uid="{A394F35B-D4BD-4587-AE86-9C7E4398C740}"/>
    <cellStyle name="Normal 33" xfId="801" xr:uid="{C1EC850C-8C2F-4A9A-B597-70C0883ED4F2}"/>
    <cellStyle name="Normal 33 2" xfId="802" xr:uid="{50AFAC21-EF9C-4F6E-A25B-637741C39752}"/>
    <cellStyle name="Normal 34" xfId="803" xr:uid="{358197CD-3BEF-407A-A6E0-20A40ED2A94F}"/>
    <cellStyle name="Normal 35" xfId="804" xr:uid="{281521EF-AAD0-4C25-83A2-608F9F5882C0}"/>
    <cellStyle name="Normal 35 2" xfId="805" xr:uid="{B2D7B6EC-5B33-467C-A732-31559B487B4D}"/>
    <cellStyle name="Normal 35 3" xfId="806" xr:uid="{613A97E5-8AB6-4E25-9585-39C24A214A72}"/>
    <cellStyle name="Normal 36" xfId="807" xr:uid="{60B4BF63-8EEF-42E5-9073-C034B1B31C9A}"/>
    <cellStyle name="Normal 36 2" xfId="808" xr:uid="{B9604BAD-93B0-49C0-81C4-BB10283EC75E}"/>
    <cellStyle name="Normal 36 2 2" xfId="809" xr:uid="{20D7703C-A22D-46B8-8E66-27B1657B845B}"/>
    <cellStyle name="Normal 36 2_სხვადასხვა" xfId="810" xr:uid="{BF06A0DC-5AFA-4A26-9E6C-A4EC3011ED68}"/>
    <cellStyle name="Normal 36 3" xfId="811" xr:uid="{E9CF279D-6A2C-494F-BF65-A952194D26A5}"/>
    <cellStyle name="Normal 36_სხვადასხვა" xfId="812" xr:uid="{FCBC3B33-A80D-4C47-AA0A-3A427335391B}"/>
    <cellStyle name="Normal 37" xfId="813" xr:uid="{D842B57F-1662-40E7-9E06-5DCE056CF6E1}"/>
    <cellStyle name="Normal 38" xfId="814" xr:uid="{F1562FD5-5940-4F2A-A558-D081605ED662}"/>
    <cellStyle name="Normal 38 2" xfId="815" xr:uid="{8EED595E-7395-4526-9E80-9CD37310FBE2}"/>
    <cellStyle name="Normal 38 2 2" xfId="816" xr:uid="{73293716-7F9E-4127-A713-77A939654044}"/>
    <cellStyle name="Normal 38 3" xfId="817" xr:uid="{47FCEB25-A5F3-41F9-9748-BC91A2E8DA2B}"/>
    <cellStyle name="Normal 38_სხვადასხვა" xfId="818" xr:uid="{F4924657-525C-4976-87FB-03CB5A6F086D}"/>
    <cellStyle name="Normal 39" xfId="819" xr:uid="{10F09526-89F2-47C2-B1C7-05C5118B43C6}"/>
    <cellStyle name="Normal 4" xfId="55" xr:uid="{59B1258D-4F74-4670-81DA-0949CF3F13DD}"/>
    <cellStyle name="Normal 4 2" xfId="74" xr:uid="{2E27BB5C-B6D3-481F-8276-D5A634F2025B}"/>
    <cellStyle name="Normal 4 2 2" xfId="821" xr:uid="{E07D9BC5-D2B1-4423-A047-FC4635F5564F}"/>
    <cellStyle name="Normal 4 3" xfId="127" xr:uid="{063FC972-9758-4EA8-B166-ABD99E570F6D}"/>
    <cellStyle name="Normal 4 3 2" xfId="820" xr:uid="{E38E05E1-1A5A-444B-93F4-D199056E70A5}"/>
    <cellStyle name="Normal 4 3 3" xfId="975" xr:uid="{738DD7D9-F092-4889-9F63-EE450B684A02}"/>
    <cellStyle name="Normal 4 4" xfId="151" xr:uid="{D4E91D27-E486-4CC7-B494-532C063B34F9}"/>
    <cellStyle name="Normal 40" xfId="822" xr:uid="{205B5098-3536-4F63-95FF-A02F0857E515}"/>
    <cellStyle name="Normal 40 2" xfId="823" xr:uid="{17DE7065-7320-46CA-A57C-CBEE209CCBF6}"/>
    <cellStyle name="Normal 40_სხვადასხვა" xfId="824" xr:uid="{7EF1E3E7-E4D8-4D14-AA31-39962441B619}"/>
    <cellStyle name="Normal 41" xfId="825" xr:uid="{17C3F1EB-85ED-497A-99ED-52450C7A8AC8}"/>
    <cellStyle name="Normal 42" xfId="152" xr:uid="{EE8D8097-D08E-4963-A0EF-5881EE27A955}"/>
    <cellStyle name="Normal 43" xfId="964" xr:uid="{719B783A-BDAC-4A97-9399-52394D902D29}"/>
    <cellStyle name="Normal 44" xfId="969" xr:uid="{DAE0CA46-3FD5-475A-B30E-ACF7D01E3722}"/>
    <cellStyle name="Normal 45" xfId="971" xr:uid="{043AB88A-D9DF-494F-8143-92F593D595E3}"/>
    <cellStyle name="Normal 5" xfId="56" xr:uid="{AA4FA95E-2526-41A0-BDA4-C6E55372B29A}"/>
    <cellStyle name="Normal 5 2" xfId="59" xr:uid="{7F58C35D-6C4C-42EA-BB90-8566848C0628}"/>
    <cellStyle name="Normal 5 2 2" xfId="129" xr:uid="{4ED2CC24-EAAB-4BD5-ABEC-2D95ABE62989}"/>
    <cellStyle name="Normal 5 2 2 2" xfId="827" xr:uid="{2DD6CE3C-68CF-4C2E-98DA-739D8CCD5E55}"/>
    <cellStyle name="Normal 5 2 3" xfId="828" xr:uid="{072A412E-9929-4715-98B9-121B0E61CF10}"/>
    <cellStyle name="Normal 5 2 4" xfId="826" xr:uid="{89EBC320-4B43-4507-A1F4-BA3F2ACB66BF}"/>
    <cellStyle name="Normal 5 2 5" xfId="1000" xr:uid="{971B10E3-FF50-4FA1-BBEA-17099C4A2C7B}"/>
    <cellStyle name="Normal 5 3" xfId="128" xr:uid="{DF9420AE-A141-4BD5-9EA6-403B99A71BB6}"/>
    <cellStyle name="Normal 5 3 2" xfId="830" xr:uid="{45630CF2-3E58-452A-9BA7-D4EC8B1E8D48}"/>
    <cellStyle name="Normal 5 3 3" xfId="829" xr:uid="{25319B7E-8FDE-48BD-80B6-E7B2B8DFB6F0}"/>
    <cellStyle name="Normal 5 3 4" xfId="992" xr:uid="{BEBBDD3E-B497-4683-984D-BF69904DEABA}"/>
    <cellStyle name="Normal 5 4" xfId="831" xr:uid="{BF42BFD3-3980-4315-93C4-3EF9C486A46F}"/>
    <cellStyle name="Normal 5 4 2" xfId="832" xr:uid="{8A196172-FA3C-4EEE-ACEE-607FF7ECC3B8}"/>
    <cellStyle name="Normal 5 4 2 2" xfId="833" xr:uid="{DC666D4C-A895-47C4-866C-547AB25FFA60}"/>
    <cellStyle name="Normal 5 4 3" xfId="1019" xr:uid="{5E07F3BE-61ED-444A-AF22-B31108066BFB}"/>
    <cellStyle name="Normal 5_Copy of SAN2010" xfId="834" xr:uid="{CA35988C-1E74-46A5-B793-C53BCB33FC78}"/>
    <cellStyle name="Normal 50" xfId="835" xr:uid="{AAA8A723-1806-44E2-9AEB-AE9BC422F442}"/>
    <cellStyle name="Normal 6" xfId="57" xr:uid="{255CCEB4-0617-48A7-85BF-31A27713495F}"/>
    <cellStyle name="Normal 6 2" xfId="13" xr:uid="{2BDD8865-5963-4B06-A284-59A897C095C4}"/>
    <cellStyle name="Normal 6 2 2" xfId="838" xr:uid="{F81E2207-6C7A-483C-81A9-7536E7A41DF0}"/>
    <cellStyle name="Normal 6 2 3" xfId="837" xr:uid="{147DE254-98D7-4F85-9825-ABDCC22669D3}"/>
    <cellStyle name="Normal 6 2 4" xfId="993" xr:uid="{3539AE6F-3E05-45AD-9D0E-9751CB478BD1}"/>
    <cellStyle name="Normal 6 3" xfId="839" xr:uid="{7C0EB081-7D12-4435-9669-C329C2CAE3D0}"/>
    <cellStyle name="Normal 6 3 2" xfId="1004" xr:uid="{A56FA7A8-CC49-4122-AC15-06E59CCC8BD6}"/>
    <cellStyle name="Normal 6 4" xfId="836" xr:uid="{A1352E2F-EBCF-4B8E-ADA7-C4A6805C96E2}"/>
    <cellStyle name="Normal 6 5" xfId="985" xr:uid="{37889344-07CD-4D3B-82D6-3E768C4C07FC}"/>
    <cellStyle name="Normal 7" xfId="72" xr:uid="{22D27E70-C3F5-4234-8945-8AD4EE90F387}"/>
    <cellStyle name="Normal 7 2" xfId="996" xr:uid="{42D9FE67-6C6A-4BD3-9393-41B189089535}"/>
    <cellStyle name="Normal 8" xfId="79" xr:uid="{43981621-A063-4EE6-BDD6-A09074002C2E}"/>
    <cellStyle name="Normal 8 2" xfId="841" xr:uid="{16EAFF78-3363-4D7F-BA60-38BAC35FD56E}"/>
    <cellStyle name="Normal 8 3" xfId="840" xr:uid="{D4E5CA36-A915-4912-86AC-7A7F1EC1F76F}"/>
    <cellStyle name="Normal 8 4" xfId="986" xr:uid="{A1DE9F27-50A6-4890-9401-8F502826C43C}"/>
    <cellStyle name="Normal 8_2D4CD000" xfId="842" xr:uid="{5A55DD1A-CF74-4D87-B877-65B9B4FE3D2F}"/>
    <cellStyle name="Normal 9" xfId="80" xr:uid="{F8E0B232-7E50-457D-B448-7D486C0FF88E}"/>
    <cellStyle name="Normal 9 2" xfId="844" xr:uid="{3F29F0F4-0E16-4CDE-9DDB-2571633D66A5}"/>
    <cellStyle name="Normal 9 2 2" xfId="845" xr:uid="{ED5BE67B-1D04-43DE-BD5C-0F25F47EE2DA}"/>
    <cellStyle name="Normal 9 2 3" xfId="846" xr:uid="{C9F78FF1-9131-4105-BCB1-389EAB493332}"/>
    <cellStyle name="Normal 9 2 4" xfId="847" xr:uid="{976B35A4-B6B8-41EC-8DDB-933377BF5FE6}"/>
    <cellStyle name="Normal 9 2_anakia II etapi.xls sm. defeqturi" xfId="848" xr:uid="{2CD7EFBE-6239-4EA4-A91E-6572CB2BEADD}"/>
    <cellStyle name="Normal 9 3" xfId="849" xr:uid="{5FA588C2-B1D6-4CA1-A2F3-0BB80AFC02A4}"/>
    <cellStyle name="Normal 9 4" xfId="843" xr:uid="{9D2084D2-1580-4D8E-8D1C-1D50856D3F8F}"/>
    <cellStyle name="Normal 9 5" xfId="995" xr:uid="{AF3AAFA2-1733-4E73-9441-6AA64F159D76}"/>
    <cellStyle name="Normal 9_2D4CD000" xfId="850" xr:uid="{27EEC7BB-8DF7-4C01-9CA2-A4E51849EC44}"/>
    <cellStyle name="Normal_gare wyalsadfenigagarini 2 2" xfId="140" xr:uid="{4BB48589-0D51-40A5-BFDB-29FA41E5DE3F}"/>
    <cellStyle name="Note 2" xfId="130" xr:uid="{6C15B055-0207-4F83-9449-BB9DF4F19979}"/>
    <cellStyle name="Note 2 2" xfId="853" xr:uid="{E5A36C3C-3E69-41A1-953D-C7FFDFB6F133}"/>
    <cellStyle name="Note 2 2 2" xfId="1006" xr:uid="{7593FFEA-52D8-4CA2-8934-12B481A9FE27}"/>
    <cellStyle name="Note 2 2 3" xfId="1024" xr:uid="{20BF8F5D-C106-425A-810E-BB7749CC4A64}"/>
    <cellStyle name="Note 2 2 4" xfId="984" xr:uid="{99D81F3B-98C5-4AEE-9FC8-9012B5EB0B5E}"/>
    <cellStyle name="Note 2 3" xfId="854" xr:uid="{24581DD2-9D05-4B10-8538-7F2DF6DDE531}"/>
    <cellStyle name="Note 2 3 2" xfId="1028" xr:uid="{073C44C5-987F-46E4-A06E-FD948AA3EF55}"/>
    <cellStyle name="Note 2 3 3" xfId="1007" xr:uid="{57E2C498-54B2-459E-AC1E-8294A4C88B52}"/>
    <cellStyle name="Note 2 4" xfId="855" xr:uid="{B24F3454-569E-4C3F-899D-545AE62CF042}"/>
    <cellStyle name="Note 2 4 2" xfId="1032" xr:uid="{4171A53D-86B4-4A2A-B0C4-68E4534F959D}"/>
    <cellStyle name="Note 2 4 3" xfId="1011" xr:uid="{54FB0036-3152-4170-82B0-096EE9DC5E4F}"/>
    <cellStyle name="Note 2 5" xfId="856" xr:uid="{A88EBCA0-3482-4023-B9CF-0A17E8DB2189}"/>
    <cellStyle name="Note 2 5 2" xfId="1003" xr:uid="{0AF83816-37C8-4BD8-920D-52C95FE496A2}"/>
    <cellStyle name="Note 2 6" xfId="852" xr:uid="{538F9BA2-5E66-4E7E-BCF2-09FFB05E57BC}"/>
    <cellStyle name="Note 2 6 2" xfId="1021" xr:uid="{963327E9-6343-4101-A181-F19A9FF9E02C}"/>
    <cellStyle name="Note 2 7" xfId="980" xr:uid="{86A03758-5539-4138-A533-1AE7D844554E}"/>
    <cellStyle name="Note 2_anakia II etapi.xls sm. defeqturi" xfId="857" xr:uid="{CCE3F796-403D-4557-AA38-16AA3D576DC6}"/>
    <cellStyle name="Note 3" xfId="858" xr:uid="{DBA8E9F6-ED7E-4430-B952-8011D077DA41}"/>
    <cellStyle name="Note 4" xfId="859" xr:uid="{10767ABD-DD97-47F4-AB8B-B9DEBC02ED4A}"/>
    <cellStyle name="Note 4 2" xfId="860" xr:uid="{9F9781CE-3BE6-481C-A2E7-AD466013CF83}"/>
    <cellStyle name="Note 4_anakia II etapi.xls sm. defeqturi" xfId="861" xr:uid="{D4ECE74D-3203-4CF5-9F36-FC7EDBC4CD65}"/>
    <cellStyle name="Note 5" xfId="862" xr:uid="{6DD569CB-1791-4CC8-83C3-07EE9740DBA1}"/>
    <cellStyle name="Note 6" xfId="863" xr:uid="{9D8B6D73-0C58-4583-AC12-5F2F1A43DA1C}"/>
    <cellStyle name="Note 7" xfId="864" xr:uid="{D89E63EF-0466-4D65-AD40-C92A29DD145A}"/>
    <cellStyle name="Note 8" xfId="851" xr:uid="{59145374-F1FA-4E9D-B032-475A1F2F070D}"/>
    <cellStyle name="Output 2" xfId="131" xr:uid="{2731F104-C3D5-4E35-B324-482FF69BA3F5}"/>
    <cellStyle name="Output 2 2" xfId="867" xr:uid="{E006ACDB-3E78-42E0-8895-B49BB07C7289}"/>
    <cellStyle name="Output 2 3" xfId="868" xr:uid="{FA0BD42C-D5AB-40E6-935C-23033CA24819}"/>
    <cellStyle name="Output 2 4" xfId="869" xr:uid="{7F6B0747-232D-467F-8FF6-3CDB2A13BA12}"/>
    <cellStyle name="Output 2 5" xfId="870" xr:uid="{3A1C49F2-1B6E-4A8D-B816-06D16AE78D6D}"/>
    <cellStyle name="Output 2 6" xfId="866" xr:uid="{8CE4F19F-1EF6-4CF0-9CEA-870AEF7C4FDA}"/>
    <cellStyle name="Output 2_anakia II etapi.xls sm. defeqturi" xfId="871" xr:uid="{FD86D836-FAB4-4932-953F-A9D2085728FB}"/>
    <cellStyle name="Output 3" xfId="872" xr:uid="{15EA6E08-C025-4AB9-9AFA-1E009FA5D3A9}"/>
    <cellStyle name="Output 4" xfId="873" xr:uid="{A0C04EFA-6F83-48E4-B8D7-779F7C01D092}"/>
    <cellStyle name="Output 4 2" xfId="874" xr:uid="{F0465E6C-ED2E-4B18-AF12-393A1CB49C8D}"/>
    <cellStyle name="Output 4_anakia II etapi.xls sm. defeqturi" xfId="875" xr:uid="{38EED870-0CDB-434F-BC9A-16C25DF9B1BB}"/>
    <cellStyle name="Output 5" xfId="876" xr:uid="{E03C3A50-0B8F-4358-A57B-2455CA43FF1A}"/>
    <cellStyle name="Output 6" xfId="877" xr:uid="{19550ECF-5D4A-4C61-9F3B-41B76B0B2CA0}"/>
    <cellStyle name="Output 7" xfId="878" xr:uid="{2470402A-64F6-451F-AF93-3872881ED2D7}"/>
    <cellStyle name="Output 8" xfId="865" xr:uid="{3F57A85F-981C-416C-BB6B-2DD67481DE55}"/>
    <cellStyle name="Pealkiri" xfId="879" xr:uid="{58693828-CC87-4A91-AD2E-00495C565FCC}"/>
    <cellStyle name="Pealkiri 1" xfId="880" xr:uid="{75E8250E-FE50-4FDE-B91E-5849F50F2553}"/>
    <cellStyle name="Pealkiri 2" xfId="881" xr:uid="{4C319667-8684-4926-BC88-AFB902174683}"/>
    <cellStyle name="Pealkiri 3" xfId="882" xr:uid="{F4452E7F-C523-4678-AC3E-982FC048E24E}"/>
    <cellStyle name="Pealkiri 4" xfId="883" xr:uid="{F4FA6092-8BA9-46BD-BA86-BED2D91C1998}"/>
    <cellStyle name="Percent" xfId="970" builtinId="5"/>
    <cellStyle name="Percent 2" xfId="9" xr:uid="{20B603F1-CCA7-4065-9B9F-1A7B4AB7656E}"/>
    <cellStyle name="Percent 2 2" xfId="884" xr:uid="{93ED8535-217B-4814-B80B-D8F5451D108E}"/>
    <cellStyle name="Percent 3" xfId="133" xr:uid="{EB3FDF62-DB78-4193-90D2-0DF21D4F8FF2}"/>
    <cellStyle name="Percent 3 2" xfId="134" xr:uid="{3CA303F4-5FFF-4284-9433-0302C585C5EC}"/>
    <cellStyle name="Percent 4" xfId="132" xr:uid="{159B6CDF-367B-4CAF-8658-6649A9BB8736}"/>
    <cellStyle name="Percent 5" xfId="885" xr:uid="{B6F709A6-BC19-4FC8-B387-A5DC7E8C86F0}"/>
    <cellStyle name="R?hk1" xfId="886" xr:uid="{4851C5BA-C5E1-441D-BA11-B5F5B71C4DA7}"/>
    <cellStyle name="R?hk2" xfId="887" xr:uid="{C0E9F87C-40FD-430E-BBAC-9778DF1335F8}"/>
    <cellStyle name="R?hk3" xfId="888" xr:uid="{8D62DF69-EFFF-49E1-B3F0-27BBB400855D}"/>
    <cellStyle name="R?hk4" xfId="889" xr:uid="{49523D29-B97E-4C5D-8965-E974736E1EB1}"/>
    <cellStyle name="R?hk5" xfId="890" xr:uid="{5EA4BBAB-8E5E-44BF-A6B5-9001FC533402}"/>
    <cellStyle name="R?hk6" xfId="891" xr:uid="{F5E242B4-ABA9-4AC4-A0F8-9BD0B7033299}"/>
    <cellStyle name="Rõhk1" xfId="892" xr:uid="{336A7805-0B26-415A-828C-3784B07C2908}"/>
    <cellStyle name="Rõhk2" xfId="893" xr:uid="{E1325136-66DB-4099-AC62-B2A0F0AD3A83}"/>
    <cellStyle name="Rõhk3" xfId="894" xr:uid="{A6CE69B7-82CB-43F3-B8C7-4BFF7F495FA8}"/>
    <cellStyle name="Rõhk4" xfId="895" xr:uid="{A334B49C-BFD7-4BEF-9DAB-11D635831856}"/>
    <cellStyle name="Rõhk5" xfId="896" xr:uid="{6570A2B4-68AD-474A-B83D-C3C8B13D375F}"/>
    <cellStyle name="Rõhk6" xfId="897" xr:uid="{08C422F7-8E65-4AEA-9EEE-B69837C22E19}"/>
    <cellStyle name="Selgitav tekst" xfId="898" xr:uid="{C8CF94C3-BB30-4E32-AB7D-6E2B24974DE6}"/>
    <cellStyle name="Sisestus" xfId="899" xr:uid="{A3AAF2B7-A17B-4288-9C45-18DD858CA5A8}"/>
    <cellStyle name="Style 1" xfId="900" xr:uid="{E0E8BF93-4D02-47FD-8B0C-BE4C3F2CE6FB}"/>
    <cellStyle name="Style 2" xfId="135" xr:uid="{F47C1CDA-99EC-43A3-98AD-D4728BAFAD9E}"/>
    <cellStyle name="Title 2" xfId="136" xr:uid="{A8B3B2CF-B927-4579-9BFF-346A92F7CC5F}"/>
    <cellStyle name="Title 2 2" xfId="903" xr:uid="{E2DFAD03-1612-413A-B508-90D559B6B80B}"/>
    <cellStyle name="Title 2 3" xfId="904" xr:uid="{09FFE8C7-5990-42CB-89F0-C918FE74A119}"/>
    <cellStyle name="Title 2 4" xfId="905" xr:uid="{27F183F1-3D25-496E-A24E-A13904A9CB7D}"/>
    <cellStyle name="Title 2 5" xfId="906" xr:uid="{0616D1FD-72DF-47EC-B584-916CF33B7365}"/>
    <cellStyle name="Title 2 6" xfId="902" xr:uid="{60094782-7AE3-47DC-A5E9-695334E20E30}"/>
    <cellStyle name="Title 3" xfId="907" xr:uid="{7083C3A2-F4DC-4567-AF1E-FD307031077B}"/>
    <cellStyle name="Title 4" xfId="908" xr:uid="{FC6CF478-D08C-482B-8DA8-3EB13BA6879F}"/>
    <cellStyle name="Title 4 2" xfId="909" xr:uid="{61F3DA82-E2C5-4E4F-8CB4-2028677AD872}"/>
    <cellStyle name="Title 5" xfId="910" xr:uid="{B3A630BD-F34E-4554-91C6-F0B855FA96A5}"/>
    <cellStyle name="Title 6" xfId="911" xr:uid="{AC4CF0F0-E307-4AF9-A7A3-5C093B6C70A3}"/>
    <cellStyle name="Title 7" xfId="912" xr:uid="{4F62CE66-952D-410B-897B-DA6314B7730A}"/>
    <cellStyle name="Title 8" xfId="901" xr:uid="{CE44A9E0-9473-43BA-B8A6-D7CA75E35F59}"/>
    <cellStyle name="Total 2" xfId="137" xr:uid="{7A9083D7-C7B2-4FBF-BEB0-BDC147F78691}"/>
    <cellStyle name="Total 2 2" xfId="915" xr:uid="{8794F7D5-A1D2-442F-AB2F-B2B449690C80}"/>
    <cellStyle name="Total 2 3" xfId="916" xr:uid="{1F2FF3DE-27C4-4211-91B8-5CF3D85CE1A4}"/>
    <cellStyle name="Total 2 4" xfId="917" xr:uid="{9497E543-EEA7-4D6B-925B-88DFA1F3EEBE}"/>
    <cellStyle name="Total 2 5" xfId="918" xr:uid="{F5143862-7027-4A9B-928C-2BE95D6521B5}"/>
    <cellStyle name="Total 2 6" xfId="914" xr:uid="{9A1899C1-D189-4752-B0AB-1FEC4E746064}"/>
    <cellStyle name="Total 2_anakia II etapi.xls sm. defeqturi" xfId="919" xr:uid="{A6BC8763-2A5D-4736-B4C0-A21D2FD27B6E}"/>
    <cellStyle name="Total 3" xfId="920" xr:uid="{F36BD978-E56F-4931-A542-9885FDE19B42}"/>
    <cellStyle name="Total 4" xfId="921" xr:uid="{EED583FB-97A0-4C04-B756-9A68E8007BCC}"/>
    <cellStyle name="Total 4 2" xfId="922" xr:uid="{3189244E-42D1-4422-BCA6-209AD2EDB3BE}"/>
    <cellStyle name="Total 4_anakia II etapi.xls sm. defeqturi" xfId="923" xr:uid="{D5F20B59-2C41-4B7F-99AC-92949975F750}"/>
    <cellStyle name="Total 5" xfId="924" xr:uid="{3B1008E6-D12F-4D5F-AEF7-F8F7E06449B1}"/>
    <cellStyle name="Total 6" xfId="925" xr:uid="{5AAE4A94-6DAF-4833-898D-E5DE208A1FCC}"/>
    <cellStyle name="Total 7" xfId="926" xr:uid="{231A0FAA-D6AB-41B2-AEDA-02FC336A01B2}"/>
    <cellStyle name="Total 8" xfId="913" xr:uid="{B03757AF-C23B-447E-9933-DC27C5F0143D}"/>
    <cellStyle name="V?ljund" xfId="927" xr:uid="{E979B95E-BBCD-4A52-B6D2-217941E01418}"/>
    <cellStyle name="Väljund" xfId="928" xr:uid="{72CE83CB-FF82-40DB-9E81-79D06F4F5C8C}"/>
    <cellStyle name="Warning Text 2" xfId="138" xr:uid="{7F303A2D-4922-4EF5-B3C2-1DAFC6CC0406}"/>
    <cellStyle name="Warning Text 2 2" xfId="931" xr:uid="{E0CE9BDF-C32E-43FE-96D0-24A1F2198AEB}"/>
    <cellStyle name="Warning Text 2 3" xfId="932" xr:uid="{9AEC1C22-A026-4FB8-8F0D-9EC0CC261D90}"/>
    <cellStyle name="Warning Text 2 4" xfId="933" xr:uid="{4CE360F0-6F14-467C-AF10-20798B048D8A}"/>
    <cellStyle name="Warning Text 2 5" xfId="934" xr:uid="{AE0FB8AB-D3E7-4925-B4BE-82D563AFC49E}"/>
    <cellStyle name="Warning Text 2 6" xfId="930" xr:uid="{453A8F98-E700-40ED-A784-A9E0F9213C17}"/>
    <cellStyle name="Warning Text 3" xfId="935" xr:uid="{DB359304-E6AD-4E35-8522-3AB9330138DE}"/>
    <cellStyle name="Warning Text 4" xfId="936" xr:uid="{82227D7D-B79B-4B88-AAAE-A59355260A7E}"/>
    <cellStyle name="Warning Text 4 2" xfId="937" xr:uid="{6F2BAE56-5B7D-4E98-909F-31D41DEBC9BF}"/>
    <cellStyle name="Warning Text 5" xfId="938" xr:uid="{CD85A367-1599-46B3-AA5D-07BE97C73AFB}"/>
    <cellStyle name="Warning Text 6" xfId="939" xr:uid="{EE03CCE1-6F35-4463-9FFB-2B5ACAA5BAC7}"/>
    <cellStyle name="Warning Text 7" xfId="940" xr:uid="{E15E1C56-4FDD-4787-99C9-7E58A0E38A52}"/>
    <cellStyle name="Warning Text 8" xfId="929" xr:uid="{92ACE3A2-C840-4D49-9E62-981EE3A0AE96}"/>
    <cellStyle name="Обычный 10" xfId="941" xr:uid="{B65A7A24-5B93-476A-87E9-2880CCF3F58C}"/>
    <cellStyle name="Обычный 2" xfId="139" xr:uid="{D8402547-D944-40BE-866A-FC8861D443FB}"/>
    <cellStyle name="Обычный 2 2" xfId="148" xr:uid="{44E74B5E-7118-449D-9AF2-A9822F7D6ED8}"/>
    <cellStyle name="Обычный 2 3" xfId="942" xr:uid="{20441968-C49B-4F56-951A-1069EA461749}"/>
    <cellStyle name="Обычный 2 4" xfId="58" xr:uid="{ACC967F5-E172-4C00-9C5D-94D94AB28FBC}"/>
    <cellStyle name="Обычный 2 5" xfId="965" xr:uid="{C6AC9E4A-3867-476D-8C9F-176545E4609F}"/>
    <cellStyle name="Обычный 3" xfId="141" xr:uid="{138B4320-EF69-4D07-B555-6AD27BCB30A1}"/>
    <cellStyle name="Обычный 3 2" xfId="943" xr:uid="{DC765C21-B8B8-47DC-B913-EE7FA3389B2D}"/>
    <cellStyle name="Обычный 3 4" xfId="944" xr:uid="{58948468-F51B-430D-AAEF-3B999F9224F0}"/>
    <cellStyle name="Обычный 4" xfId="142" xr:uid="{6D8CA6A0-E93E-4CFE-B7F5-896FACC3EE29}"/>
    <cellStyle name="Обычный 4 2" xfId="75" xr:uid="{2656CD3D-9BC3-496E-B4CE-D165658F5A38}"/>
    <cellStyle name="Обычный 4 3" xfId="945" xr:uid="{E366CC18-804E-408E-A8C3-7791E4283099}"/>
    <cellStyle name="Обычный 5" xfId="946" xr:uid="{A93EB973-2F5B-4AD1-B5C7-F8A162F523F3}"/>
    <cellStyle name="Обычный 5 2" xfId="146" xr:uid="{DAB04947-3CAB-4F3C-9665-9C42DA6EFACC}"/>
    <cellStyle name="Обычный 5 2 2" xfId="947" xr:uid="{9222B66E-5990-4E11-95D2-60EA194D9C2D}"/>
    <cellStyle name="Обычный 5 3" xfId="948" xr:uid="{ED6E8FFE-9DF8-430A-9A87-BA7F8DE9CE54}"/>
    <cellStyle name="Обычный 5 6" xfId="949" xr:uid="{D3EBF181-36B1-4F1C-8A7B-61FB9DEF2F50}"/>
    <cellStyle name="Обычный 5_სხვადასხვა" xfId="950" xr:uid="{8C3F6E11-617E-46A5-BF1E-3CD8DD67A628}"/>
    <cellStyle name="Обычный 6" xfId="951" xr:uid="{7E38BB86-DC5A-4D13-9644-DE3219087E2C}"/>
    <cellStyle name="Обычный 7" xfId="952" xr:uid="{65141F38-E82C-4CF2-A284-35D3AF7D0DE2}"/>
    <cellStyle name="Обычный 7 2" xfId="953" xr:uid="{6F08BF12-AD69-4BE7-8096-8FBCCE052367}"/>
    <cellStyle name="Обычный 8" xfId="954" xr:uid="{41A0EDF6-E30D-4861-9516-5481A6A6B040}"/>
    <cellStyle name="Обычный 9" xfId="955" xr:uid="{92B5774B-73FC-4666-ABB1-6F6F6153BE86}"/>
    <cellStyle name="Обычный_08_ГЛИНИСТЫЙ ПЕР-14 (ВАНУНИ)" xfId="974" xr:uid="{0AC5EBCB-4281-45F9-97C4-FEA88BE16E76}"/>
    <cellStyle name="Обычный_170 кВт" xfId="1036" xr:uid="{5D1AD4AA-1808-4DEB-82B6-100B55E4CF41}"/>
    <cellStyle name="Обычный_Спецификация оборудования, изделий и материалов" xfId="2" xr:uid="{0AA922FB-08D9-4114-B089-5AEA312A02BA}"/>
    <cellStyle name="Процентный 2" xfId="956" xr:uid="{5D9BABB3-E6DD-4BCC-B7BD-884D5E7CBA9F}"/>
    <cellStyle name="Процентный 3" xfId="957" xr:uid="{2B8D5E32-CFD4-4B4D-8F5B-2CDBA0F67A5C}"/>
    <cellStyle name="Процентный 3 2" xfId="958" xr:uid="{A06C4D3B-1BA6-4D03-9B72-BA272FD64A58}"/>
    <cellStyle name="Процентный 3 3" xfId="959" xr:uid="{A418545F-04ED-4ED1-90F6-092E44469554}"/>
    <cellStyle name="Стиль 1" xfId="960" xr:uid="{924FE00B-7703-4834-A1D0-69912598404B}"/>
    <cellStyle name="Финансовый 2" xfId="76" xr:uid="{1C6C1C4B-2DA6-4CDB-960F-EF49E74B9D5D}"/>
    <cellStyle name="Финансовый 2 2" xfId="961" xr:uid="{5C2F1B34-C40F-4487-AF78-57132D873B80}"/>
    <cellStyle name="Финансовый 3" xfId="962" xr:uid="{7C30B608-9DE4-44DA-90F5-31F32604CC41}"/>
    <cellStyle name="Финансовый 6" xfId="963" xr:uid="{2C6EC980-8BF2-4CC0-BB21-9C7F77BCA6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2:F11"/>
  <sheetViews>
    <sheetView tabSelected="1" zoomScale="85" zoomScaleNormal="85" workbookViewId="0">
      <selection activeCell="F16" sqref="F16"/>
    </sheetView>
  </sheetViews>
  <sheetFormatPr defaultRowHeight="15"/>
  <cols>
    <col min="4" max="4" width="3.85546875" bestFit="1" customWidth="1"/>
    <col min="5" max="5" width="63.140625" bestFit="1" customWidth="1"/>
    <col min="6" max="6" width="22.7109375" bestFit="1" customWidth="1"/>
  </cols>
  <sheetData>
    <row r="2" spans="4:6" ht="15.75" thickBot="1"/>
    <row r="3" spans="4:6">
      <c r="D3" s="87" t="s">
        <v>2</v>
      </c>
      <c r="E3" s="88" t="s">
        <v>269</v>
      </c>
      <c r="F3" s="89" t="s">
        <v>270</v>
      </c>
    </row>
    <row r="4" spans="4:6">
      <c r="D4" s="90">
        <v>1</v>
      </c>
      <c r="E4" s="91" t="s">
        <v>246</v>
      </c>
      <c r="F4" s="92">
        <f>ელექტროობა!L149</f>
        <v>0</v>
      </c>
    </row>
    <row r="5" spans="4:6">
      <c r="D5" s="90">
        <v>2</v>
      </c>
      <c r="E5" s="11" t="s">
        <v>268</v>
      </c>
      <c r="F5" s="92">
        <f>'სახანძრო სუსტი დენები'!L34</f>
        <v>0</v>
      </c>
    </row>
    <row r="6" spans="4:6">
      <c r="D6" s="90">
        <v>3</v>
      </c>
      <c r="E6" s="11" t="s">
        <v>271</v>
      </c>
      <c r="F6" s="92">
        <f>ინტერნეტი!L22</f>
        <v>0</v>
      </c>
    </row>
    <row r="7" spans="4:6">
      <c r="D7" s="90">
        <v>4</v>
      </c>
      <c r="E7" s="11" t="s">
        <v>292</v>
      </c>
      <c r="F7" s="92">
        <f>კამერები!L26</f>
        <v>0</v>
      </c>
    </row>
    <row r="8" spans="4:6">
      <c r="D8" s="90">
        <v>5</v>
      </c>
      <c r="E8" s="11" t="s">
        <v>333</v>
      </c>
      <c r="F8" s="92">
        <f>ხანძარქრობა!L56</f>
        <v>0</v>
      </c>
    </row>
    <row r="9" spans="4:6">
      <c r="D9" s="90">
        <v>6</v>
      </c>
      <c r="E9" s="11" t="s">
        <v>481</v>
      </c>
      <c r="F9" s="92">
        <f>სახ.ვენტილაცია!M51</f>
        <v>0</v>
      </c>
    </row>
    <row r="10" spans="4:6">
      <c r="D10" s="90">
        <v>7</v>
      </c>
      <c r="E10" s="11" t="s">
        <v>482</v>
      </c>
      <c r="F10" s="92">
        <f>'გათბობა-გაგრილება-ვენტილაცია'!M133</f>
        <v>0</v>
      </c>
    </row>
    <row r="11" spans="4:6" ht="15.75" thickBot="1">
      <c r="D11" s="93" t="s">
        <v>247</v>
      </c>
      <c r="E11" s="94"/>
      <c r="F11" s="95">
        <f>SUM(F4:F10)</f>
        <v>0</v>
      </c>
    </row>
  </sheetData>
  <mergeCells count="1">
    <mergeCell ref="D11: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73E0A-0363-4BB6-87C6-1DEF4B1E694E}">
  <sheetPr codeName="Sheet2">
    <pageSetUpPr fitToPage="1"/>
  </sheetPr>
  <dimension ref="B2:M150"/>
  <sheetViews>
    <sheetView topLeftCell="A10" zoomScaleNormal="100" zoomScaleSheetLayoutView="70" workbookViewId="0">
      <selection activeCell="F9" sqref="F9"/>
    </sheetView>
  </sheetViews>
  <sheetFormatPr defaultColWidth="11.5703125" defaultRowHeight="15"/>
  <cols>
    <col min="1" max="1" width="5.7109375" style="146" customWidth="1"/>
    <col min="2" max="2" width="10.28515625" style="146" customWidth="1"/>
    <col min="3" max="3" width="52" style="190" customWidth="1"/>
    <col min="4" max="4" width="11.42578125" style="146" customWidth="1"/>
    <col min="5" max="5" width="13.28515625" style="146" bestFit="1" customWidth="1"/>
    <col min="6" max="6" width="10.5703125" style="146" bestFit="1" customWidth="1"/>
    <col min="7" max="7" width="9.140625" style="146" bestFit="1" customWidth="1"/>
    <col min="8" max="8" width="10" style="146" bestFit="1" customWidth="1"/>
    <col min="9" max="9" width="9.140625" style="146" bestFit="1" customWidth="1"/>
    <col min="10" max="10" width="12" style="146" bestFit="1" customWidth="1"/>
    <col min="11" max="11" width="9.140625" style="146" bestFit="1" customWidth="1"/>
    <col min="12" max="12" width="18.140625" style="146" bestFit="1" customWidth="1"/>
    <col min="13" max="13" width="19.7109375" style="146" bestFit="1" customWidth="1"/>
    <col min="14" max="16384" width="11.5703125" style="146"/>
  </cols>
  <sheetData>
    <row r="2" spans="2:13" ht="37.5" customHeight="1" thickBot="1">
      <c r="B2" s="145" t="s">
        <v>267</v>
      </c>
      <c r="C2" s="145"/>
      <c r="D2" s="145"/>
      <c r="E2" s="145"/>
      <c r="F2" s="145"/>
      <c r="G2" s="145"/>
      <c r="H2" s="145"/>
      <c r="I2" s="145"/>
      <c r="J2" s="145"/>
      <c r="K2" s="145"/>
      <c r="L2" s="145"/>
      <c r="M2" s="145"/>
    </row>
    <row r="3" spans="2:13" ht="15.75" customHeight="1" thickBot="1">
      <c r="B3" s="16" t="s">
        <v>2</v>
      </c>
      <c r="C3" s="147" t="s">
        <v>143</v>
      </c>
      <c r="D3" s="25" t="s">
        <v>144</v>
      </c>
      <c r="E3" s="26" t="s">
        <v>145</v>
      </c>
      <c r="F3" s="20" t="s">
        <v>151</v>
      </c>
      <c r="G3" s="21"/>
      <c r="H3" s="20" t="s">
        <v>150</v>
      </c>
      <c r="I3" s="21"/>
      <c r="J3" s="148" t="s">
        <v>149</v>
      </c>
      <c r="K3" s="148"/>
      <c r="L3" s="18" t="s">
        <v>152</v>
      </c>
      <c r="M3" s="16" t="s">
        <v>153</v>
      </c>
    </row>
    <row r="4" spans="2:13" ht="30" customHeight="1" thickBot="1">
      <c r="B4" s="17"/>
      <c r="C4" s="149"/>
      <c r="D4" s="27"/>
      <c r="E4" s="28"/>
      <c r="F4" s="9" t="s">
        <v>146</v>
      </c>
      <c r="G4" s="8" t="s">
        <v>147</v>
      </c>
      <c r="H4" s="7" t="s">
        <v>148</v>
      </c>
      <c r="I4" s="8" t="s">
        <v>147</v>
      </c>
      <c r="J4" s="150" t="s">
        <v>146</v>
      </c>
      <c r="K4" s="150" t="s">
        <v>147</v>
      </c>
      <c r="L4" s="19"/>
      <c r="M4" s="17"/>
    </row>
    <row r="5" spans="2:13" ht="28.35" customHeight="1" thickBot="1">
      <c r="B5" s="151">
        <v>1</v>
      </c>
      <c r="C5" s="152">
        <v>2</v>
      </c>
      <c r="D5" s="151">
        <v>3</v>
      </c>
      <c r="E5" s="152">
        <v>4</v>
      </c>
      <c r="F5" s="151">
        <v>5</v>
      </c>
      <c r="G5" s="152">
        <v>6</v>
      </c>
      <c r="H5" s="151">
        <v>7</v>
      </c>
      <c r="I5" s="152">
        <v>8</v>
      </c>
      <c r="J5" s="151">
        <v>9</v>
      </c>
      <c r="K5" s="152">
        <v>10</v>
      </c>
      <c r="L5" s="151">
        <v>11</v>
      </c>
      <c r="M5" s="152">
        <v>12</v>
      </c>
    </row>
    <row r="6" spans="2:13" ht="31.5" customHeight="1">
      <c r="B6" s="153" t="s">
        <v>1</v>
      </c>
      <c r="C6" s="154" t="s">
        <v>54</v>
      </c>
      <c r="D6" s="155" t="s">
        <v>55</v>
      </c>
      <c r="E6" s="155">
        <v>1</v>
      </c>
      <c r="F6" s="156"/>
      <c r="G6" s="156"/>
      <c r="H6" s="156"/>
      <c r="I6" s="156"/>
      <c r="J6" s="157"/>
      <c r="K6" s="157"/>
      <c r="L6" s="158"/>
      <c r="M6" s="159"/>
    </row>
    <row r="7" spans="2:13" ht="22.7" customHeight="1">
      <c r="B7" s="160" t="s">
        <v>155</v>
      </c>
      <c r="C7" s="161" t="s">
        <v>56</v>
      </c>
      <c r="D7" s="162" t="s">
        <v>57</v>
      </c>
      <c r="E7" s="162">
        <v>1</v>
      </c>
      <c r="F7" s="163"/>
      <c r="G7" s="164">
        <f>F7*E7</f>
        <v>0</v>
      </c>
      <c r="H7" s="164"/>
      <c r="I7" s="164">
        <f>H7*E7</f>
        <v>0</v>
      </c>
      <c r="J7" s="165"/>
      <c r="K7" s="165">
        <f>J7*E7</f>
        <v>0</v>
      </c>
      <c r="L7" s="166">
        <f>G7+I7+K7</f>
        <v>0</v>
      </c>
      <c r="M7" s="159"/>
    </row>
    <row r="8" spans="2:13" ht="22.7" customHeight="1">
      <c r="B8" s="160" t="s">
        <v>158</v>
      </c>
      <c r="C8" s="161" t="s">
        <v>58</v>
      </c>
      <c r="D8" s="162" t="s">
        <v>57</v>
      </c>
      <c r="E8" s="162">
        <v>1</v>
      </c>
      <c r="F8" s="163"/>
      <c r="G8" s="164">
        <f t="shared" ref="G8:G71" si="0">F8*E8</f>
        <v>0</v>
      </c>
      <c r="H8" s="164"/>
      <c r="I8" s="164">
        <f t="shared" ref="I8:I71" si="1">H8*E8</f>
        <v>0</v>
      </c>
      <c r="J8" s="165"/>
      <c r="K8" s="165">
        <f t="shared" ref="K8:K71" si="2">J8*E8</f>
        <v>0</v>
      </c>
      <c r="L8" s="166">
        <f t="shared" ref="L8:L71" si="3">G8+I8+K8</f>
        <v>0</v>
      </c>
      <c r="M8" s="159"/>
    </row>
    <row r="9" spans="2:13" ht="22.7" customHeight="1">
      <c r="B9" s="160" t="s">
        <v>159</v>
      </c>
      <c r="C9" s="161" t="s">
        <v>59</v>
      </c>
      <c r="D9" s="162" t="s">
        <v>57</v>
      </c>
      <c r="E9" s="162">
        <v>7</v>
      </c>
      <c r="F9" s="163"/>
      <c r="G9" s="164">
        <f t="shared" si="0"/>
        <v>0</v>
      </c>
      <c r="H9" s="164"/>
      <c r="I9" s="164">
        <f t="shared" si="1"/>
        <v>0</v>
      </c>
      <c r="J9" s="165"/>
      <c r="K9" s="165">
        <f t="shared" si="2"/>
        <v>0</v>
      </c>
      <c r="L9" s="166">
        <f t="shared" si="3"/>
        <v>0</v>
      </c>
      <c r="M9" s="159"/>
    </row>
    <row r="10" spans="2:13" ht="22.7" customHeight="1">
      <c r="B10" s="160" t="s">
        <v>160</v>
      </c>
      <c r="C10" s="161" t="s">
        <v>60</v>
      </c>
      <c r="D10" s="162" t="s">
        <v>57</v>
      </c>
      <c r="E10" s="162">
        <v>2</v>
      </c>
      <c r="F10" s="163"/>
      <c r="G10" s="164">
        <f t="shared" si="0"/>
        <v>0</v>
      </c>
      <c r="H10" s="164"/>
      <c r="I10" s="164">
        <f t="shared" si="1"/>
        <v>0</v>
      </c>
      <c r="J10" s="165"/>
      <c r="K10" s="165">
        <f t="shared" si="2"/>
        <v>0</v>
      </c>
      <c r="L10" s="166">
        <f t="shared" si="3"/>
        <v>0</v>
      </c>
      <c r="M10" s="159"/>
    </row>
    <row r="11" spans="2:13" ht="22.7" customHeight="1">
      <c r="B11" s="160" t="s">
        <v>161</v>
      </c>
      <c r="C11" s="161" t="s">
        <v>61</v>
      </c>
      <c r="D11" s="162" t="s">
        <v>57</v>
      </c>
      <c r="E11" s="162">
        <v>1</v>
      </c>
      <c r="F11" s="163"/>
      <c r="G11" s="164">
        <f t="shared" si="0"/>
        <v>0</v>
      </c>
      <c r="H11" s="164"/>
      <c r="I11" s="164">
        <f t="shared" si="1"/>
        <v>0</v>
      </c>
      <c r="J11" s="165"/>
      <c r="K11" s="165">
        <f t="shared" si="2"/>
        <v>0</v>
      </c>
      <c r="L11" s="166">
        <f t="shared" si="3"/>
        <v>0</v>
      </c>
      <c r="M11" s="159"/>
    </row>
    <row r="12" spans="2:13" ht="22.7" customHeight="1">
      <c r="B12" s="160"/>
      <c r="C12" s="167"/>
      <c r="D12" s="168"/>
      <c r="E12" s="168"/>
      <c r="F12" s="163"/>
      <c r="G12" s="164"/>
      <c r="H12" s="164"/>
      <c r="I12" s="164"/>
      <c r="J12" s="165"/>
      <c r="K12" s="165"/>
      <c r="L12" s="166"/>
      <c r="M12" s="159"/>
    </row>
    <row r="13" spans="2:13" ht="22.7" customHeight="1">
      <c r="B13" s="160" t="s">
        <v>162</v>
      </c>
      <c r="C13" s="161" t="s">
        <v>62</v>
      </c>
      <c r="D13" s="162" t="s">
        <v>55</v>
      </c>
      <c r="E13" s="162">
        <v>1</v>
      </c>
      <c r="F13" s="163"/>
      <c r="G13" s="164">
        <f t="shared" si="0"/>
        <v>0</v>
      </c>
      <c r="H13" s="164"/>
      <c r="I13" s="164">
        <f t="shared" si="1"/>
        <v>0</v>
      </c>
      <c r="J13" s="165"/>
      <c r="K13" s="165">
        <f t="shared" si="2"/>
        <v>0</v>
      </c>
      <c r="L13" s="166">
        <f t="shared" si="3"/>
        <v>0</v>
      </c>
      <c r="M13" s="159"/>
    </row>
    <row r="14" spans="2:13" ht="22.7" customHeight="1">
      <c r="B14" s="160" t="s">
        <v>163</v>
      </c>
      <c r="C14" s="161" t="s">
        <v>63</v>
      </c>
      <c r="D14" s="162" t="s">
        <v>57</v>
      </c>
      <c r="E14" s="162">
        <v>1</v>
      </c>
      <c r="F14" s="163"/>
      <c r="G14" s="164">
        <f t="shared" si="0"/>
        <v>0</v>
      </c>
      <c r="H14" s="164"/>
      <c r="I14" s="164">
        <f t="shared" si="1"/>
        <v>0</v>
      </c>
      <c r="J14" s="165"/>
      <c r="K14" s="165">
        <f t="shared" si="2"/>
        <v>0</v>
      </c>
      <c r="L14" s="166">
        <f t="shared" si="3"/>
        <v>0</v>
      </c>
      <c r="M14" s="159"/>
    </row>
    <row r="15" spans="2:13" ht="22.7" customHeight="1">
      <c r="B15" s="160" t="s">
        <v>157</v>
      </c>
      <c r="C15" s="161" t="s">
        <v>64</v>
      </c>
      <c r="D15" s="162" t="s">
        <v>57</v>
      </c>
      <c r="E15" s="162">
        <v>11</v>
      </c>
      <c r="F15" s="163"/>
      <c r="G15" s="164">
        <f t="shared" si="0"/>
        <v>0</v>
      </c>
      <c r="H15" s="164"/>
      <c r="I15" s="164">
        <f t="shared" si="1"/>
        <v>0</v>
      </c>
      <c r="J15" s="165"/>
      <c r="K15" s="165">
        <f t="shared" si="2"/>
        <v>0</v>
      </c>
      <c r="L15" s="166">
        <f t="shared" si="3"/>
        <v>0</v>
      </c>
      <c r="M15" s="159"/>
    </row>
    <row r="16" spans="2:13" ht="22.7" customHeight="1">
      <c r="B16" s="160" t="s">
        <v>156</v>
      </c>
      <c r="C16" s="161" t="s">
        <v>65</v>
      </c>
      <c r="D16" s="162" t="s">
        <v>57</v>
      </c>
      <c r="E16" s="162">
        <v>10</v>
      </c>
      <c r="F16" s="163"/>
      <c r="G16" s="164">
        <f t="shared" si="0"/>
        <v>0</v>
      </c>
      <c r="H16" s="164"/>
      <c r="I16" s="164">
        <f t="shared" si="1"/>
        <v>0</v>
      </c>
      <c r="J16" s="165"/>
      <c r="K16" s="165">
        <f t="shared" si="2"/>
        <v>0</v>
      </c>
      <c r="L16" s="166">
        <f t="shared" si="3"/>
        <v>0</v>
      </c>
      <c r="M16" s="159"/>
    </row>
    <row r="17" spans="2:13" ht="22.7" customHeight="1">
      <c r="B17" s="160"/>
      <c r="C17" s="167"/>
      <c r="D17" s="168"/>
      <c r="E17" s="168"/>
      <c r="F17" s="163"/>
      <c r="G17" s="164"/>
      <c r="H17" s="164"/>
      <c r="I17" s="164"/>
      <c r="J17" s="165"/>
      <c r="K17" s="165"/>
      <c r="L17" s="166"/>
      <c r="M17" s="159"/>
    </row>
    <row r="18" spans="2:13" ht="22.7" customHeight="1">
      <c r="B18" s="160" t="s">
        <v>165</v>
      </c>
      <c r="C18" s="161" t="s">
        <v>66</v>
      </c>
      <c r="D18" s="162" t="s">
        <v>55</v>
      </c>
      <c r="E18" s="162">
        <v>1</v>
      </c>
      <c r="F18" s="163"/>
      <c r="G18" s="164">
        <f t="shared" si="0"/>
        <v>0</v>
      </c>
      <c r="H18" s="164"/>
      <c r="I18" s="164">
        <f t="shared" si="1"/>
        <v>0</v>
      </c>
      <c r="J18" s="165"/>
      <c r="K18" s="165">
        <f t="shared" si="2"/>
        <v>0</v>
      </c>
      <c r="L18" s="166">
        <f t="shared" si="3"/>
        <v>0</v>
      </c>
      <c r="M18" s="159"/>
    </row>
    <row r="19" spans="2:13" ht="22.7" customHeight="1">
      <c r="B19" s="160" t="s">
        <v>166</v>
      </c>
      <c r="C19" s="161" t="s">
        <v>63</v>
      </c>
      <c r="D19" s="162" t="s">
        <v>57</v>
      </c>
      <c r="E19" s="162">
        <v>1</v>
      </c>
      <c r="F19" s="163"/>
      <c r="G19" s="164">
        <f t="shared" si="0"/>
        <v>0</v>
      </c>
      <c r="H19" s="164"/>
      <c r="I19" s="164">
        <f t="shared" si="1"/>
        <v>0</v>
      </c>
      <c r="J19" s="165"/>
      <c r="K19" s="165">
        <f t="shared" si="2"/>
        <v>0</v>
      </c>
      <c r="L19" s="166">
        <f t="shared" si="3"/>
        <v>0</v>
      </c>
      <c r="M19" s="159"/>
    </row>
    <row r="20" spans="2:13" ht="22.7" customHeight="1">
      <c r="B20" s="160" t="s">
        <v>167</v>
      </c>
      <c r="C20" s="161" t="s">
        <v>64</v>
      </c>
      <c r="D20" s="162" t="s">
        <v>57</v>
      </c>
      <c r="E20" s="162">
        <v>11</v>
      </c>
      <c r="F20" s="163"/>
      <c r="G20" s="164">
        <f t="shared" si="0"/>
        <v>0</v>
      </c>
      <c r="H20" s="164"/>
      <c r="I20" s="164">
        <f t="shared" si="1"/>
        <v>0</v>
      </c>
      <c r="J20" s="165"/>
      <c r="K20" s="165">
        <f t="shared" si="2"/>
        <v>0</v>
      </c>
      <c r="L20" s="166">
        <f t="shared" si="3"/>
        <v>0</v>
      </c>
      <c r="M20" s="159"/>
    </row>
    <row r="21" spans="2:13" ht="22.7" customHeight="1">
      <c r="B21" s="160" t="s">
        <v>168</v>
      </c>
      <c r="C21" s="161" t="s">
        <v>65</v>
      </c>
      <c r="D21" s="162" t="s">
        <v>57</v>
      </c>
      <c r="E21" s="162">
        <v>11</v>
      </c>
      <c r="F21" s="163"/>
      <c r="G21" s="164">
        <f t="shared" si="0"/>
        <v>0</v>
      </c>
      <c r="H21" s="164"/>
      <c r="I21" s="164">
        <f t="shared" si="1"/>
        <v>0</v>
      </c>
      <c r="J21" s="165"/>
      <c r="K21" s="165">
        <f t="shared" si="2"/>
        <v>0</v>
      </c>
      <c r="L21" s="166">
        <f t="shared" si="3"/>
        <v>0</v>
      </c>
      <c r="M21" s="159"/>
    </row>
    <row r="22" spans="2:13" ht="22.7" customHeight="1">
      <c r="B22" s="160"/>
      <c r="C22" s="167"/>
      <c r="D22" s="168"/>
      <c r="E22" s="168"/>
      <c r="F22" s="163"/>
      <c r="G22" s="164"/>
      <c r="H22" s="164"/>
      <c r="I22" s="164"/>
      <c r="J22" s="165"/>
      <c r="K22" s="165"/>
      <c r="L22" s="166"/>
      <c r="M22" s="159"/>
    </row>
    <row r="23" spans="2:13" ht="22.7" customHeight="1">
      <c r="B23" s="160" t="s">
        <v>170</v>
      </c>
      <c r="C23" s="161" t="s">
        <v>67</v>
      </c>
      <c r="D23" s="162" t="s">
        <v>55</v>
      </c>
      <c r="E23" s="162">
        <v>1</v>
      </c>
      <c r="F23" s="163"/>
      <c r="G23" s="164">
        <f t="shared" si="0"/>
        <v>0</v>
      </c>
      <c r="H23" s="164"/>
      <c r="I23" s="164">
        <f t="shared" si="1"/>
        <v>0</v>
      </c>
      <c r="J23" s="165"/>
      <c r="K23" s="165">
        <f t="shared" si="2"/>
        <v>0</v>
      </c>
      <c r="L23" s="166">
        <f t="shared" si="3"/>
        <v>0</v>
      </c>
      <c r="M23" s="159"/>
    </row>
    <row r="24" spans="2:13" ht="22.7" customHeight="1">
      <c r="B24" s="160" t="s">
        <v>171</v>
      </c>
      <c r="C24" s="161" t="s">
        <v>63</v>
      </c>
      <c r="D24" s="162" t="s">
        <v>57</v>
      </c>
      <c r="E24" s="162">
        <v>1</v>
      </c>
      <c r="F24" s="163"/>
      <c r="G24" s="164">
        <f t="shared" si="0"/>
        <v>0</v>
      </c>
      <c r="H24" s="164"/>
      <c r="I24" s="164">
        <f t="shared" si="1"/>
        <v>0</v>
      </c>
      <c r="J24" s="165"/>
      <c r="K24" s="165">
        <f t="shared" si="2"/>
        <v>0</v>
      </c>
      <c r="L24" s="166">
        <f t="shared" si="3"/>
        <v>0</v>
      </c>
      <c r="M24" s="159"/>
    </row>
    <row r="25" spans="2:13" ht="22.7" customHeight="1">
      <c r="B25" s="160" t="s">
        <v>172</v>
      </c>
      <c r="C25" s="161" t="s">
        <v>64</v>
      </c>
      <c r="D25" s="162" t="s">
        <v>57</v>
      </c>
      <c r="E25" s="162">
        <v>11</v>
      </c>
      <c r="F25" s="163"/>
      <c r="G25" s="164">
        <f t="shared" si="0"/>
        <v>0</v>
      </c>
      <c r="H25" s="164"/>
      <c r="I25" s="164">
        <f t="shared" si="1"/>
        <v>0</v>
      </c>
      <c r="J25" s="165"/>
      <c r="K25" s="165">
        <f t="shared" si="2"/>
        <v>0</v>
      </c>
      <c r="L25" s="166">
        <f t="shared" si="3"/>
        <v>0</v>
      </c>
      <c r="M25" s="159"/>
    </row>
    <row r="26" spans="2:13" ht="22.7" customHeight="1">
      <c r="B26" s="160" t="s">
        <v>173</v>
      </c>
      <c r="C26" s="161" t="s">
        <v>65</v>
      </c>
      <c r="D26" s="162" t="s">
        <v>57</v>
      </c>
      <c r="E26" s="162">
        <v>11</v>
      </c>
      <c r="F26" s="163"/>
      <c r="G26" s="164">
        <f t="shared" si="0"/>
        <v>0</v>
      </c>
      <c r="H26" s="164"/>
      <c r="I26" s="164">
        <f t="shared" si="1"/>
        <v>0</v>
      </c>
      <c r="J26" s="165"/>
      <c r="K26" s="165">
        <f t="shared" si="2"/>
        <v>0</v>
      </c>
      <c r="L26" s="166">
        <f t="shared" si="3"/>
        <v>0</v>
      </c>
      <c r="M26" s="159"/>
    </row>
    <row r="27" spans="2:13" ht="22.7" customHeight="1">
      <c r="B27" s="160"/>
      <c r="C27" s="167"/>
      <c r="D27" s="168"/>
      <c r="E27" s="168"/>
      <c r="F27" s="163"/>
      <c r="G27" s="164"/>
      <c r="H27" s="164"/>
      <c r="I27" s="164"/>
      <c r="J27" s="165"/>
      <c r="K27" s="165"/>
      <c r="L27" s="166"/>
      <c r="M27" s="169"/>
    </row>
    <row r="28" spans="2:13" ht="22.7" customHeight="1">
      <c r="B28" s="160" t="s">
        <v>175</v>
      </c>
      <c r="C28" s="161" t="s">
        <v>68</v>
      </c>
      <c r="D28" s="162" t="s">
        <v>55</v>
      </c>
      <c r="E28" s="162">
        <v>1</v>
      </c>
      <c r="F28" s="163"/>
      <c r="G28" s="164">
        <f t="shared" si="0"/>
        <v>0</v>
      </c>
      <c r="H28" s="164"/>
      <c r="I28" s="164">
        <f t="shared" si="1"/>
        <v>0</v>
      </c>
      <c r="J28" s="165"/>
      <c r="K28" s="165">
        <f t="shared" si="2"/>
        <v>0</v>
      </c>
      <c r="L28" s="166">
        <f t="shared" si="3"/>
        <v>0</v>
      </c>
      <c r="M28" s="169"/>
    </row>
    <row r="29" spans="2:13" ht="22.7" customHeight="1">
      <c r="B29" s="160" t="s">
        <v>0</v>
      </c>
      <c r="C29" s="161" t="s">
        <v>63</v>
      </c>
      <c r="D29" s="162" t="s">
        <v>57</v>
      </c>
      <c r="E29" s="162">
        <v>1</v>
      </c>
      <c r="F29" s="163"/>
      <c r="G29" s="164">
        <f t="shared" si="0"/>
        <v>0</v>
      </c>
      <c r="H29" s="164"/>
      <c r="I29" s="164">
        <f t="shared" si="1"/>
        <v>0</v>
      </c>
      <c r="J29" s="165"/>
      <c r="K29" s="165">
        <f t="shared" si="2"/>
        <v>0</v>
      </c>
      <c r="L29" s="166">
        <f t="shared" si="3"/>
        <v>0</v>
      </c>
      <c r="M29" s="169"/>
    </row>
    <row r="30" spans="2:13" ht="22.7" customHeight="1">
      <c r="B30" s="160" t="s">
        <v>22</v>
      </c>
      <c r="C30" s="161" t="s">
        <v>64</v>
      </c>
      <c r="D30" s="162" t="s">
        <v>57</v>
      </c>
      <c r="E30" s="162">
        <v>9</v>
      </c>
      <c r="F30" s="163"/>
      <c r="G30" s="164">
        <f t="shared" si="0"/>
        <v>0</v>
      </c>
      <c r="H30" s="164"/>
      <c r="I30" s="164">
        <f t="shared" si="1"/>
        <v>0</v>
      </c>
      <c r="J30" s="165"/>
      <c r="K30" s="165">
        <f t="shared" si="2"/>
        <v>0</v>
      </c>
      <c r="L30" s="166">
        <f t="shared" si="3"/>
        <v>0</v>
      </c>
      <c r="M30" s="169"/>
    </row>
    <row r="31" spans="2:13" ht="22.7" customHeight="1">
      <c r="B31" s="160" t="s">
        <v>24</v>
      </c>
      <c r="C31" s="161" t="s">
        <v>65</v>
      </c>
      <c r="D31" s="162" t="s">
        <v>57</v>
      </c>
      <c r="E31" s="162">
        <v>10</v>
      </c>
      <c r="F31" s="163"/>
      <c r="G31" s="164">
        <f t="shared" si="0"/>
        <v>0</v>
      </c>
      <c r="H31" s="164"/>
      <c r="I31" s="164">
        <f t="shared" si="1"/>
        <v>0</v>
      </c>
      <c r="J31" s="165"/>
      <c r="K31" s="165">
        <f t="shared" si="2"/>
        <v>0</v>
      </c>
      <c r="L31" s="166">
        <f t="shared" si="3"/>
        <v>0</v>
      </c>
      <c r="M31" s="169"/>
    </row>
    <row r="32" spans="2:13" ht="22.7" customHeight="1">
      <c r="B32" s="160"/>
      <c r="C32" s="167"/>
      <c r="D32" s="168"/>
      <c r="E32" s="168"/>
      <c r="F32" s="163"/>
      <c r="G32" s="164"/>
      <c r="H32" s="164"/>
      <c r="I32" s="164"/>
      <c r="J32" s="165"/>
      <c r="K32" s="165"/>
      <c r="L32" s="166"/>
      <c r="M32" s="169"/>
    </row>
    <row r="33" spans="2:13" ht="22.7" customHeight="1">
      <c r="B33" s="160" t="s">
        <v>8</v>
      </c>
      <c r="C33" s="161" t="s">
        <v>69</v>
      </c>
      <c r="D33" s="162" t="s">
        <v>55</v>
      </c>
      <c r="E33" s="162">
        <v>1</v>
      </c>
      <c r="F33" s="163"/>
      <c r="G33" s="164">
        <f t="shared" si="0"/>
        <v>0</v>
      </c>
      <c r="H33" s="164"/>
      <c r="I33" s="164">
        <f t="shared" si="1"/>
        <v>0</v>
      </c>
      <c r="J33" s="165"/>
      <c r="K33" s="165">
        <f t="shared" si="2"/>
        <v>0</v>
      </c>
      <c r="L33" s="166">
        <f t="shared" si="3"/>
        <v>0</v>
      </c>
      <c r="M33" s="169"/>
    </row>
    <row r="34" spans="2:13" ht="22.7" customHeight="1">
      <c r="B34" s="160" t="s">
        <v>25</v>
      </c>
      <c r="C34" s="161" t="s">
        <v>63</v>
      </c>
      <c r="D34" s="162" t="s">
        <v>57</v>
      </c>
      <c r="E34" s="162">
        <v>1</v>
      </c>
      <c r="F34" s="163"/>
      <c r="G34" s="164">
        <f t="shared" si="0"/>
        <v>0</v>
      </c>
      <c r="H34" s="164"/>
      <c r="I34" s="164">
        <f t="shared" si="1"/>
        <v>0</v>
      </c>
      <c r="J34" s="165"/>
      <c r="K34" s="165">
        <f t="shared" si="2"/>
        <v>0</v>
      </c>
      <c r="L34" s="166">
        <f t="shared" si="3"/>
        <v>0</v>
      </c>
      <c r="M34" s="169"/>
    </row>
    <row r="35" spans="2:13" ht="22.7" customHeight="1">
      <c r="B35" s="160" t="s">
        <v>11</v>
      </c>
      <c r="C35" s="161" t="s">
        <v>64</v>
      </c>
      <c r="D35" s="162" t="s">
        <v>57</v>
      </c>
      <c r="E35" s="162">
        <v>12</v>
      </c>
      <c r="F35" s="163"/>
      <c r="G35" s="164">
        <f t="shared" si="0"/>
        <v>0</v>
      </c>
      <c r="H35" s="164"/>
      <c r="I35" s="164">
        <f t="shared" si="1"/>
        <v>0</v>
      </c>
      <c r="J35" s="165"/>
      <c r="K35" s="165">
        <f t="shared" si="2"/>
        <v>0</v>
      </c>
      <c r="L35" s="166">
        <f t="shared" si="3"/>
        <v>0</v>
      </c>
      <c r="M35" s="169"/>
    </row>
    <row r="36" spans="2:13" ht="22.7" customHeight="1">
      <c r="B36" s="160" t="s">
        <v>26</v>
      </c>
      <c r="C36" s="161" t="s">
        <v>65</v>
      </c>
      <c r="D36" s="162" t="s">
        <v>57</v>
      </c>
      <c r="E36" s="162">
        <v>10</v>
      </c>
      <c r="F36" s="163"/>
      <c r="G36" s="164">
        <f t="shared" si="0"/>
        <v>0</v>
      </c>
      <c r="H36" s="164"/>
      <c r="I36" s="164">
        <f t="shared" si="1"/>
        <v>0</v>
      </c>
      <c r="J36" s="165"/>
      <c r="K36" s="165">
        <f t="shared" si="2"/>
        <v>0</v>
      </c>
      <c r="L36" s="166">
        <f t="shared" si="3"/>
        <v>0</v>
      </c>
      <c r="M36" s="169"/>
    </row>
    <row r="37" spans="2:13" ht="22.7" customHeight="1">
      <c r="B37" s="160"/>
      <c r="C37" s="167"/>
      <c r="D37" s="168"/>
      <c r="E37" s="168"/>
      <c r="F37" s="163"/>
      <c r="G37" s="164"/>
      <c r="H37" s="164"/>
      <c r="I37" s="164"/>
      <c r="J37" s="165"/>
      <c r="K37" s="165"/>
      <c r="L37" s="166"/>
      <c r="M37" s="169"/>
    </row>
    <row r="38" spans="2:13" ht="22.7" customHeight="1">
      <c r="B38" s="160" t="s">
        <v>28</v>
      </c>
      <c r="C38" s="161" t="s">
        <v>70</v>
      </c>
      <c r="D38" s="162" t="s">
        <v>55</v>
      </c>
      <c r="E38" s="162">
        <v>1</v>
      </c>
      <c r="F38" s="163"/>
      <c r="G38" s="164">
        <f t="shared" si="0"/>
        <v>0</v>
      </c>
      <c r="H38" s="164"/>
      <c r="I38" s="164">
        <f t="shared" si="1"/>
        <v>0</v>
      </c>
      <c r="J38" s="165"/>
      <c r="K38" s="165">
        <f t="shared" si="2"/>
        <v>0</v>
      </c>
      <c r="L38" s="166">
        <f t="shared" si="3"/>
        <v>0</v>
      </c>
      <c r="M38" s="169"/>
    </row>
    <row r="39" spans="2:13" ht="22.7" customHeight="1">
      <c r="B39" s="160" t="s">
        <v>29</v>
      </c>
      <c r="C39" s="161" t="s">
        <v>63</v>
      </c>
      <c r="D39" s="162" t="s">
        <v>57</v>
      </c>
      <c r="E39" s="162">
        <v>1</v>
      </c>
      <c r="F39" s="163"/>
      <c r="G39" s="164">
        <f t="shared" si="0"/>
        <v>0</v>
      </c>
      <c r="H39" s="164"/>
      <c r="I39" s="164">
        <f t="shared" si="1"/>
        <v>0</v>
      </c>
      <c r="J39" s="165"/>
      <c r="K39" s="165">
        <f t="shared" si="2"/>
        <v>0</v>
      </c>
      <c r="L39" s="166">
        <f t="shared" si="3"/>
        <v>0</v>
      </c>
      <c r="M39" s="169"/>
    </row>
    <row r="40" spans="2:13" ht="22.7" customHeight="1">
      <c r="B40" s="160" t="s">
        <v>9</v>
      </c>
      <c r="C40" s="161" t="s">
        <v>64</v>
      </c>
      <c r="D40" s="162" t="s">
        <v>57</v>
      </c>
      <c r="E40" s="162">
        <v>10</v>
      </c>
      <c r="F40" s="163"/>
      <c r="G40" s="164">
        <f t="shared" si="0"/>
        <v>0</v>
      </c>
      <c r="H40" s="164"/>
      <c r="I40" s="164">
        <f t="shared" si="1"/>
        <v>0</v>
      </c>
      <c r="J40" s="165"/>
      <c r="K40" s="165">
        <f t="shared" si="2"/>
        <v>0</v>
      </c>
      <c r="L40" s="166">
        <f t="shared" si="3"/>
        <v>0</v>
      </c>
      <c r="M40" s="169"/>
    </row>
    <row r="41" spans="2:13" ht="22.7" customHeight="1">
      <c r="B41" s="160" t="s">
        <v>30</v>
      </c>
      <c r="C41" s="161" t="s">
        <v>65</v>
      </c>
      <c r="D41" s="162" t="s">
        <v>57</v>
      </c>
      <c r="E41" s="162">
        <v>11</v>
      </c>
      <c r="F41" s="163"/>
      <c r="G41" s="164">
        <f t="shared" si="0"/>
        <v>0</v>
      </c>
      <c r="H41" s="164"/>
      <c r="I41" s="164">
        <f t="shared" si="1"/>
        <v>0</v>
      </c>
      <c r="J41" s="165"/>
      <c r="K41" s="165">
        <f t="shared" si="2"/>
        <v>0</v>
      </c>
      <c r="L41" s="166">
        <f t="shared" si="3"/>
        <v>0</v>
      </c>
      <c r="M41" s="169"/>
    </row>
    <row r="42" spans="2:13" ht="22.7" customHeight="1">
      <c r="B42" s="160"/>
      <c r="C42" s="167"/>
      <c r="D42" s="168"/>
      <c r="E42" s="168"/>
      <c r="F42" s="163"/>
      <c r="G42" s="164"/>
      <c r="H42" s="164"/>
      <c r="I42" s="164"/>
      <c r="J42" s="165"/>
      <c r="K42" s="165"/>
      <c r="L42" s="166"/>
      <c r="M42" s="169"/>
    </row>
    <row r="43" spans="2:13" ht="25.5">
      <c r="B43" s="160" t="s">
        <v>32</v>
      </c>
      <c r="C43" s="161" t="s">
        <v>71</v>
      </c>
      <c r="D43" s="162" t="s">
        <v>55</v>
      </c>
      <c r="E43" s="162">
        <v>1</v>
      </c>
      <c r="F43" s="163"/>
      <c r="G43" s="164">
        <f t="shared" si="0"/>
        <v>0</v>
      </c>
      <c r="H43" s="164"/>
      <c r="I43" s="164">
        <f t="shared" si="1"/>
        <v>0</v>
      </c>
      <c r="J43" s="165"/>
      <c r="K43" s="165">
        <f t="shared" si="2"/>
        <v>0</v>
      </c>
      <c r="L43" s="166">
        <f t="shared" si="3"/>
        <v>0</v>
      </c>
      <c r="M43" s="169"/>
    </row>
    <row r="44" spans="2:13">
      <c r="B44" s="160" t="s">
        <v>33</v>
      </c>
      <c r="C44" s="161" t="s">
        <v>63</v>
      </c>
      <c r="D44" s="162" t="s">
        <v>57</v>
      </c>
      <c r="E44" s="162">
        <v>1</v>
      </c>
      <c r="F44" s="163"/>
      <c r="G44" s="164">
        <f t="shared" si="0"/>
        <v>0</v>
      </c>
      <c r="H44" s="164"/>
      <c r="I44" s="164">
        <f t="shared" si="1"/>
        <v>0</v>
      </c>
      <c r="J44" s="165"/>
      <c r="K44" s="165">
        <f t="shared" si="2"/>
        <v>0</v>
      </c>
      <c r="L44" s="166">
        <f t="shared" si="3"/>
        <v>0</v>
      </c>
      <c r="M44" s="169"/>
    </row>
    <row r="45" spans="2:13">
      <c r="B45" s="160" t="s">
        <v>7</v>
      </c>
      <c r="C45" s="161" t="s">
        <v>64</v>
      </c>
      <c r="D45" s="162" t="s">
        <v>57</v>
      </c>
      <c r="E45" s="162">
        <v>6</v>
      </c>
      <c r="F45" s="163"/>
      <c r="G45" s="164">
        <f t="shared" si="0"/>
        <v>0</v>
      </c>
      <c r="H45" s="164"/>
      <c r="I45" s="164">
        <f t="shared" si="1"/>
        <v>0</v>
      </c>
      <c r="J45" s="165"/>
      <c r="K45" s="165">
        <f t="shared" si="2"/>
        <v>0</v>
      </c>
      <c r="L45" s="166">
        <f t="shared" si="3"/>
        <v>0</v>
      </c>
      <c r="M45" s="169"/>
    </row>
    <row r="46" spans="2:13">
      <c r="B46" s="160" t="s">
        <v>21</v>
      </c>
      <c r="C46" s="161" t="s">
        <v>65</v>
      </c>
      <c r="D46" s="162" t="s">
        <v>57</v>
      </c>
      <c r="E46" s="162">
        <v>5</v>
      </c>
      <c r="F46" s="163"/>
      <c r="G46" s="164">
        <f t="shared" si="0"/>
        <v>0</v>
      </c>
      <c r="H46" s="164"/>
      <c r="I46" s="164">
        <f t="shared" si="1"/>
        <v>0</v>
      </c>
      <c r="J46" s="165"/>
      <c r="K46" s="165">
        <f t="shared" si="2"/>
        <v>0</v>
      </c>
      <c r="L46" s="166">
        <f t="shared" si="3"/>
        <v>0</v>
      </c>
      <c r="M46" s="169"/>
    </row>
    <row r="47" spans="2:13">
      <c r="B47" s="160"/>
      <c r="C47" s="167"/>
      <c r="D47" s="168"/>
      <c r="E47" s="168"/>
      <c r="F47" s="163"/>
      <c r="G47" s="164"/>
      <c r="H47" s="164"/>
      <c r="I47" s="164"/>
      <c r="J47" s="165"/>
      <c r="K47" s="165"/>
      <c r="L47" s="166"/>
      <c r="M47" s="169"/>
    </row>
    <row r="48" spans="2:13" ht="38.25">
      <c r="B48" s="160" t="s">
        <v>35</v>
      </c>
      <c r="C48" s="161" t="s">
        <v>72</v>
      </c>
      <c r="D48" s="162" t="s">
        <v>55</v>
      </c>
      <c r="E48" s="162">
        <v>1</v>
      </c>
      <c r="F48" s="163"/>
      <c r="G48" s="164">
        <f t="shared" si="0"/>
        <v>0</v>
      </c>
      <c r="H48" s="164"/>
      <c r="I48" s="164">
        <f t="shared" si="1"/>
        <v>0</v>
      </c>
      <c r="J48" s="165"/>
      <c r="K48" s="165">
        <f t="shared" si="2"/>
        <v>0</v>
      </c>
      <c r="L48" s="166">
        <f t="shared" si="3"/>
        <v>0</v>
      </c>
      <c r="M48" s="169"/>
    </row>
    <row r="49" spans="2:13" ht="25.5">
      <c r="B49" s="160" t="s">
        <v>36</v>
      </c>
      <c r="C49" s="161" t="s">
        <v>73</v>
      </c>
      <c r="D49" s="162" t="s">
        <v>57</v>
      </c>
      <c r="E49" s="162">
        <v>1</v>
      </c>
      <c r="F49" s="163"/>
      <c r="G49" s="164">
        <f t="shared" si="0"/>
        <v>0</v>
      </c>
      <c r="H49" s="164"/>
      <c r="I49" s="164">
        <f t="shared" si="1"/>
        <v>0</v>
      </c>
      <c r="J49" s="165"/>
      <c r="K49" s="165">
        <f t="shared" si="2"/>
        <v>0</v>
      </c>
      <c r="L49" s="166">
        <f t="shared" si="3"/>
        <v>0</v>
      </c>
      <c r="M49" s="169"/>
    </row>
    <row r="50" spans="2:13" ht="25.5">
      <c r="B50" s="160" t="s">
        <v>10</v>
      </c>
      <c r="C50" s="161" t="s">
        <v>74</v>
      </c>
      <c r="D50" s="162" t="s">
        <v>57</v>
      </c>
      <c r="E50" s="162">
        <v>1</v>
      </c>
      <c r="F50" s="163"/>
      <c r="G50" s="164">
        <f t="shared" si="0"/>
        <v>0</v>
      </c>
      <c r="H50" s="164"/>
      <c r="I50" s="164">
        <f t="shared" si="1"/>
        <v>0</v>
      </c>
      <c r="J50" s="165"/>
      <c r="K50" s="165">
        <f t="shared" si="2"/>
        <v>0</v>
      </c>
      <c r="L50" s="166">
        <f t="shared" si="3"/>
        <v>0</v>
      </c>
      <c r="M50" s="169"/>
    </row>
    <row r="51" spans="2:13" ht="25.5">
      <c r="B51" s="160" t="s">
        <v>37</v>
      </c>
      <c r="C51" s="161" t="s">
        <v>75</v>
      </c>
      <c r="D51" s="162" t="s">
        <v>57</v>
      </c>
      <c r="E51" s="162">
        <v>1</v>
      </c>
      <c r="F51" s="163"/>
      <c r="G51" s="164">
        <f t="shared" si="0"/>
        <v>0</v>
      </c>
      <c r="H51" s="164"/>
      <c r="I51" s="164">
        <f t="shared" si="1"/>
        <v>0</v>
      </c>
      <c r="J51" s="165"/>
      <c r="K51" s="165">
        <f t="shared" si="2"/>
        <v>0</v>
      </c>
      <c r="L51" s="166">
        <f t="shared" si="3"/>
        <v>0</v>
      </c>
      <c r="M51" s="169"/>
    </row>
    <row r="52" spans="2:13" ht="25.5">
      <c r="B52" s="160" t="s">
        <v>38</v>
      </c>
      <c r="C52" s="161" t="s">
        <v>76</v>
      </c>
      <c r="D52" s="162" t="s">
        <v>57</v>
      </c>
      <c r="E52" s="162">
        <v>3</v>
      </c>
      <c r="F52" s="163"/>
      <c r="G52" s="164">
        <f t="shared" si="0"/>
        <v>0</v>
      </c>
      <c r="H52" s="164"/>
      <c r="I52" s="164">
        <f t="shared" si="1"/>
        <v>0</v>
      </c>
      <c r="J52" s="165"/>
      <c r="K52" s="165">
        <f t="shared" si="2"/>
        <v>0</v>
      </c>
      <c r="L52" s="166">
        <f t="shared" si="3"/>
        <v>0</v>
      </c>
      <c r="M52" s="169"/>
    </row>
    <row r="53" spans="2:13" ht="25.5">
      <c r="B53" s="160" t="s">
        <v>39</v>
      </c>
      <c r="C53" s="161" t="s">
        <v>77</v>
      </c>
      <c r="D53" s="162" t="s">
        <v>57</v>
      </c>
      <c r="E53" s="162">
        <v>3</v>
      </c>
      <c r="F53" s="163"/>
      <c r="G53" s="164">
        <f t="shared" si="0"/>
        <v>0</v>
      </c>
      <c r="H53" s="164"/>
      <c r="I53" s="164">
        <f t="shared" si="1"/>
        <v>0</v>
      </c>
      <c r="J53" s="165"/>
      <c r="K53" s="165">
        <f t="shared" si="2"/>
        <v>0</v>
      </c>
      <c r="L53" s="166">
        <f t="shared" si="3"/>
        <v>0</v>
      </c>
      <c r="M53" s="169"/>
    </row>
    <row r="54" spans="2:13" ht="25.5">
      <c r="B54" s="160" t="s">
        <v>40</v>
      </c>
      <c r="C54" s="161" t="s">
        <v>78</v>
      </c>
      <c r="D54" s="162" t="s">
        <v>57</v>
      </c>
      <c r="E54" s="162">
        <v>3</v>
      </c>
      <c r="F54" s="163"/>
      <c r="G54" s="164">
        <f t="shared" si="0"/>
        <v>0</v>
      </c>
      <c r="H54" s="164"/>
      <c r="I54" s="164">
        <f t="shared" si="1"/>
        <v>0</v>
      </c>
      <c r="J54" s="165"/>
      <c r="K54" s="165">
        <f t="shared" si="2"/>
        <v>0</v>
      </c>
      <c r="L54" s="166">
        <f t="shared" si="3"/>
        <v>0</v>
      </c>
      <c r="M54" s="169"/>
    </row>
    <row r="55" spans="2:13">
      <c r="B55" s="160"/>
      <c r="C55" s="167"/>
      <c r="D55" s="168"/>
      <c r="E55" s="168"/>
      <c r="F55" s="163"/>
      <c r="G55" s="164"/>
      <c r="H55" s="164"/>
      <c r="I55" s="164"/>
      <c r="J55" s="165"/>
      <c r="K55" s="165"/>
      <c r="L55" s="166"/>
      <c r="M55" s="169"/>
    </row>
    <row r="56" spans="2:13" ht="25.5">
      <c r="B56" s="160" t="s">
        <v>41</v>
      </c>
      <c r="C56" s="161" t="s">
        <v>79</v>
      </c>
      <c r="D56" s="162" t="s">
        <v>55</v>
      </c>
      <c r="E56" s="162">
        <v>1</v>
      </c>
      <c r="F56" s="163"/>
      <c r="G56" s="164">
        <f t="shared" si="0"/>
        <v>0</v>
      </c>
      <c r="H56" s="164"/>
      <c r="I56" s="164">
        <f t="shared" si="1"/>
        <v>0</v>
      </c>
      <c r="J56" s="165"/>
      <c r="K56" s="165">
        <f t="shared" si="2"/>
        <v>0</v>
      </c>
      <c r="L56" s="166">
        <f t="shared" si="3"/>
        <v>0</v>
      </c>
      <c r="M56" s="169"/>
    </row>
    <row r="57" spans="2:13" ht="25.5">
      <c r="B57" s="160" t="s">
        <v>42</v>
      </c>
      <c r="C57" s="161" t="s">
        <v>80</v>
      </c>
      <c r="D57" s="162" t="s">
        <v>57</v>
      </c>
      <c r="E57" s="162">
        <v>1</v>
      </c>
      <c r="F57" s="163"/>
      <c r="G57" s="164">
        <f t="shared" si="0"/>
        <v>0</v>
      </c>
      <c r="H57" s="164"/>
      <c r="I57" s="164">
        <f t="shared" si="1"/>
        <v>0</v>
      </c>
      <c r="J57" s="165"/>
      <c r="K57" s="165">
        <f t="shared" si="2"/>
        <v>0</v>
      </c>
      <c r="L57" s="166">
        <f t="shared" si="3"/>
        <v>0</v>
      </c>
      <c r="M57" s="169"/>
    </row>
    <row r="58" spans="2:13" ht="25.5">
      <c r="B58" s="160" t="s">
        <v>43</v>
      </c>
      <c r="C58" s="161" t="s">
        <v>60</v>
      </c>
      <c r="D58" s="162" t="s">
        <v>57</v>
      </c>
      <c r="E58" s="162">
        <v>1</v>
      </c>
      <c r="F58" s="163"/>
      <c r="G58" s="164">
        <f t="shared" si="0"/>
        <v>0</v>
      </c>
      <c r="H58" s="164"/>
      <c r="I58" s="164">
        <f t="shared" si="1"/>
        <v>0</v>
      </c>
      <c r="J58" s="165"/>
      <c r="K58" s="165">
        <f t="shared" si="2"/>
        <v>0</v>
      </c>
      <c r="L58" s="166">
        <f t="shared" si="3"/>
        <v>0</v>
      </c>
      <c r="M58" s="169"/>
    </row>
    <row r="59" spans="2:13" ht="25.5">
      <c r="B59" s="160" t="s">
        <v>23</v>
      </c>
      <c r="C59" s="161" t="s">
        <v>76</v>
      </c>
      <c r="D59" s="162" t="s">
        <v>57</v>
      </c>
      <c r="E59" s="162">
        <v>1</v>
      </c>
      <c r="F59" s="163"/>
      <c r="G59" s="164">
        <f t="shared" si="0"/>
        <v>0</v>
      </c>
      <c r="H59" s="164"/>
      <c r="I59" s="164">
        <f t="shared" si="1"/>
        <v>0</v>
      </c>
      <c r="J59" s="165"/>
      <c r="K59" s="165">
        <f t="shared" si="2"/>
        <v>0</v>
      </c>
      <c r="L59" s="166">
        <f t="shared" si="3"/>
        <v>0</v>
      </c>
      <c r="M59" s="169"/>
    </row>
    <row r="60" spans="2:13" ht="25.5">
      <c r="B60" s="160" t="s">
        <v>44</v>
      </c>
      <c r="C60" s="161" t="s">
        <v>81</v>
      </c>
      <c r="D60" s="162" t="s">
        <v>57</v>
      </c>
      <c r="E60" s="162">
        <v>4</v>
      </c>
      <c r="F60" s="163"/>
      <c r="G60" s="164">
        <f t="shared" si="0"/>
        <v>0</v>
      </c>
      <c r="H60" s="164"/>
      <c r="I60" s="164">
        <f t="shared" si="1"/>
        <v>0</v>
      </c>
      <c r="J60" s="165"/>
      <c r="K60" s="165">
        <f t="shared" si="2"/>
        <v>0</v>
      </c>
      <c r="L60" s="166">
        <f t="shared" si="3"/>
        <v>0</v>
      </c>
      <c r="M60" s="169"/>
    </row>
    <row r="61" spans="2:13">
      <c r="B61" s="160" t="s">
        <v>45</v>
      </c>
      <c r="C61" s="161" t="s">
        <v>82</v>
      </c>
      <c r="D61" s="162" t="s">
        <v>83</v>
      </c>
      <c r="E61" s="162">
        <v>1</v>
      </c>
      <c r="F61" s="163"/>
      <c r="G61" s="164">
        <f t="shared" si="0"/>
        <v>0</v>
      </c>
      <c r="H61" s="164"/>
      <c r="I61" s="164">
        <f t="shared" si="1"/>
        <v>0</v>
      </c>
      <c r="J61" s="165"/>
      <c r="K61" s="165">
        <f t="shared" si="2"/>
        <v>0</v>
      </c>
      <c r="L61" s="166">
        <f t="shared" si="3"/>
        <v>0</v>
      </c>
      <c r="M61" s="169"/>
    </row>
    <row r="62" spans="2:13">
      <c r="B62" s="160" t="s">
        <v>46</v>
      </c>
      <c r="C62" s="161" t="s">
        <v>84</v>
      </c>
      <c r="D62" s="162" t="s">
        <v>83</v>
      </c>
      <c r="E62" s="162">
        <v>1</v>
      </c>
      <c r="F62" s="163"/>
      <c r="G62" s="164">
        <f t="shared" si="0"/>
        <v>0</v>
      </c>
      <c r="H62" s="164"/>
      <c r="I62" s="164">
        <f t="shared" si="1"/>
        <v>0</v>
      </c>
      <c r="J62" s="165"/>
      <c r="K62" s="165">
        <f t="shared" si="2"/>
        <v>0</v>
      </c>
      <c r="L62" s="166">
        <f t="shared" si="3"/>
        <v>0</v>
      </c>
      <c r="M62" s="169"/>
    </row>
    <row r="63" spans="2:13">
      <c r="B63" s="160" t="s">
        <v>47</v>
      </c>
      <c r="C63" s="161" t="s">
        <v>85</v>
      </c>
      <c r="D63" s="162" t="s">
        <v>83</v>
      </c>
      <c r="E63" s="162">
        <v>4</v>
      </c>
      <c r="F63" s="163"/>
      <c r="G63" s="164">
        <f t="shared" si="0"/>
        <v>0</v>
      </c>
      <c r="H63" s="164"/>
      <c r="I63" s="164">
        <f t="shared" si="1"/>
        <v>0</v>
      </c>
      <c r="J63" s="165"/>
      <c r="K63" s="165">
        <f t="shared" si="2"/>
        <v>0</v>
      </c>
      <c r="L63" s="166">
        <f t="shared" si="3"/>
        <v>0</v>
      </c>
      <c r="M63" s="169"/>
    </row>
    <row r="64" spans="2:13">
      <c r="B64" s="160" t="s">
        <v>48</v>
      </c>
      <c r="C64" s="161" t="s">
        <v>86</v>
      </c>
      <c r="D64" s="162" t="s">
        <v>83</v>
      </c>
      <c r="E64" s="162">
        <v>1</v>
      </c>
      <c r="F64" s="163"/>
      <c r="G64" s="164">
        <f t="shared" si="0"/>
        <v>0</v>
      </c>
      <c r="H64" s="164"/>
      <c r="I64" s="164">
        <f t="shared" si="1"/>
        <v>0</v>
      </c>
      <c r="J64" s="165"/>
      <c r="K64" s="165">
        <f t="shared" si="2"/>
        <v>0</v>
      </c>
      <c r="L64" s="166">
        <f t="shared" si="3"/>
        <v>0</v>
      </c>
      <c r="M64" s="169"/>
    </row>
    <row r="65" spans="2:13">
      <c r="B65" s="160" t="s">
        <v>5</v>
      </c>
      <c r="C65" s="161" t="s">
        <v>87</v>
      </c>
      <c r="D65" s="162" t="s">
        <v>83</v>
      </c>
      <c r="E65" s="162">
        <v>1</v>
      </c>
      <c r="F65" s="163"/>
      <c r="G65" s="164">
        <f t="shared" si="0"/>
        <v>0</v>
      </c>
      <c r="H65" s="164"/>
      <c r="I65" s="164">
        <f t="shared" si="1"/>
        <v>0</v>
      </c>
      <c r="J65" s="165"/>
      <c r="K65" s="165">
        <f t="shared" si="2"/>
        <v>0</v>
      </c>
      <c r="L65" s="166">
        <f t="shared" si="3"/>
        <v>0</v>
      </c>
      <c r="M65" s="169"/>
    </row>
    <row r="66" spans="2:13">
      <c r="B66" s="160" t="s">
        <v>49</v>
      </c>
      <c r="C66" s="161" t="s">
        <v>88</v>
      </c>
      <c r="D66" s="162" t="s">
        <v>83</v>
      </c>
      <c r="E66" s="162">
        <v>2</v>
      </c>
      <c r="F66" s="163"/>
      <c r="G66" s="164">
        <f t="shared" si="0"/>
        <v>0</v>
      </c>
      <c r="H66" s="164"/>
      <c r="I66" s="164">
        <f t="shared" si="1"/>
        <v>0</v>
      </c>
      <c r="J66" s="165"/>
      <c r="K66" s="165">
        <f t="shared" si="2"/>
        <v>0</v>
      </c>
      <c r="L66" s="166">
        <f t="shared" si="3"/>
        <v>0</v>
      </c>
      <c r="M66" s="169"/>
    </row>
    <row r="67" spans="2:13">
      <c r="B67" s="160" t="s">
        <v>50</v>
      </c>
      <c r="C67" s="161" t="s">
        <v>89</v>
      </c>
      <c r="D67" s="162" t="s">
        <v>83</v>
      </c>
      <c r="E67" s="162">
        <v>2</v>
      </c>
      <c r="F67" s="163"/>
      <c r="G67" s="164">
        <f t="shared" si="0"/>
        <v>0</v>
      </c>
      <c r="H67" s="164"/>
      <c r="I67" s="164">
        <f t="shared" si="1"/>
        <v>0</v>
      </c>
      <c r="J67" s="165"/>
      <c r="K67" s="165">
        <f t="shared" si="2"/>
        <v>0</v>
      </c>
      <c r="L67" s="166">
        <f t="shared" si="3"/>
        <v>0</v>
      </c>
      <c r="M67" s="169"/>
    </row>
    <row r="68" spans="2:13">
      <c r="B68" s="160" t="s">
        <v>3</v>
      </c>
      <c r="C68" s="161" t="s">
        <v>90</v>
      </c>
      <c r="D68" s="162" t="s">
        <v>83</v>
      </c>
      <c r="E68" s="162">
        <v>6</v>
      </c>
      <c r="F68" s="163"/>
      <c r="G68" s="164">
        <f t="shared" si="0"/>
        <v>0</v>
      </c>
      <c r="H68" s="164"/>
      <c r="I68" s="164">
        <f t="shared" si="1"/>
        <v>0</v>
      </c>
      <c r="J68" s="165"/>
      <c r="K68" s="165">
        <f t="shared" si="2"/>
        <v>0</v>
      </c>
      <c r="L68" s="166">
        <f t="shared" si="3"/>
        <v>0</v>
      </c>
      <c r="M68" s="169"/>
    </row>
    <row r="69" spans="2:13">
      <c r="B69" s="160" t="s">
        <v>51</v>
      </c>
      <c r="C69" s="161" t="s">
        <v>91</v>
      </c>
      <c r="D69" s="162" t="s">
        <v>83</v>
      </c>
      <c r="E69" s="162">
        <v>6</v>
      </c>
      <c r="F69" s="163"/>
      <c r="G69" s="164">
        <f t="shared" si="0"/>
        <v>0</v>
      </c>
      <c r="H69" s="164"/>
      <c r="I69" s="164">
        <f t="shared" si="1"/>
        <v>0</v>
      </c>
      <c r="J69" s="165"/>
      <c r="K69" s="165">
        <f t="shared" si="2"/>
        <v>0</v>
      </c>
      <c r="L69" s="166">
        <f t="shared" si="3"/>
        <v>0</v>
      </c>
      <c r="M69" s="169"/>
    </row>
    <row r="70" spans="2:13">
      <c r="B70" s="160" t="s">
        <v>52</v>
      </c>
      <c r="C70" s="161" t="s">
        <v>92</v>
      </c>
      <c r="D70" s="162" t="s">
        <v>83</v>
      </c>
      <c r="E70" s="162">
        <v>6</v>
      </c>
      <c r="F70" s="163"/>
      <c r="G70" s="164">
        <f t="shared" si="0"/>
        <v>0</v>
      </c>
      <c r="H70" s="164"/>
      <c r="I70" s="164">
        <f t="shared" si="1"/>
        <v>0</v>
      </c>
      <c r="J70" s="165"/>
      <c r="K70" s="165">
        <f t="shared" si="2"/>
        <v>0</v>
      </c>
      <c r="L70" s="166">
        <f t="shared" si="3"/>
        <v>0</v>
      </c>
      <c r="M70" s="169"/>
    </row>
    <row r="71" spans="2:13">
      <c r="B71" s="160" t="s">
        <v>53</v>
      </c>
      <c r="C71" s="161" t="s">
        <v>93</v>
      </c>
      <c r="D71" s="162" t="s">
        <v>83</v>
      </c>
      <c r="E71" s="162">
        <v>6</v>
      </c>
      <c r="F71" s="163"/>
      <c r="G71" s="164">
        <f t="shared" si="0"/>
        <v>0</v>
      </c>
      <c r="H71" s="164"/>
      <c r="I71" s="164">
        <f t="shared" si="1"/>
        <v>0</v>
      </c>
      <c r="J71" s="165"/>
      <c r="K71" s="165">
        <f t="shared" si="2"/>
        <v>0</v>
      </c>
      <c r="L71" s="166">
        <f t="shared" si="3"/>
        <v>0</v>
      </c>
      <c r="M71" s="169"/>
    </row>
    <row r="72" spans="2:13">
      <c r="B72" s="160"/>
      <c r="C72" s="167"/>
      <c r="D72" s="168"/>
      <c r="E72" s="168"/>
      <c r="F72" s="163"/>
      <c r="G72" s="164"/>
      <c r="H72" s="164"/>
      <c r="I72" s="164"/>
      <c r="J72" s="165"/>
      <c r="K72" s="165"/>
      <c r="L72" s="166"/>
      <c r="M72" s="169"/>
    </row>
    <row r="73" spans="2:13" ht="38.25">
      <c r="B73" s="160" t="s">
        <v>176</v>
      </c>
      <c r="C73" s="161" t="s">
        <v>94</v>
      </c>
      <c r="D73" s="162" t="s">
        <v>55</v>
      </c>
      <c r="E73" s="162">
        <v>1</v>
      </c>
      <c r="F73" s="163"/>
      <c r="G73" s="164">
        <f t="shared" ref="G72:G135" si="4">F73*E73</f>
        <v>0</v>
      </c>
      <c r="H73" s="164"/>
      <c r="I73" s="164">
        <f t="shared" ref="I72:I135" si="5">H73*E73</f>
        <v>0</v>
      </c>
      <c r="J73" s="165"/>
      <c r="K73" s="165">
        <f t="shared" ref="K72:K135" si="6">J73*E73</f>
        <v>0</v>
      </c>
      <c r="L73" s="166">
        <f t="shared" ref="L72:L135" si="7">G73+I73+K73</f>
        <v>0</v>
      </c>
      <c r="M73" s="169"/>
    </row>
    <row r="74" spans="2:13" ht="25.5">
      <c r="B74" s="160" t="s">
        <v>177</v>
      </c>
      <c r="C74" s="161" t="s">
        <v>76</v>
      </c>
      <c r="D74" s="162" t="s">
        <v>57</v>
      </c>
      <c r="E74" s="162">
        <v>1</v>
      </c>
      <c r="F74" s="163"/>
      <c r="G74" s="164">
        <f t="shared" si="4"/>
        <v>0</v>
      </c>
      <c r="H74" s="164"/>
      <c r="I74" s="164">
        <f t="shared" si="5"/>
        <v>0</v>
      </c>
      <c r="J74" s="165"/>
      <c r="K74" s="165">
        <f t="shared" si="6"/>
        <v>0</v>
      </c>
      <c r="L74" s="166">
        <f t="shared" si="7"/>
        <v>0</v>
      </c>
      <c r="M74" s="169"/>
    </row>
    <row r="75" spans="2:13" ht="25.5">
      <c r="B75" s="160" t="s">
        <v>178</v>
      </c>
      <c r="C75" s="161" t="s">
        <v>81</v>
      </c>
      <c r="D75" s="162" t="s">
        <v>57</v>
      </c>
      <c r="E75" s="162">
        <v>1</v>
      </c>
      <c r="F75" s="163"/>
      <c r="G75" s="164">
        <f t="shared" si="4"/>
        <v>0</v>
      </c>
      <c r="H75" s="164"/>
      <c r="I75" s="164">
        <f t="shared" si="5"/>
        <v>0</v>
      </c>
      <c r="J75" s="165"/>
      <c r="K75" s="165">
        <f t="shared" si="6"/>
        <v>0</v>
      </c>
      <c r="L75" s="166">
        <f t="shared" si="7"/>
        <v>0</v>
      </c>
      <c r="M75" s="169"/>
    </row>
    <row r="76" spans="2:13">
      <c r="B76" s="160" t="s">
        <v>179</v>
      </c>
      <c r="C76" s="161" t="s">
        <v>85</v>
      </c>
      <c r="D76" s="162" t="s">
        <v>83</v>
      </c>
      <c r="E76" s="162">
        <v>1</v>
      </c>
      <c r="F76" s="163"/>
      <c r="G76" s="164">
        <f t="shared" si="4"/>
        <v>0</v>
      </c>
      <c r="H76" s="164"/>
      <c r="I76" s="164">
        <f t="shared" si="5"/>
        <v>0</v>
      </c>
      <c r="J76" s="165"/>
      <c r="K76" s="165">
        <f t="shared" si="6"/>
        <v>0</v>
      </c>
      <c r="L76" s="166">
        <f t="shared" si="7"/>
        <v>0</v>
      </c>
      <c r="M76" s="169"/>
    </row>
    <row r="77" spans="2:13">
      <c r="B77" s="160" t="s">
        <v>180</v>
      </c>
      <c r="C77" s="161" t="s">
        <v>95</v>
      </c>
      <c r="D77" s="162" t="s">
        <v>83</v>
      </c>
      <c r="E77" s="162">
        <v>1</v>
      </c>
      <c r="F77" s="163"/>
      <c r="G77" s="164">
        <f t="shared" si="4"/>
        <v>0</v>
      </c>
      <c r="H77" s="164"/>
      <c r="I77" s="164">
        <f t="shared" si="5"/>
        <v>0</v>
      </c>
      <c r="J77" s="165"/>
      <c r="K77" s="165">
        <f t="shared" si="6"/>
        <v>0</v>
      </c>
      <c r="L77" s="166">
        <f t="shared" si="7"/>
        <v>0</v>
      </c>
      <c r="M77" s="169"/>
    </row>
    <row r="78" spans="2:13">
      <c r="B78" s="160" t="s">
        <v>181</v>
      </c>
      <c r="C78" s="161" t="s">
        <v>90</v>
      </c>
      <c r="D78" s="162" t="s">
        <v>83</v>
      </c>
      <c r="E78" s="162">
        <v>1</v>
      </c>
      <c r="F78" s="163"/>
      <c r="G78" s="164">
        <f t="shared" si="4"/>
        <v>0</v>
      </c>
      <c r="H78" s="164"/>
      <c r="I78" s="164">
        <f t="shared" si="5"/>
        <v>0</v>
      </c>
      <c r="J78" s="165"/>
      <c r="K78" s="165">
        <f t="shared" si="6"/>
        <v>0</v>
      </c>
      <c r="L78" s="166">
        <f t="shared" si="7"/>
        <v>0</v>
      </c>
      <c r="M78" s="169"/>
    </row>
    <row r="79" spans="2:13">
      <c r="B79" s="160" t="s">
        <v>182</v>
      </c>
      <c r="C79" s="161" t="s">
        <v>91</v>
      </c>
      <c r="D79" s="162" t="s">
        <v>83</v>
      </c>
      <c r="E79" s="162">
        <v>1</v>
      </c>
      <c r="F79" s="163"/>
      <c r="G79" s="164">
        <f t="shared" si="4"/>
        <v>0</v>
      </c>
      <c r="H79" s="164"/>
      <c r="I79" s="164">
        <f t="shared" si="5"/>
        <v>0</v>
      </c>
      <c r="J79" s="165"/>
      <c r="K79" s="165">
        <f t="shared" si="6"/>
        <v>0</v>
      </c>
      <c r="L79" s="166">
        <f t="shared" si="7"/>
        <v>0</v>
      </c>
      <c r="M79" s="169"/>
    </row>
    <row r="80" spans="2:13">
      <c r="B80" s="160" t="s">
        <v>183</v>
      </c>
      <c r="C80" s="161" t="s">
        <v>92</v>
      </c>
      <c r="D80" s="162" t="s">
        <v>83</v>
      </c>
      <c r="E80" s="162">
        <v>1</v>
      </c>
      <c r="F80" s="163"/>
      <c r="G80" s="164">
        <f t="shared" si="4"/>
        <v>0</v>
      </c>
      <c r="H80" s="164"/>
      <c r="I80" s="164">
        <f t="shared" si="5"/>
        <v>0</v>
      </c>
      <c r="J80" s="165"/>
      <c r="K80" s="165">
        <f t="shared" si="6"/>
        <v>0</v>
      </c>
      <c r="L80" s="166">
        <f t="shared" si="7"/>
        <v>0</v>
      </c>
      <c r="M80" s="169"/>
    </row>
    <row r="81" spans="2:13">
      <c r="B81" s="160" t="s">
        <v>184</v>
      </c>
      <c r="C81" s="161" t="s">
        <v>93</v>
      </c>
      <c r="D81" s="162" t="s">
        <v>83</v>
      </c>
      <c r="E81" s="162">
        <v>1</v>
      </c>
      <c r="F81" s="163"/>
      <c r="G81" s="164">
        <f t="shared" si="4"/>
        <v>0</v>
      </c>
      <c r="H81" s="164"/>
      <c r="I81" s="164">
        <f t="shared" si="5"/>
        <v>0</v>
      </c>
      <c r="J81" s="165"/>
      <c r="K81" s="165">
        <f t="shared" si="6"/>
        <v>0</v>
      </c>
      <c r="L81" s="166">
        <f t="shared" si="7"/>
        <v>0</v>
      </c>
      <c r="M81" s="169"/>
    </row>
    <row r="82" spans="2:13">
      <c r="B82" s="160"/>
      <c r="C82" s="167"/>
      <c r="D82" s="168"/>
      <c r="E82" s="168"/>
      <c r="F82" s="163"/>
      <c r="G82" s="164"/>
      <c r="H82" s="164"/>
      <c r="I82" s="164"/>
      <c r="J82" s="165"/>
      <c r="K82" s="165"/>
      <c r="L82" s="166"/>
      <c r="M82" s="169"/>
    </row>
    <row r="83" spans="2:13" ht="25.5">
      <c r="B83" s="160" t="s">
        <v>185</v>
      </c>
      <c r="C83" s="161" t="s">
        <v>96</v>
      </c>
      <c r="D83" s="162" t="s">
        <v>55</v>
      </c>
      <c r="E83" s="162">
        <v>1</v>
      </c>
      <c r="F83" s="163"/>
      <c r="G83" s="164">
        <f t="shared" si="4"/>
        <v>0</v>
      </c>
      <c r="H83" s="164"/>
      <c r="I83" s="164">
        <f t="shared" si="5"/>
        <v>0</v>
      </c>
      <c r="J83" s="165"/>
      <c r="K83" s="165">
        <f t="shared" si="6"/>
        <v>0</v>
      </c>
      <c r="L83" s="166">
        <f t="shared" si="7"/>
        <v>0</v>
      </c>
      <c r="M83" s="169"/>
    </row>
    <row r="84" spans="2:13" ht="25.5">
      <c r="B84" s="160" t="s">
        <v>186</v>
      </c>
      <c r="C84" s="161" t="s">
        <v>58</v>
      </c>
      <c r="D84" s="162" t="s">
        <v>57</v>
      </c>
      <c r="E84" s="162">
        <v>1</v>
      </c>
      <c r="F84" s="163"/>
      <c r="G84" s="164">
        <f t="shared" si="4"/>
        <v>0</v>
      </c>
      <c r="H84" s="164"/>
      <c r="I84" s="164">
        <f t="shared" si="5"/>
        <v>0</v>
      </c>
      <c r="J84" s="165"/>
      <c r="K84" s="165">
        <f t="shared" si="6"/>
        <v>0</v>
      </c>
      <c r="L84" s="166">
        <f t="shared" si="7"/>
        <v>0</v>
      </c>
      <c r="M84" s="169"/>
    </row>
    <row r="85" spans="2:13" ht="25.5">
      <c r="B85" s="160" t="s">
        <v>187</v>
      </c>
      <c r="C85" s="161" t="s">
        <v>97</v>
      </c>
      <c r="D85" s="162" t="s">
        <v>57</v>
      </c>
      <c r="E85" s="162">
        <v>1</v>
      </c>
      <c r="F85" s="163"/>
      <c r="G85" s="164">
        <f t="shared" si="4"/>
        <v>0</v>
      </c>
      <c r="H85" s="164"/>
      <c r="I85" s="164">
        <f t="shared" si="5"/>
        <v>0</v>
      </c>
      <c r="J85" s="165"/>
      <c r="K85" s="165">
        <f t="shared" si="6"/>
        <v>0</v>
      </c>
      <c r="L85" s="166">
        <f t="shared" si="7"/>
        <v>0</v>
      </c>
      <c r="M85" s="169"/>
    </row>
    <row r="86" spans="2:13" ht="25.5">
      <c r="B86" s="160" t="s">
        <v>188</v>
      </c>
      <c r="C86" s="161" t="s">
        <v>60</v>
      </c>
      <c r="D86" s="162" t="s">
        <v>57</v>
      </c>
      <c r="E86" s="162">
        <v>1</v>
      </c>
      <c r="F86" s="163"/>
      <c r="G86" s="164">
        <f t="shared" si="4"/>
        <v>0</v>
      </c>
      <c r="H86" s="164"/>
      <c r="I86" s="164">
        <f t="shared" si="5"/>
        <v>0</v>
      </c>
      <c r="J86" s="165"/>
      <c r="K86" s="165">
        <f t="shared" si="6"/>
        <v>0</v>
      </c>
      <c r="L86" s="166">
        <f t="shared" si="7"/>
        <v>0</v>
      </c>
      <c r="M86" s="169"/>
    </row>
    <row r="87" spans="2:13" ht="25.5">
      <c r="B87" s="160" t="s">
        <v>189</v>
      </c>
      <c r="C87" s="161" t="s">
        <v>98</v>
      </c>
      <c r="D87" s="162" t="s">
        <v>57</v>
      </c>
      <c r="E87" s="162">
        <v>1</v>
      </c>
      <c r="F87" s="163"/>
      <c r="G87" s="164">
        <f t="shared" si="4"/>
        <v>0</v>
      </c>
      <c r="H87" s="164"/>
      <c r="I87" s="164">
        <f t="shared" si="5"/>
        <v>0</v>
      </c>
      <c r="J87" s="165"/>
      <c r="K87" s="165">
        <f t="shared" si="6"/>
        <v>0</v>
      </c>
      <c r="L87" s="166">
        <f t="shared" si="7"/>
        <v>0</v>
      </c>
      <c r="M87" s="169"/>
    </row>
    <row r="88" spans="2:13" ht="25.5">
      <c r="B88" s="160" t="s">
        <v>190</v>
      </c>
      <c r="C88" s="161" t="s">
        <v>99</v>
      </c>
      <c r="D88" s="162" t="s">
        <v>57</v>
      </c>
      <c r="E88" s="162">
        <v>1</v>
      </c>
      <c r="F88" s="163"/>
      <c r="G88" s="164">
        <f t="shared" si="4"/>
        <v>0</v>
      </c>
      <c r="H88" s="164"/>
      <c r="I88" s="164">
        <f t="shared" si="5"/>
        <v>0</v>
      </c>
      <c r="J88" s="165"/>
      <c r="K88" s="165">
        <f t="shared" si="6"/>
        <v>0</v>
      </c>
      <c r="L88" s="166">
        <f t="shared" si="7"/>
        <v>0</v>
      </c>
      <c r="M88" s="169"/>
    </row>
    <row r="89" spans="2:13" ht="25.5">
      <c r="B89" s="160" t="s">
        <v>191</v>
      </c>
      <c r="C89" s="161" t="s">
        <v>100</v>
      </c>
      <c r="D89" s="162" t="s">
        <v>57</v>
      </c>
      <c r="E89" s="162">
        <v>3</v>
      </c>
      <c r="F89" s="163"/>
      <c r="G89" s="164">
        <f t="shared" si="4"/>
        <v>0</v>
      </c>
      <c r="H89" s="164"/>
      <c r="I89" s="164">
        <f t="shared" si="5"/>
        <v>0</v>
      </c>
      <c r="J89" s="165"/>
      <c r="K89" s="165">
        <f t="shared" si="6"/>
        <v>0</v>
      </c>
      <c r="L89" s="166">
        <f t="shared" si="7"/>
        <v>0</v>
      </c>
      <c r="M89" s="169"/>
    </row>
    <row r="90" spans="2:13">
      <c r="B90" s="160"/>
      <c r="C90" s="167"/>
      <c r="D90" s="168"/>
      <c r="E90" s="168"/>
      <c r="F90" s="163"/>
      <c r="G90" s="164"/>
      <c r="H90" s="164"/>
      <c r="I90" s="164"/>
      <c r="J90" s="165"/>
      <c r="K90" s="165"/>
      <c r="L90" s="166"/>
      <c r="M90" s="169"/>
    </row>
    <row r="91" spans="2:13">
      <c r="B91" s="160" t="s">
        <v>192</v>
      </c>
      <c r="C91" s="161" t="s">
        <v>101</v>
      </c>
      <c r="D91" s="162" t="s">
        <v>55</v>
      </c>
      <c r="E91" s="162">
        <v>1</v>
      </c>
      <c r="F91" s="163"/>
      <c r="G91" s="164">
        <f t="shared" si="4"/>
        <v>0</v>
      </c>
      <c r="H91" s="164"/>
      <c r="I91" s="164">
        <f t="shared" si="5"/>
        <v>0</v>
      </c>
      <c r="J91" s="165"/>
      <c r="K91" s="165">
        <f t="shared" si="6"/>
        <v>0</v>
      </c>
      <c r="L91" s="166">
        <f t="shared" si="7"/>
        <v>0</v>
      </c>
      <c r="M91" s="169"/>
    </row>
    <row r="92" spans="2:13" ht="25.5">
      <c r="B92" s="160" t="s">
        <v>193</v>
      </c>
      <c r="C92" s="161" t="s">
        <v>102</v>
      </c>
      <c r="D92" s="162" t="s">
        <v>83</v>
      </c>
      <c r="E92" s="162">
        <v>12</v>
      </c>
      <c r="F92" s="163"/>
      <c r="G92" s="164">
        <f t="shared" si="4"/>
        <v>0</v>
      </c>
      <c r="H92" s="164"/>
      <c r="I92" s="164">
        <f t="shared" si="5"/>
        <v>0</v>
      </c>
      <c r="J92" s="165"/>
      <c r="K92" s="165">
        <f t="shared" si="6"/>
        <v>0</v>
      </c>
      <c r="L92" s="166">
        <f t="shared" si="7"/>
        <v>0</v>
      </c>
      <c r="M92" s="169"/>
    </row>
    <row r="93" spans="2:13">
      <c r="B93" s="160" t="s">
        <v>194</v>
      </c>
      <c r="C93" s="161" t="s">
        <v>103</v>
      </c>
      <c r="D93" s="162" t="s">
        <v>104</v>
      </c>
      <c r="E93" s="162">
        <v>35</v>
      </c>
      <c r="F93" s="163"/>
      <c r="G93" s="164">
        <f t="shared" si="4"/>
        <v>0</v>
      </c>
      <c r="H93" s="164"/>
      <c r="I93" s="164">
        <f t="shared" si="5"/>
        <v>0</v>
      </c>
      <c r="J93" s="165"/>
      <c r="K93" s="165">
        <f t="shared" si="6"/>
        <v>0</v>
      </c>
      <c r="L93" s="166">
        <f t="shared" si="7"/>
        <v>0</v>
      </c>
      <c r="M93" s="169"/>
    </row>
    <row r="94" spans="2:13">
      <c r="B94" s="160" t="s">
        <v>195</v>
      </c>
      <c r="C94" s="161" t="s">
        <v>105</v>
      </c>
      <c r="D94" s="162" t="s">
        <v>83</v>
      </c>
      <c r="E94" s="162">
        <v>1</v>
      </c>
      <c r="F94" s="163"/>
      <c r="G94" s="164">
        <f t="shared" si="4"/>
        <v>0</v>
      </c>
      <c r="H94" s="164"/>
      <c r="I94" s="164">
        <f t="shared" si="5"/>
        <v>0</v>
      </c>
      <c r="J94" s="165"/>
      <c r="K94" s="165">
        <f t="shared" si="6"/>
        <v>0</v>
      </c>
      <c r="L94" s="166">
        <f t="shared" si="7"/>
        <v>0</v>
      </c>
      <c r="M94" s="169"/>
    </row>
    <row r="95" spans="2:13" ht="25.5">
      <c r="B95" s="160" t="s">
        <v>196</v>
      </c>
      <c r="C95" s="161" t="s">
        <v>106</v>
      </c>
      <c r="D95" s="162" t="s">
        <v>107</v>
      </c>
      <c r="E95" s="162">
        <v>1</v>
      </c>
      <c r="F95" s="163"/>
      <c r="G95" s="164">
        <f t="shared" si="4"/>
        <v>0</v>
      </c>
      <c r="H95" s="164"/>
      <c r="I95" s="164">
        <f t="shared" si="5"/>
        <v>0</v>
      </c>
      <c r="J95" s="165"/>
      <c r="K95" s="165">
        <f t="shared" si="6"/>
        <v>0</v>
      </c>
      <c r="L95" s="166">
        <f t="shared" si="7"/>
        <v>0</v>
      </c>
      <c r="M95" s="169"/>
    </row>
    <row r="96" spans="2:13" ht="25.5">
      <c r="B96" s="160" t="s">
        <v>197</v>
      </c>
      <c r="C96" s="161" t="s">
        <v>108</v>
      </c>
      <c r="D96" s="162" t="s">
        <v>83</v>
      </c>
      <c r="E96" s="162">
        <v>2</v>
      </c>
      <c r="F96" s="163"/>
      <c r="G96" s="164">
        <f t="shared" si="4"/>
        <v>0</v>
      </c>
      <c r="H96" s="164"/>
      <c r="I96" s="164">
        <f t="shared" si="5"/>
        <v>0</v>
      </c>
      <c r="J96" s="165"/>
      <c r="K96" s="165">
        <f t="shared" si="6"/>
        <v>0</v>
      </c>
      <c r="L96" s="166">
        <f t="shared" si="7"/>
        <v>0</v>
      </c>
      <c r="M96" s="169"/>
    </row>
    <row r="97" spans="2:13">
      <c r="B97" s="160" t="s">
        <v>198</v>
      </c>
      <c r="C97" s="161" t="s">
        <v>109</v>
      </c>
      <c r="D97" s="162" t="s">
        <v>83</v>
      </c>
      <c r="E97" s="162">
        <v>14</v>
      </c>
      <c r="F97" s="163"/>
      <c r="G97" s="164">
        <f t="shared" si="4"/>
        <v>0</v>
      </c>
      <c r="H97" s="164"/>
      <c r="I97" s="164">
        <f t="shared" si="5"/>
        <v>0</v>
      </c>
      <c r="J97" s="165"/>
      <c r="K97" s="165">
        <f t="shared" si="6"/>
        <v>0</v>
      </c>
      <c r="L97" s="166">
        <f t="shared" si="7"/>
        <v>0</v>
      </c>
      <c r="M97" s="169"/>
    </row>
    <row r="98" spans="2:13" ht="15.75">
      <c r="B98" s="160"/>
      <c r="C98" s="170"/>
      <c r="D98" s="171"/>
      <c r="E98" s="171"/>
      <c r="F98" s="163"/>
      <c r="G98" s="164"/>
      <c r="H98" s="164"/>
      <c r="I98" s="164"/>
      <c r="J98" s="165"/>
      <c r="K98" s="165"/>
      <c r="L98" s="166"/>
      <c r="M98" s="169"/>
    </row>
    <row r="99" spans="2:13">
      <c r="B99" s="160" t="s">
        <v>199</v>
      </c>
      <c r="C99" s="161" t="s">
        <v>110</v>
      </c>
      <c r="D99" s="162" t="s">
        <v>111</v>
      </c>
      <c r="E99" s="162">
        <v>1</v>
      </c>
      <c r="F99" s="163"/>
      <c r="G99" s="164">
        <f t="shared" si="4"/>
        <v>0</v>
      </c>
      <c r="H99" s="164"/>
      <c r="I99" s="164">
        <f t="shared" si="5"/>
        <v>0</v>
      </c>
      <c r="J99" s="165"/>
      <c r="K99" s="165">
        <f t="shared" si="6"/>
        <v>0</v>
      </c>
      <c r="L99" s="166">
        <f t="shared" si="7"/>
        <v>0</v>
      </c>
      <c r="M99" s="169"/>
    </row>
    <row r="100" spans="2:13" ht="25.5">
      <c r="B100" s="160" t="s">
        <v>200</v>
      </c>
      <c r="C100" s="161" t="s">
        <v>102</v>
      </c>
      <c r="D100" s="162" t="s">
        <v>83</v>
      </c>
      <c r="E100" s="162">
        <v>4</v>
      </c>
      <c r="F100" s="163"/>
      <c r="G100" s="164">
        <f t="shared" si="4"/>
        <v>0</v>
      </c>
      <c r="H100" s="164"/>
      <c r="I100" s="164">
        <f t="shared" si="5"/>
        <v>0</v>
      </c>
      <c r="J100" s="165"/>
      <c r="K100" s="165">
        <f t="shared" si="6"/>
        <v>0</v>
      </c>
      <c r="L100" s="166">
        <f t="shared" si="7"/>
        <v>0</v>
      </c>
      <c r="M100" s="169"/>
    </row>
    <row r="101" spans="2:13">
      <c r="B101" s="160" t="s">
        <v>201</v>
      </c>
      <c r="C101" s="161" t="s">
        <v>103</v>
      </c>
      <c r="D101" s="162" t="s">
        <v>104</v>
      </c>
      <c r="E101" s="162">
        <v>35</v>
      </c>
      <c r="F101" s="163"/>
      <c r="G101" s="164">
        <f t="shared" si="4"/>
        <v>0</v>
      </c>
      <c r="H101" s="164"/>
      <c r="I101" s="164">
        <f t="shared" si="5"/>
        <v>0</v>
      </c>
      <c r="J101" s="165"/>
      <c r="K101" s="165">
        <f t="shared" si="6"/>
        <v>0</v>
      </c>
      <c r="L101" s="166">
        <f t="shared" si="7"/>
        <v>0</v>
      </c>
      <c r="M101" s="169"/>
    </row>
    <row r="102" spans="2:13">
      <c r="B102" s="160" t="s">
        <v>202</v>
      </c>
      <c r="C102" s="161" t="s">
        <v>105</v>
      </c>
      <c r="D102" s="162" t="s">
        <v>83</v>
      </c>
      <c r="E102" s="162">
        <v>1</v>
      </c>
      <c r="F102" s="163"/>
      <c r="G102" s="164">
        <f t="shared" si="4"/>
        <v>0</v>
      </c>
      <c r="H102" s="164"/>
      <c r="I102" s="164">
        <f t="shared" si="5"/>
        <v>0</v>
      </c>
      <c r="J102" s="165"/>
      <c r="K102" s="165">
        <f t="shared" si="6"/>
        <v>0</v>
      </c>
      <c r="L102" s="166">
        <f t="shared" si="7"/>
        <v>0</v>
      </c>
      <c r="M102" s="169"/>
    </row>
    <row r="103" spans="2:13" ht="25.5">
      <c r="B103" s="160" t="s">
        <v>203</v>
      </c>
      <c r="C103" s="161" t="s">
        <v>106</v>
      </c>
      <c r="D103" s="162" t="s">
        <v>107</v>
      </c>
      <c r="E103" s="162">
        <v>0.5</v>
      </c>
      <c r="F103" s="163"/>
      <c r="G103" s="164">
        <f t="shared" si="4"/>
        <v>0</v>
      </c>
      <c r="H103" s="164"/>
      <c r="I103" s="164">
        <f t="shared" si="5"/>
        <v>0</v>
      </c>
      <c r="J103" s="165"/>
      <c r="K103" s="165">
        <f t="shared" si="6"/>
        <v>0</v>
      </c>
      <c r="L103" s="166">
        <f t="shared" si="7"/>
        <v>0</v>
      </c>
      <c r="M103" s="169"/>
    </row>
    <row r="104" spans="2:13" ht="25.5">
      <c r="B104" s="160" t="s">
        <v>204</v>
      </c>
      <c r="C104" s="161" t="s">
        <v>108</v>
      </c>
      <c r="D104" s="162" t="s">
        <v>83</v>
      </c>
      <c r="E104" s="162">
        <v>1</v>
      </c>
      <c r="F104" s="163"/>
      <c r="G104" s="164">
        <f t="shared" si="4"/>
        <v>0</v>
      </c>
      <c r="H104" s="164"/>
      <c r="I104" s="164">
        <f t="shared" si="5"/>
        <v>0</v>
      </c>
      <c r="J104" s="165"/>
      <c r="K104" s="165">
        <f t="shared" si="6"/>
        <v>0</v>
      </c>
      <c r="L104" s="166">
        <f t="shared" si="7"/>
        <v>0</v>
      </c>
      <c r="M104" s="169"/>
    </row>
    <row r="105" spans="2:13">
      <c r="B105" s="160" t="s">
        <v>205</v>
      </c>
      <c r="C105" s="161" t="s">
        <v>109</v>
      </c>
      <c r="D105" s="162" t="s">
        <v>83</v>
      </c>
      <c r="E105" s="162">
        <v>7</v>
      </c>
      <c r="F105" s="163"/>
      <c r="G105" s="164">
        <f t="shared" si="4"/>
        <v>0</v>
      </c>
      <c r="H105" s="164"/>
      <c r="I105" s="164">
        <f t="shared" si="5"/>
        <v>0</v>
      </c>
      <c r="J105" s="165"/>
      <c r="K105" s="165">
        <f t="shared" si="6"/>
        <v>0</v>
      </c>
      <c r="L105" s="166">
        <f t="shared" si="7"/>
        <v>0</v>
      </c>
      <c r="M105" s="169"/>
    </row>
    <row r="106" spans="2:13">
      <c r="B106" s="160"/>
      <c r="C106" s="167"/>
      <c r="D106" s="168"/>
      <c r="E106" s="168"/>
      <c r="F106" s="163"/>
      <c r="G106" s="164"/>
      <c r="H106" s="164"/>
      <c r="I106" s="164"/>
      <c r="J106" s="165"/>
      <c r="K106" s="165"/>
      <c r="L106" s="166"/>
      <c r="M106" s="169"/>
    </row>
    <row r="107" spans="2:13">
      <c r="B107" s="160" t="s">
        <v>206</v>
      </c>
      <c r="C107" s="161" t="s">
        <v>112</v>
      </c>
      <c r="D107" s="162" t="s">
        <v>57</v>
      </c>
      <c r="E107" s="162">
        <v>151</v>
      </c>
      <c r="F107" s="163"/>
      <c r="G107" s="164">
        <f t="shared" si="4"/>
        <v>0</v>
      </c>
      <c r="H107" s="164"/>
      <c r="I107" s="164">
        <f t="shared" si="5"/>
        <v>0</v>
      </c>
      <c r="J107" s="165"/>
      <c r="K107" s="165">
        <f t="shared" si="6"/>
        <v>0</v>
      </c>
      <c r="L107" s="166">
        <f t="shared" si="7"/>
        <v>0</v>
      </c>
      <c r="M107" s="169"/>
    </row>
    <row r="108" spans="2:13">
      <c r="B108" s="160" t="s">
        <v>207</v>
      </c>
      <c r="C108" s="161" t="s">
        <v>113</v>
      </c>
      <c r="D108" s="162" t="s">
        <v>57</v>
      </c>
      <c r="E108" s="162">
        <v>6</v>
      </c>
      <c r="F108" s="163"/>
      <c r="G108" s="164">
        <f t="shared" si="4"/>
        <v>0</v>
      </c>
      <c r="H108" s="164"/>
      <c r="I108" s="164">
        <f t="shared" si="5"/>
        <v>0</v>
      </c>
      <c r="J108" s="165"/>
      <c r="K108" s="165">
        <f t="shared" si="6"/>
        <v>0</v>
      </c>
      <c r="L108" s="166">
        <f t="shared" si="7"/>
        <v>0</v>
      </c>
      <c r="M108" s="169"/>
    </row>
    <row r="109" spans="2:13" ht="25.5">
      <c r="B109" s="160" t="s">
        <v>208</v>
      </c>
      <c r="C109" s="161" t="s">
        <v>114</v>
      </c>
      <c r="D109" s="162" t="s">
        <v>57</v>
      </c>
      <c r="E109" s="162">
        <v>8</v>
      </c>
      <c r="F109" s="163"/>
      <c r="G109" s="164">
        <f t="shared" si="4"/>
        <v>0</v>
      </c>
      <c r="H109" s="164"/>
      <c r="I109" s="164">
        <f t="shared" si="5"/>
        <v>0</v>
      </c>
      <c r="J109" s="165"/>
      <c r="K109" s="165">
        <f t="shared" si="6"/>
        <v>0</v>
      </c>
      <c r="L109" s="166">
        <f t="shared" si="7"/>
        <v>0</v>
      </c>
      <c r="M109" s="169"/>
    </row>
    <row r="110" spans="2:13" ht="25.5">
      <c r="B110" s="160" t="s">
        <v>209</v>
      </c>
      <c r="C110" s="161" t="s">
        <v>115</v>
      </c>
      <c r="D110" s="162" t="s">
        <v>57</v>
      </c>
      <c r="E110" s="162">
        <v>8</v>
      </c>
      <c r="F110" s="163"/>
      <c r="G110" s="164">
        <f t="shared" si="4"/>
        <v>0</v>
      </c>
      <c r="H110" s="164"/>
      <c r="I110" s="164">
        <f t="shared" si="5"/>
        <v>0</v>
      </c>
      <c r="J110" s="165"/>
      <c r="K110" s="165">
        <f t="shared" si="6"/>
        <v>0</v>
      </c>
      <c r="L110" s="166">
        <f t="shared" si="7"/>
        <v>0</v>
      </c>
      <c r="M110" s="169"/>
    </row>
    <row r="111" spans="2:13" ht="25.5">
      <c r="B111" s="160" t="s">
        <v>210</v>
      </c>
      <c r="C111" s="161" t="s">
        <v>116</v>
      </c>
      <c r="D111" s="162" t="s">
        <v>57</v>
      </c>
      <c r="E111" s="162">
        <v>8</v>
      </c>
      <c r="F111" s="163"/>
      <c r="G111" s="164">
        <f t="shared" si="4"/>
        <v>0</v>
      </c>
      <c r="H111" s="164"/>
      <c r="I111" s="164">
        <f t="shared" si="5"/>
        <v>0</v>
      </c>
      <c r="J111" s="165"/>
      <c r="K111" s="165">
        <f t="shared" si="6"/>
        <v>0</v>
      </c>
      <c r="L111" s="166">
        <f t="shared" si="7"/>
        <v>0</v>
      </c>
      <c r="M111" s="169"/>
    </row>
    <row r="112" spans="2:13" ht="25.5">
      <c r="B112" s="160" t="s">
        <v>211</v>
      </c>
      <c r="C112" s="161" t="s">
        <v>117</v>
      </c>
      <c r="D112" s="162" t="s">
        <v>57</v>
      </c>
      <c r="E112" s="162">
        <v>681</v>
      </c>
      <c r="F112" s="163"/>
      <c r="G112" s="164">
        <f t="shared" si="4"/>
        <v>0</v>
      </c>
      <c r="H112" s="164"/>
      <c r="I112" s="164">
        <f t="shared" si="5"/>
        <v>0</v>
      </c>
      <c r="J112" s="165"/>
      <c r="K112" s="165">
        <f t="shared" si="6"/>
        <v>0</v>
      </c>
      <c r="L112" s="166">
        <f t="shared" si="7"/>
        <v>0</v>
      </c>
      <c r="M112" s="169"/>
    </row>
    <row r="113" spans="2:13" ht="25.5">
      <c r="B113" s="160" t="s">
        <v>212</v>
      </c>
      <c r="C113" s="161" t="s">
        <v>118</v>
      </c>
      <c r="D113" s="162" t="s">
        <v>57</v>
      </c>
      <c r="E113" s="162">
        <v>48</v>
      </c>
      <c r="F113" s="163"/>
      <c r="G113" s="164">
        <f t="shared" si="4"/>
        <v>0</v>
      </c>
      <c r="H113" s="164"/>
      <c r="I113" s="164">
        <f t="shared" si="5"/>
        <v>0</v>
      </c>
      <c r="J113" s="165"/>
      <c r="K113" s="165">
        <f t="shared" si="6"/>
        <v>0</v>
      </c>
      <c r="L113" s="166">
        <f t="shared" si="7"/>
        <v>0</v>
      </c>
      <c r="M113" s="169"/>
    </row>
    <row r="114" spans="2:13">
      <c r="B114" s="160"/>
      <c r="C114" s="167"/>
      <c r="D114" s="168"/>
      <c r="E114" s="168"/>
      <c r="F114" s="163"/>
      <c r="G114" s="164"/>
      <c r="H114" s="164"/>
      <c r="I114" s="164"/>
      <c r="J114" s="165"/>
      <c r="K114" s="165"/>
      <c r="L114" s="166"/>
      <c r="M114" s="169"/>
    </row>
    <row r="115" spans="2:13">
      <c r="B115" s="160" t="s">
        <v>213</v>
      </c>
      <c r="C115" s="161" t="s">
        <v>119</v>
      </c>
      <c r="D115" s="162" t="s">
        <v>57</v>
      </c>
      <c r="E115" s="162">
        <v>88</v>
      </c>
      <c r="F115" s="163"/>
      <c r="G115" s="164">
        <f t="shared" si="4"/>
        <v>0</v>
      </c>
      <c r="H115" s="164"/>
      <c r="I115" s="164">
        <f t="shared" si="5"/>
        <v>0</v>
      </c>
      <c r="J115" s="165"/>
      <c r="K115" s="165">
        <f t="shared" si="6"/>
        <v>0</v>
      </c>
      <c r="L115" s="166">
        <f t="shared" si="7"/>
        <v>0</v>
      </c>
      <c r="M115" s="169"/>
    </row>
    <row r="116" spans="2:13">
      <c r="B116" s="160" t="s">
        <v>214</v>
      </c>
      <c r="C116" s="161" t="s">
        <v>120</v>
      </c>
      <c r="D116" s="162" t="s">
        <v>57</v>
      </c>
      <c r="E116" s="162">
        <v>177</v>
      </c>
      <c r="F116" s="163"/>
      <c r="G116" s="164">
        <f t="shared" si="4"/>
        <v>0</v>
      </c>
      <c r="H116" s="164"/>
      <c r="I116" s="164">
        <f t="shared" si="5"/>
        <v>0</v>
      </c>
      <c r="J116" s="165"/>
      <c r="K116" s="165">
        <f t="shared" si="6"/>
        <v>0</v>
      </c>
      <c r="L116" s="166">
        <f t="shared" si="7"/>
        <v>0</v>
      </c>
      <c r="M116" s="169"/>
    </row>
    <row r="117" spans="2:13">
      <c r="B117" s="160" t="s">
        <v>215</v>
      </c>
      <c r="C117" s="161" t="s">
        <v>121</v>
      </c>
      <c r="D117" s="162" t="s">
        <v>57</v>
      </c>
      <c r="E117" s="162">
        <v>142</v>
      </c>
      <c r="F117" s="163"/>
      <c r="G117" s="164">
        <f t="shared" si="4"/>
        <v>0</v>
      </c>
      <c r="H117" s="164"/>
      <c r="I117" s="164">
        <f t="shared" si="5"/>
        <v>0</v>
      </c>
      <c r="J117" s="165"/>
      <c r="K117" s="165">
        <f t="shared" si="6"/>
        <v>0</v>
      </c>
      <c r="L117" s="166">
        <f t="shared" si="7"/>
        <v>0</v>
      </c>
      <c r="M117" s="169"/>
    </row>
    <row r="118" spans="2:13">
      <c r="B118" s="160" t="s">
        <v>216</v>
      </c>
      <c r="C118" s="161" t="s">
        <v>122</v>
      </c>
      <c r="D118" s="162" t="s">
        <v>57</v>
      </c>
      <c r="E118" s="162">
        <v>59</v>
      </c>
      <c r="F118" s="163"/>
      <c r="G118" s="164">
        <f t="shared" si="4"/>
        <v>0</v>
      </c>
      <c r="H118" s="164"/>
      <c r="I118" s="164">
        <f t="shared" si="5"/>
        <v>0</v>
      </c>
      <c r="J118" s="165"/>
      <c r="K118" s="165">
        <f t="shared" si="6"/>
        <v>0</v>
      </c>
      <c r="L118" s="166">
        <f t="shared" si="7"/>
        <v>0</v>
      </c>
      <c r="M118" s="169"/>
    </row>
    <row r="119" spans="2:13">
      <c r="B119" s="160" t="s">
        <v>217</v>
      </c>
      <c r="C119" s="161" t="s">
        <v>123</v>
      </c>
      <c r="D119" s="162" t="s">
        <v>57</v>
      </c>
      <c r="E119" s="162">
        <v>218</v>
      </c>
      <c r="F119" s="163"/>
      <c r="G119" s="164">
        <f t="shared" si="4"/>
        <v>0</v>
      </c>
      <c r="H119" s="164"/>
      <c r="I119" s="164">
        <f t="shared" si="5"/>
        <v>0</v>
      </c>
      <c r="J119" s="165"/>
      <c r="K119" s="165">
        <f t="shared" si="6"/>
        <v>0</v>
      </c>
      <c r="L119" s="166">
        <f t="shared" si="7"/>
        <v>0</v>
      </c>
      <c r="M119" s="169"/>
    </row>
    <row r="120" spans="2:13">
      <c r="B120" s="160" t="s">
        <v>218</v>
      </c>
      <c r="C120" s="161" t="s">
        <v>124</v>
      </c>
      <c r="D120" s="162" t="s">
        <v>57</v>
      </c>
      <c r="E120" s="162">
        <v>8</v>
      </c>
      <c r="F120" s="163"/>
      <c r="G120" s="164">
        <f t="shared" si="4"/>
        <v>0</v>
      </c>
      <c r="H120" s="164"/>
      <c r="I120" s="164">
        <f t="shared" si="5"/>
        <v>0</v>
      </c>
      <c r="J120" s="165"/>
      <c r="K120" s="165">
        <f t="shared" si="6"/>
        <v>0</v>
      </c>
      <c r="L120" s="166">
        <f t="shared" si="7"/>
        <v>0</v>
      </c>
      <c r="M120" s="169"/>
    </row>
    <row r="121" spans="2:13">
      <c r="B121" s="160"/>
      <c r="C121" s="167"/>
      <c r="D121" s="168"/>
      <c r="E121" s="168"/>
      <c r="F121" s="163"/>
      <c r="G121" s="164"/>
      <c r="H121" s="164"/>
      <c r="I121" s="164"/>
      <c r="J121" s="165"/>
      <c r="K121" s="165"/>
      <c r="L121" s="166"/>
      <c r="M121" s="169"/>
    </row>
    <row r="122" spans="2:13" ht="25.5">
      <c r="B122" s="160" t="s">
        <v>219</v>
      </c>
      <c r="C122" s="161" t="s">
        <v>125</v>
      </c>
      <c r="D122" s="162" t="s">
        <v>104</v>
      </c>
      <c r="E122" s="162">
        <v>100</v>
      </c>
      <c r="F122" s="163"/>
      <c r="G122" s="164">
        <f t="shared" si="4"/>
        <v>0</v>
      </c>
      <c r="H122" s="164"/>
      <c r="I122" s="164">
        <f t="shared" si="5"/>
        <v>0</v>
      </c>
      <c r="J122" s="165"/>
      <c r="K122" s="165">
        <f t="shared" si="6"/>
        <v>0</v>
      </c>
      <c r="L122" s="166">
        <f t="shared" si="7"/>
        <v>0</v>
      </c>
      <c r="M122" s="169"/>
    </row>
    <row r="123" spans="2:13" ht="25.5">
      <c r="B123" s="160" t="s">
        <v>220</v>
      </c>
      <c r="C123" s="161" t="s">
        <v>126</v>
      </c>
      <c r="D123" s="162" t="s">
        <v>104</v>
      </c>
      <c r="E123" s="162">
        <v>150</v>
      </c>
      <c r="F123" s="163"/>
      <c r="G123" s="164">
        <f t="shared" si="4"/>
        <v>0</v>
      </c>
      <c r="H123" s="164"/>
      <c r="I123" s="164">
        <f t="shared" si="5"/>
        <v>0</v>
      </c>
      <c r="J123" s="165"/>
      <c r="K123" s="165">
        <f t="shared" si="6"/>
        <v>0</v>
      </c>
      <c r="L123" s="166">
        <f t="shared" si="7"/>
        <v>0</v>
      </c>
      <c r="M123" s="169"/>
    </row>
    <row r="124" spans="2:13" ht="38.25">
      <c r="B124" s="160" t="s">
        <v>221</v>
      </c>
      <c r="C124" s="161" t="s">
        <v>127</v>
      </c>
      <c r="D124" s="162" t="s">
        <v>104</v>
      </c>
      <c r="E124" s="162">
        <v>40</v>
      </c>
      <c r="F124" s="163"/>
      <c r="G124" s="164">
        <f t="shared" si="4"/>
        <v>0</v>
      </c>
      <c r="H124" s="164"/>
      <c r="I124" s="164">
        <f t="shared" si="5"/>
        <v>0</v>
      </c>
      <c r="J124" s="165"/>
      <c r="K124" s="165">
        <f t="shared" si="6"/>
        <v>0</v>
      </c>
      <c r="L124" s="166">
        <f t="shared" si="7"/>
        <v>0</v>
      </c>
      <c r="M124" s="169"/>
    </row>
    <row r="125" spans="2:13" ht="38.25">
      <c r="B125" s="160" t="s">
        <v>222</v>
      </c>
      <c r="C125" s="161" t="s">
        <v>128</v>
      </c>
      <c r="D125" s="162" t="s">
        <v>104</v>
      </c>
      <c r="E125" s="162">
        <v>70</v>
      </c>
      <c r="F125" s="163"/>
      <c r="G125" s="164">
        <f t="shared" si="4"/>
        <v>0</v>
      </c>
      <c r="H125" s="164"/>
      <c r="I125" s="164">
        <f t="shared" si="5"/>
        <v>0</v>
      </c>
      <c r="J125" s="165"/>
      <c r="K125" s="165">
        <f t="shared" si="6"/>
        <v>0</v>
      </c>
      <c r="L125" s="166">
        <f t="shared" si="7"/>
        <v>0</v>
      </c>
      <c r="M125" s="169"/>
    </row>
    <row r="126" spans="2:13" ht="38.25">
      <c r="B126" s="160" t="s">
        <v>223</v>
      </c>
      <c r="C126" s="161" t="s">
        <v>129</v>
      </c>
      <c r="D126" s="162" t="s">
        <v>104</v>
      </c>
      <c r="E126" s="162">
        <v>90</v>
      </c>
      <c r="F126" s="163"/>
      <c r="G126" s="164">
        <f t="shared" si="4"/>
        <v>0</v>
      </c>
      <c r="H126" s="164"/>
      <c r="I126" s="164">
        <f t="shared" si="5"/>
        <v>0</v>
      </c>
      <c r="J126" s="165"/>
      <c r="K126" s="165">
        <f t="shared" si="6"/>
        <v>0</v>
      </c>
      <c r="L126" s="166">
        <f t="shared" si="7"/>
        <v>0</v>
      </c>
      <c r="M126" s="169"/>
    </row>
    <row r="127" spans="2:13" ht="38.25">
      <c r="B127" s="160" t="s">
        <v>224</v>
      </c>
      <c r="C127" s="161" t="s">
        <v>130</v>
      </c>
      <c r="D127" s="162" t="s">
        <v>104</v>
      </c>
      <c r="E127" s="162">
        <v>120</v>
      </c>
      <c r="F127" s="163"/>
      <c r="G127" s="164">
        <f t="shared" si="4"/>
        <v>0</v>
      </c>
      <c r="H127" s="164"/>
      <c r="I127" s="164">
        <f t="shared" si="5"/>
        <v>0</v>
      </c>
      <c r="J127" s="165"/>
      <c r="K127" s="165">
        <f t="shared" si="6"/>
        <v>0</v>
      </c>
      <c r="L127" s="166">
        <f t="shared" si="7"/>
        <v>0</v>
      </c>
      <c r="M127" s="169"/>
    </row>
    <row r="128" spans="2:13" ht="25.5">
      <c r="B128" s="160" t="s">
        <v>225</v>
      </c>
      <c r="C128" s="161" t="s">
        <v>131</v>
      </c>
      <c r="D128" s="162" t="s">
        <v>104</v>
      </c>
      <c r="E128" s="162">
        <v>340</v>
      </c>
      <c r="F128" s="163"/>
      <c r="G128" s="164">
        <f t="shared" si="4"/>
        <v>0</v>
      </c>
      <c r="H128" s="164"/>
      <c r="I128" s="164">
        <f t="shared" si="5"/>
        <v>0</v>
      </c>
      <c r="J128" s="165"/>
      <c r="K128" s="165">
        <f t="shared" si="6"/>
        <v>0</v>
      </c>
      <c r="L128" s="166">
        <f t="shared" si="7"/>
        <v>0</v>
      </c>
      <c r="M128" s="169"/>
    </row>
    <row r="129" spans="2:13" ht="25.5">
      <c r="B129" s="160" t="s">
        <v>226</v>
      </c>
      <c r="C129" s="161" t="s">
        <v>132</v>
      </c>
      <c r="D129" s="162" t="s">
        <v>104</v>
      </c>
      <c r="E129" s="162">
        <v>3500</v>
      </c>
      <c r="F129" s="163"/>
      <c r="G129" s="164">
        <f t="shared" si="4"/>
        <v>0</v>
      </c>
      <c r="H129" s="164"/>
      <c r="I129" s="164">
        <f t="shared" si="5"/>
        <v>0</v>
      </c>
      <c r="J129" s="165"/>
      <c r="K129" s="165">
        <f t="shared" si="6"/>
        <v>0</v>
      </c>
      <c r="L129" s="166">
        <f t="shared" si="7"/>
        <v>0</v>
      </c>
      <c r="M129" s="169"/>
    </row>
    <row r="130" spans="2:13" ht="25.5">
      <c r="B130" s="160" t="s">
        <v>227</v>
      </c>
      <c r="C130" s="161" t="s">
        <v>133</v>
      </c>
      <c r="D130" s="162" t="s">
        <v>104</v>
      </c>
      <c r="E130" s="162">
        <v>4500</v>
      </c>
      <c r="F130" s="163"/>
      <c r="G130" s="164">
        <f t="shared" si="4"/>
        <v>0</v>
      </c>
      <c r="H130" s="164"/>
      <c r="I130" s="164">
        <f t="shared" si="5"/>
        <v>0</v>
      </c>
      <c r="J130" s="165"/>
      <c r="K130" s="165">
        <f t="shared" si="6"/>
        <v>0</v>
      </c>
      <c r="L130" s="166">
        <f t="shared" si="7"/>
        <v>0</v>
      </c>
      <c r="M130" s="169"/>
    </row>
    <row r="131" spans="2:13" ht="25.5">
      <c r="B131" s="160" t="s">
        <v>228</v>
      </c>
      <c r="C131" s="161" t="s">
        <v>134</v>
      </c>
      <c r="D131" s="162" t="s">
        <v>104</v>
      </c>
      <c r="E131" s="162">
        <v>80</v>
      </c>
      <c r="F131" s="163"/>
      <c r="G131" s="164">
        <f t="shared" si="4"/>
        <v>0</v>
      </c>
      <c r="H131" s="164"/>
      <c r="I131" s="164">
        <f t="shared" si="5"/>
        <v>0</v>
      </c>
      <c r="J131" s="165"/>
      <c r="K131" s="165">
        <f t="shared" si="6"/>
        <v>0</v>
      </c>
      <c r="L131" s="166">
        <f t="shared" si="7"/>
        <v>0</v>
      </c>
      <c r="M131" s="169"/>
    </row>
    <row r="132" spans="2:13" ht="25.5">
      <c r="B132" s="160" t="s">
        <v>229</v>
      </c>
      <c r="C132" s="161" t="s">
        <v>135</v>
      </c>
      <c r="D132" s="162" t="s">
        <v>104</v>
      </c>
      <c r="E132" s="162">
        <v>65</v>
      </c>
      <c r="F132" s="163"/>
      <c r="G132" s="164">
        <f t="shared" si="4"/>
        <v>0</v>
      </c>
      <c r="H132" s="164"/>
      <c r="I132" s="164">
        <f t="shared" si="5"/>
        <v>0</v>
      </c>
      <c r="J132" s="165"/>
      <c r="K132" s="165">
        <f t="shared" si="6"/>
        <v>0</v>
      </c>
      <c r="L132" s="166">
        <f t="shared" si="7"/>
        <v>0</v>
      </c>
      <c r="M132" s="169"/>
    </row>
    <row r="133" spans="2:13" ht="25.5">
      <c r="B133" s="160" t="s">
        <v>230</v>
      </c>
      <c r="C133" s="161" t="s">
        <v>136</v>
      </c>
      <c r="D133" s="162" t="s">
        <v>104</v>
      </c>
      <c r="E133" s="162">
        <v>90</v>
      </c>
      <c r="F133" s="163"/>
      <c r="G133" s="164">
        <f t="shared" si="4"/>
        <v>0</v>
      </c>
      <c r="H133" s="164"/>
      <c r="I133" s="164">
        <f t="shared" si="5"/>
        <v>0</v>
      </c>
      <c r="J133" s="165"/>
      <c r="K133" s="165">
        <f t="shared" si="6"/>
        <v>0</v>
      </c>
      <c r="L133" s="166">
        <f t="shared" si="7"/>
        <v>0</v>
      </c>
      <c r="M133" s="169"/>
    </row>
    <row r="134" spans="2:13" ht="25.5">
      <c r="B134" s="160" t="s">
        <v>231</v>
      </c>
      <c r="C134" s="161" t="s">
        <v>137</v>
      </c>
      <c r="D134" s="162" t="s">
        <v>104</v>
      </c>
      <c r="E134" s="162">
        <v>20</v>
      </c>
      <c r="F134" s="163"/>
      <c r="G134" s="164">
        <f t="shared" si="4"/>
        <v>0</v>
      </c>
      <c r="H134" s="164"/>
      <c r="I134" s="164">
        <f t="shared" si="5"/>
        <v>0</v>
      </c>
      <c r="J134" s="165"/>
      <c r="K134" s="165">
        <f t="shared" si="6"/>
        <v>0</v>
      </c>
      <c r="L134" s="166">
        <f t="shared" si="7"/>
        <v>0</v>
      </c>
      <c r="M134" s="169"/>
    </row>
    <row r="135" spans="2:13" ht="25.5">
      <c r="B135" s="160" t="s">
        <v>232</v>
      </c>
      <c r="C135" s="161" t="s">
        <v>138</v>
      </c>
      <c r="D135" s="162" t="s">
        <v>104</v>
      </c>
      <c r="E135" s="162">
        <v>100</v>
      </c>
      <c r="F135" s="163"/>
      <c r="G135" s="164">
        <f t="shared" si="4"/>
        <v>0</v>
      </c>
      <c r="H135" s="164"/>
      <c r="I135" s="164">
        <f t="shared" si="5"/>
        <v>0</v>
      </c>
      <c r="J135" s="165"/>
      <c r="K135" s="165">
        <f t="shared" si="6"/>
        <v>0</v>
      </c>
      <c r="L135" s="166">
        <f t="shared" si="7"/>
        <v>0</v>
      </c>
      <c r="M135" s="169"/>
    </row>
    <row r="136" spans="2:13" ht="25.5">
      <c r="B136" s="160" t="s">
        <v>233</v>
      </c>
      <c r="C136" s="161" t="s">
        <v>139</v>
      </c>
      <c r="D136" s="162" t="s">
        <v>104</v>
      </c>
      <c r="E136" s="162">
        <v>120</v>
      </c>
      <c r="F136" s="163"/>
      <c r="G136" s="164">
        <f t="shared" ref="G136:G140" si="8">F136*E136</f>
        <v>0</v>
      </c>
      <c r="H136" s="164"/>
      <c r="I136" s="164">
        <f t="shared" ref="I136:I140" si="9">H136*E136</f>
        <v>0</v>
      </c>
      <c r="J136" s="165"/>
      <c r="K136" s="165">
        <f t="shared" ref="K136:K140" si="10">J136*E136</f>
        <v>0</v>
      </c>
      <c r="L136" s="166">
        <f t="shared" ref="L136:L140" si="11">G136+I136+K136</f>
        <v>0</v>
      </c>
      <c r="M136" s="169"/>
    </row>
    <row r="137" spans="2:13" ht="25.5">
      <c r="B137" s="160" t="s">
        <v>234</v>
      </c>
      <c r="C137" s="161" t="s">
        <v>140</v>
      </c>
      <c r="D137" s="162" t="s">
        <v>104</v>
      </c>
      <c r="E137" s="162">
        <v>120</v>
      </c>
      <c r="F137" s="163"/>
      <c r="G137" s="164">
        <f t="shared" si="8"/>
        <v>0</v>
      </c>
      <c r="H137" s="164"/>
      <c r="I137" s="164">
        <f t="shared" si="9"/>
        <v>0</v>
      </c>
      <c r="J137" s="165"/>
      <c r="K137" s="165">
        <f t="shared" si="10"/>
        <v>0</v>
      </c>
      <c r="L137" s="166">
        <f t="shared" si="11"/>
        <v>0</v>
      </c>
      <c r="M137" s="169"/>
    </row>
    <row r="138" spans="2:13" ht="25.5">
      <c r="B138" s="160" t="s">
        <v>235</v>
      </c>
      <c r="C138" s="161" t="s">
        <v>141</v>
      </c>
      <c r="D138" s="162" t="s">
        <v>104</v>
      </c>
      <c r="E138" s="162">
        <v>70</v>
      </c>
      <c r="F138" s="163"/>
      <c r="G138" s="164">
        <f t="shared" si="8"/>
        <v>0</v>
      </c>
      <c r="H138" s="164"/>
      <c r="I138" s="164">
        <f t="shared" si="9"/>
        <v>0</v>
      </c>
      <c r="J138" s="165"/>
      <c r="K138" s="165">
        <f t="shared" si="10"/>
        <v>0</v>
      </c>
      <c r="L138" s="166">
        <f t="shared" si="11"/>
        <v>0</v>
      </c>
      <c r="M138" s="169"/>
    </row>
    <row r="139" spans="2:13" ht="15.75">
      <c r="B139" s="160"/>
      <c r="C139" s="170"/>
      <c r="D139" s="171"/>
      <c r="E139" s="171"/>
      <c r="F139" s="163"/>
      <c r="G139" s="164"/>
      <c r="H139" s="164"/>
      <c r="I139" s="164"/>
      <c r="J139" s="165"/>
      <c r="K139" s="165"/>
      <c r="L139" s="166"/>
      <c r="M139" s="169"/>
    </row>
    <row r="140" spans="2:13" ht="26.25" thickBot="1">
      <c r="B140" s="160" t="s">
        <v>236</v>
      </c>
      <c r="C140" s="161" t="s">
        <v>142</v>
      </c>
      <c r="D140" s="162" t="s">
        <v>83</v>
      </c>
      <c r="E140" s="162">
        <v>1</v>
      </c>
      <c r="F140" s="163"/>
      <c r="G140" s="164">
        <f t="shared" si="8"/>
        <v>0</v>
      </c>
      <c r="H140" s="164"/>
      <c r="I140" s="164">
        <f t="shared" si="9"/>
        <v>0</v>
      </c>
      <c r="J140" s="165"/>
      <c r="K140" s="165">
        <f t="shared" si="10"/>
        <v>0</v>
      </c>
      <c r="L140" s="166">
        <f t="shared" si="11"/>
        <v>0</v>
      </c>
      <c r="M140" s="169"/>
    </row>
    <row r="141" spans="2:13" ht="15.75">
      <c r="B141" s="172"/>
      <c r="C141" s="66" t="s">
        <v>237</v>
      </c>
      <c r="D141" s="173"/>
      <c r="E141" s="174"/>
      <c r="F141" s="175"/>
      <c r="G141" s="175">
        <f>SUM(G6:G27)</f>
        <v>0</v>
      </c>
      <c r="H141" s="175"/>
      <c r="I141" s="175">
        <f>SUM(I6:I27)</f>
        <v>0</v>
      </c>
      <c r="J141" s="175"/>
      <c r="K141" s="175">
        <f>SUM(K6:K27)</f>
        <v>0</v>
      </c>
      <c r="L141" s="176">
        <f>SUM(L7:L140)</f>
        <v>0</v>
      </c>
      <c r="M141" s="169"/>
    </row>
    <row r="142" spans="2:13" ht="15.75">
      <c r="B142" s="177"/>
      <c r="C142" s="54" t="s">
        <v>238</v>
      </c>
      <c r="D142" s="178">
        <v>0</v>
      </c>
      <c r="E142" s="179"/>
      <c r="F142" s="180"/>
      <c r="G142" s="180"/>
      <c r="H142" s="180"/>
      <c r="I142" s="180"/>
      <c r="J142" s="180"/>
      <c r="K142" s="180"/>
      <c r="L142" s="181">
        <f>G141*E142</f>
        <v>0</v>
      </c>
      <c r="M142" s="169"/>
    </row>
    <row r="143" spans="2:13" ht="15.75">
      <c r="B143" s="177"/>
      <c r="C143" s="55" t="s">
        <v>239</v>
      </c>
      <c r="D143" s="178"/>
      <c r="E143" s="182"/>
      <c r="F143" s="183"/>
      <c r="G143" s="183"/>
      <c r="H143" s="183"/>
      <c r="I143" s="183"/>
      <c r="J143" s="183"/>
      <c r="K143" s="183"/>
      <c r="L143" s="184">
        <f>L142+L141</f>
        <v>0</v>
      </c>
      <c r="M143" s="169"/>
    </row>
    <row r="144" spans="2:13" ht="15.75">
      <c r="B144" s="177"/>
      <c r="C144" s="54" t="s">
        <v>240</v>
      </c>
      <c r="D144" s="178">
        <v>0</v>
      </c>
      <c r="E144" s="179"/>
      <c r="F144" s="180"/>
      <c r="G144" s="180"/>
      <c r="H144" s="180"/>
      <c r="I144" s="180"/>
      <c r="J144" s="180"/>
      <c r="K144" s="180"/>
      <c r="L144" s="181">
        <f>L143*D144</f>
        <v>0</v>
      </c>
      <c r="M144" s="169"/>
    </row>
    <row r="145" spans="2:13" ht="15.75">
      <c r="B145" s="177"/>
      <c r="C145" s="55" t="s">
        <v>241</v>
      </c>
      <c r="D145" s="178"/>
      <c r="E145" s="182"/>
      <c r="F145" s="183"/>
      <c r="G145" s="183"/>
      <c r="H145" s="183"/>
      <c r="I145" s="183"/>
      <c r="J145" s="183"/>
      <c r="K145" s="183"/>
      <c r="L145" s="184">
        <f>L144+L143</f>
        <v>0</v>
      </c>
      <c r="M145" s="169"/>
    </row>
    <row r="146" spans="2:13" ht="15.75">
      <c r="B146" s="177"/>
      <c r="C146" s="54" t="s">
        <v>242</v>
      </c>
      <c r="D146" s="178">
        <v>0</v>
      </c>
      <c r="E146" s="179"/>
      <c r="F146" s="180"/>
      <c r="G146" s="180"/>
      <c r="H146" s="180"/>
      <c r="I146" s="180"/>
      <c r="J146" s="180"/>
      <c r="K146" s="180"/>
      <c r="L146" s="181">
        <f>L145*D146</f>
        <v>0</v>
      </c>
      <c r="M146" s="169"/>
    </row>
    <row r="147" spans="2:13" ht="15.75">
      <c r="B147" s="177"/>
      <c r="C147" s="55" t="s">
        <v>243</v>
      </c>
      <c r="D147" s="178"/>
      <c r="E147" s="182"/>
      <c r="F147" s="183"/>
      <c r="G147" s="183"/>
      <c r="H147" s="183"/>
      <c r="I147" s="183"/>
      <c r="J147" s="183"/>
      <c r="K147" s="183"/>
      <c r="L147" s="184">
        <f>L146+L145</f>
        <v>0</v>
      </c>
      <c r="M147" s="169"/>
    </row>
    <row r="148" spans="2:13" ht="15.75">
      <c r="B148" s="177"/>
      <c r="C148" s="54" t="s">
        <v>244</v>
      </c>
      <c r="D148" s="178">
        <v>0.18</v>
      </c>
      <c r="E148" s="179"/>
      <c r="F148" s="180"/>
      <c r="G148" s="180"/>
      <c r="H148" s="180"/>
      <c r="I148" s="180"/>
      <c r="J148" s="180"/>
      <c r="K148" s="180"/>
      <c r="L148" s="181">
        <f>L147*D148</f>
        <v>0</v>
      </c>
      <c r="M148" s="169"/>
    </row>
    <row r="149" spans="2:13" ht="16.5" thickBot="1">
      <c r="B149" s="185"/>
      <c r="C149" s="61" t="s">
        <v>245</v>
      </c>
      <c r="D149" s="186"/>
      <c r="E149" s="187"/>
      <c r="F149" s="187"/>
      <c r="G149" s="188"/>
      <c r="H149" s="188"/>
      <c r="I149" s="188"/>
      <c r="J149" s="188"/>
      <c r="K149" s="180"/>
      <c r="L149" s="189">
        <f>L148+L147</f>
        <v>0</v>
      </c>
      <c r="M149" s="169"/>
    </row>
    <row r="150" spans="2:13">
      <c r="L150" s="191"/>
    </row>
  </sheetData>
  <sheetProtection formatCells="0" formatColumns="0" formatRows="0" insertColumns="0" insertRows="0" insertHyperlinks="0" deleteColumns="0" deleteRows="0" sort="0" autoFilter="0" pivotTables="0"/>
  <protectedRanges>
    <protectedRange sqref="B6 M6:M10 M18:M19 C23:E23 E17 C7:C8 M22:M25 D6:E9 C17 B3:E4 M3:M4 A3:A28 B5:M5 B8 B10 B12 B14 B16 B18 B20 B22 B24 B26:E26 B28 B30 B32 B34 B36 B38 B40 B42 B44 B46 B48 B50 B52 B54 B56 B58 B60 B62 B64 B66 B68 B70 B72 B74 B76 B78 B80 B82 B84 B86 B88 B90 B92 B94 B96 B98 B100 B102 B104 B106 B108 B110 B112 B114 B116 B118 B120 B122 B124 B126 B128 B130 B132 B134 B136 B138 B140" name="Диапазон1"/>
  </protectedRanges>
  <mergeCells count="10">
    <mergeCell ref="B2:M2"/>
    <mergeCell ref="J3:K3"/>
    <mergeCell ref="B3:B4"/>
    <mergeCell ref="C3:C4"/>
    <mergeCell ref="D3:D4"/>
    <mergeCell ref="E3:E4"/>
    <mergeCell ref="L3:L4"/>
    <mergeCell ref="M3:M4"/>
    <mergeCell ref="F3:G3"/>
    <mergeCell ref="H3:I3"/>
  </mergeCells>
  <phoneticPr fontId="25" type="noConversion"/>
  <printOptions horizontalCentered="1" verticalCentered="1"/>
  <pageMargins left="0" right="0" top="0" bottom="0" header="0" footer="0"/>
  <pageSetup paperSize="8" scale="69" fitToHeight="0" orientation="landscape" useFirstPageNumber="1" errors="blank"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159E6-02A2-4F4B-B02D-06445ED2B7D3}">
  <sheetPr codeName="Sheet3">
    <pageSetUpPr fitToPage="1"/>
  </sheetPr>
  <dimension ref="B2:M35"/>
  <sheetViews>
    <sheetView zoomScaleNormal="100" zoomScaleSheetLayoutView="70" workbookViewId="0">
      <selection activeCell="G9" sqref="G9"/>
    </sheetView>
  </sheetViews>
  <sheetFormatPr defaultColWidth="11.5703125" defaultRowHeight="12.75"/>
  <cols>
    <col min="1" max="1" width="9" style="192" customWidth="1"/>
    <col min="2" max="2" width="10.28515625" style="192" customWidth="1"/>
    <col min="3" max="3" width="52.85546875" style="197" customWidth="1"/>
    <col min="4" max="4" width="11.42578125" style="192" customWidth="1"/>
    <col min="5" max="5" width="13.28515625" style="192" bestFit="1" customWidth="1"/>
    <col min="6" max="6" width="10.5703125" style="192" bestFit="1" customWidth="1"/>
    <col min="7" max="7" width="7.42578125" style="192" bestFit="1" customWidth="1"/>
    <col min="8" max="8" width="10" style="192" bestFit="1" customWidth="1"/>
    <col min="9" max="9" width="7.42578125" style="192" bestFit="1" customWidth="1"/>
    <col min="10" max="10" width="11.140625" style="192" bestFit="1" customWidth="1"/>
    <col min="11" max="12" width="7.42578125" style="192" bestFit="1" customWidth="1"/>
    <col min="13" max="13" width="19.7109375" style="192" bestFit="1" customWidth="1"/>
    <col min="14" max="16384" width="11.5703125" style="192"/>
  </cols>
  <sheetData>
    <row r="2" spans="2:13" s="192" customFormat="1" ht="37.5" customHeight="1" thickBot="1">
      <c r="B2" s="145" t="s">
        <v>268</v>
      </c>
      <c r="C2" s="145"/>
      <c r="D2" s="145"/>
      <c r="E2" s="145"/>
      <c r="F2" s="145"/>
      <c r="G2" s="145"/>
      <c r="H2" s="145"/>
      <c r="I2" s="145"/>
      <c r="J2" s="145"/>
      <c r="K2" s="145"/>
      <c r="L2" s="145"/>
      <c r="M2" s="145"/>
    </row>
    <row r="3" spans="2:13" s="192" customFormat="1" ht="15.75" customHeight="1" thickBot="1">
      <c r="B3" s="16" t="s">
        <v>2</v>
      </c>
      <c r="C3" s="147" t="s">
        <v>143</v>
      </c>
      <c r="D3" s="25" t="s">
        <v>144</v>
      </c>
      <c r="E3" s="26" t="s">
        <v>145</v>
      </c>
      <c r="F3" s="20" t="s">
        <v>151</v>
      </c>
      <c r="G3" s="21"/>
      <c r="H3" s="20" t="s">
        <v>150</v>
      </c>
      <c r="I3" s="21"/>
      <c r="J3" s="148" t="s">
        <v>149</v>
      </c>
      <c r="K3" s="148"/>
      <c r="L3" s="18" t="s">
        <v>152</v>
      </c>
      <c r="M3" s="16" t="s">
        <v>153</v>
      </c>
    </row>
    <row r="4" spans="2:13" s="192" customFormat="1" ht="30" customHeight="1" thickBot="1">
      <c r="B4" s="17"/>
      <c r="C4" s="149"/>
      <c r="D4" s="27"/>
      <c r="E4" s="28"/>
      <c r="F4" s="9" t="s">
        <v>146</v>
      </c>
      <c r="G4" s="8" t="s">
        <v>147</v>
      </c>
      <c r="H4" s="7" t="s">
        <v>148</v>
      </c>
      <c r="I4" s="8" t="s">
        <v>147</v>
      </c>
      <c r="J4" s="150" t="s">
        <v>146</v>
      </c>
      <c r="K4" s="150" t="s">
        <v>147</v>
      </c>
      <c r="L4" s="19"/>
      <c r="M4" s="17"/>
    </row>
    <row r="5" spans="2:13" s="192" customFormat="1" ht="28.35" customHeight="1" thickBot="1">
      <c r="B5" s="151">
        <v>1</v>
      </c>
      <c r="C5" s="152">
        <v>2</v>
      </c>
      <c r="D5" s="151">
        <v>3</v>
      </c>
      <c r="E5" s="152">
        <v>4</v>
      </c>
      <c r="F5" s="151">
        <v>5</v>
      </c>
      <c r="G5" s="152">
        <v>6</v>
      </c>
      <c r="H5" s="151">
        <v>7</v>
      </c>
      <c r="I5" s="152">
        <v>8</v>
      </c>
      <c r="J5" s="151">
        <v>9</v>
      </c>
      <c r="K5" s="152">
        <v>10</v>
      </c>
      <c r="L5" s="151">
        <v>11</v>
      </c>
      <c r="M5" s="152">
        <v>12</v>
      </c>
    </row>
    <row r="6" spans="2:13" s="192" customFormat="1" ht="31.5" customHeight="1">
      <c r="B6" s="193" t="s">
        <v>1</v>
      </c>
      <c r="C6" s="193" t="s">
        <v>248</v>
      </c>
      <c r="D6" s="193"/>
      <c r="E6" s="193"/>
      <c r="F6" s="156"/>
      <c r="G6" s="156"/>
      <c r="H6" s="156"/>
      <c r="I6" s="156"/>
      <c r="J6" s="157"/>
      <c r="K6" s="157"/>
      <c r="L6" s="158"/>
      <c r="M6" s="159"/>
    </row>
    <row r="7" spans="2:13" s="192" customFormat="1" ht="45">
      <c r="B7" s="194">
        <v>1.1000000000000001</v>
      </c>
      <c r="C7" s="50" t="s">
        <v>249</v>
      </c>
      <c r="D7" s="194" t="s">
        <v>83</v>
      </c>
      <c r="E7" s="195">
        <v>1</v>
      </c>
      <c r="F7" s="163"/>
      <c r="G7" s="164">
        <f>F7*E7</f>
        <v>0</v>
      </c>
      <c r="H7" s="164"/>
      <c r="I7" s="164">
        <f>H7*E7</f>
        <v>0</v>
      </c>
      <c r="J7" s="165"/>
      <c r="K7" s="165">
        <f>J7*E7</f>
        <v>0</v>
      </c>
      <c r="L7" s="166">
        <f>G7+I7+K7</f>
        <v>0</v>
      </c>
      <c r="M7" s="159"/>
    </row>
    <row r="8" spans="2:13" s="192" customFormat="1" ht="22.7" customHeight="1">
      <c r="B8" s="195">
        <v>1.2</v>
      </c>
      <c r="C8" s="49" t="s">
        <v>250</v>
      </c>
      <c r="D8" s="194" t="s">
        <v>83</v>
      </c>
      <c r="E8" s="195">
        <v>172</v>
      </c>
      <c r="F8" s="163"/>
      <c r="G8" s="164">
        <f t="shared" ref="G8:G25" si="0">F8*E8</f>
        <v>0</v>
      </c>
      <c r="H8" s="164"/>
      <c r="I8" s="164">
        <f t="shared" ref="I8:I25" si="1">H8*E8</f>
        <v>0</v>
      </c>
      <c r="J8" s="165"/>
      <c r="K8" s="165">
        <f t="shared" ref="K8:K25" si="2">J8*E8</f>
        <v>0</v>
      </c>
      <c r="L8" s="166">
        <f t="shared" ref="L8:L25" si="3">G8+I8+K8</f>
        <v>0</v>
      </c>
      <c r="M8" s="159"/>
    </row>
    <row r="9" spans="2:13" s="192" customFormat="1" ht="22.7" customHeight="1">
      <c r="B9" s="194">
        <v>1.3</v>
      </c>
      <c r="C9" s="49" t="s">
        <v>251</v>
      </c>
      <c r="D9" s="194" t="s">
        <v>83</v>
      </c>
      <c r="E9" s="195">
        <v>12</v>
      </c>
      <c r="F9" s="163"/>
      <c r="G9" s="164">
        <f t="shared" si="0"/>
        <v>0</v>
      </c>
      <c r="H9" s="164"/>
      <c r="I9" s="164">
        <f t="shared" si="1"/>
        <v>0</v>
      </c>
      <c r="J9" s="165"/>
      <c r="K9" s="165">
        <f t="shared" si="2"/>
        <v>0</v>
      </c>
      <c r="L9" s="166">
        <f t="shared" si="3"/>
        <v>0</v>
      </c>
      <c r="M9" s="159"/>
    </row>
    <row r="10" spans="2:13" s="192" customFormat="1" ht="22.7" customHeight="1">
      <c r="B10" s="195">
        <v>1.4</v>
      </c>
      <c r="C10" s="49" t="s">
        <v>252</v>
      </c>
      <c r="D10" s="194" t="s">
        <v>83</v>
      </c>
      <c r="E10" s="195">
        <v>21</v>
      </c>
      <c r="F10" s="163"/>
      <c r="G10" s="164">
        <f t="shared" si="0"/>
        <v>0</v>
      </c>
      <c r="H10" s="164"/>
      <c r="I10" s="164">
        <f t="shared" si="1"/>
        <v>0</v>
      </c>
      <c r="J10" s="165"/>
      <c r="K10" s="165">
        <f t="shared" si="2"/>
        <v>0</v>
      </c>
      <c r="L10" s="166">
        <f t="shared" si="3"/>
        <v>0</v>
      </c>
      <c r="M10" s="159"/>
    </row>
    <row r="11" spans="2:13" s="192" customFormat="1" ht="22.7" customHeight="1">
      <c r="B11" s="194">
        <v>1.5</v>
      </c>
      <c r="C11" s="49" t="s">
        <v>253</v>
      </c>
      <c r="D11" s="194" t="s">
        <v>83</v>
      </c>
      <c r="E11" s="195">
        <v>21</v>
      </c>
      <c r="F11" s="163"/>
      <c r="G11" s="164">
        <f t="shared" si="0"/>
        <v>0</v>
      </c>
      <c r="H11" s="164"/>
      <c r="I11" s="164">
        <f t="shared" si="1"/>
        <v>0</v>
      </c>
      <c r="J11" s="165"/>
      <c r="K11" s="165">
        <f t="shared" si="2"/>
        <v>0</v>
      </c>
      <c r="L11" s="166">
        <f t="shared" si="3"/>
        <v>0</v>
      </c>
      <c r="M11" s="159"/>
    </row>
    <row r="12" spans="2:13" s="192" customFormat="1" ht="22.7" customHeight="1">
      <c r="B12" s="195">
        <v>1.6</v>
      </c>
      <c r="C12" s="49" t="s">
        <v>254</v>
      </c>
      <c r="D12" s="194" t="s">
        <v>104</v>
      </c>
      <c r="E12" s="195">
        <v>1800</v>
      </c>
      <c r="F12" s="163"/>
      <c r="G12" s="164">
        <f t="shared" si="0"/>
        <v>0</v>
      </c>
      <c r="H12" s="164"/>
      <c r="I12" s="164">
        <f t="shared" si="1"/>
        <v>0</v>
      </c>
      <c r="J12" s="165"/>
      <c r="K12" s="165">
        <f t="shared" si="2"/>
        <v>0</v>
      </c>
      <c r="L12" s="166">
        <f t="shared" si="3"/>
        <v>0</v>
      </c>
      <c r="M12" s="159"/>
    </row>
    <row r="13" spans="2:13" s="192" customFormat="1" ht="22.7" customHeight="1">
      <c r="B13" s="193" t="s">
        <v>155</v>
      </c>
      <c r="C13" s="193" t="s">
        <v>255</v>
      </c>
      <c r="D13" s="193"/>
      <c r="E13" s="193"/>
      <c r="F13" s="163"/>
      <c r="G13" s="164"/>
      <c r="H13" s="164"/>
      <c r="I13" s="164"/>
      <c r="J13" s="165"/>
      <c r="K13" s="165"/>
      <c r="L13" s="166"/>
      <c r="M13" s="159"/>
    </row>
    <row r="14" spans="2:13" s="192" customFormat="1" ht="22.7" customHeight="1">
      <c r="B14" s="194">
        <v>2.1</v>
      </c>
      <c r="C14" s="49" t="s">
        <v>256</v>
      </c>
      <c r="D14" s="194" t="s">
        <v>83</v>
      </c>
      <c r="E14" s="195">
        <v>34</v>
      </c>
      <c r="F14" s="163"/>
      <c r="G14" s="164">
        <f t="shared" si="0"/>
        <v>0</v>
      </c>
      <c r="H14" s="164"/>
      <c r="I14" s="164">
        <f t="shared" si="1"/>
        <v>0</v>
      </c>
      <c r="J14" s="165"/>
      <c r="K14" s="165">
        <f t="shared" si="2"/>
        <v>0</v>
      </c>
      <c r="L14" s="166">
        <f t="shared" si="3"/>
        <v>0</v>
      </c>
      <c r="M14" s="159"/>
    </row>
    <row r="15" spans="2:13" s="192" customFormat="1" ht="22.7" customHeight="1">
      <c r="B15" s="195">
        <v>2.2000000000000002</v>
      </c>
      <c r="C15" s="51" t="s">
        <v>257</v>
      </c>
      <c r="D15" s="194" t="s">
        <v>83</v>
      </c>
      <c r="E15" s="195">
        <v>1</v>
      </c>
      <c r="F15" s="163"/>
      <c r="G15" s="164">
        <f t="shared" si="0"/>
        <v>0</v>
      </c>
      <c r="H15" s="164"/>
      <c r="I15" s="164">
        <f t="shared" si="1"/>
        <v>0</v>
      </c>
      <c r="J15" s="165"/>
      <c r="K15" s="165">
        <f t="shared" si="2"/>
        <v>0</v>
      </c>
      <c r="L15" s="166">
        <f t="shared" si="3"/>
        <v>0</v>
      </c>
      <c r="M15" s="159"/>
    </row>
    <row r="16" spans="2:13" s="192" customFormat="1" ht="22.7" customHeight="1">
      <c r="B16" s="194">
        <v>2.2999999999999998</v>
      </c>
      <c r="C16" s="49" t="s">
        <v>258</v>
      </c>
      <c r="D16" s="194" t="s">
        <v>83</v>
      </c>
      <c r="E16" s="195">
        <v>20</v>
      </c>
      <c r="F16" s="163"/>
      <c r="G16" s="164">
        <f t="shared" si="0"/>
        <v>0</v>
      </c>
      <c r="H16" s="164"/>
      <c r="I16" s="164">
        <f t="shared" si="1"/>
        <v>0</v>
      </c>
      <c r="J16" s="165"/>
      <c r="K16" s="165">
        <f t="shared" si="2"/>
        <v>0</v>
      </c>
      <c r="L16" s="166">
        <f t="shared" si="3"/>
        <v>0</v>
      </c>
      <c r="M16" s="159"/>
    </row>
    <row r="17" spans="2:13" s="192" customFormat="1" ht="22.7" customHeight="1">
      <c r="B17" s="195">
        <v>2.4</v>
      </c>
      <c r="C17" s="49" t="s">
        <v>255</v>
      </c>
      <c r="D17" s="194" t="s">
        <v>104</v>
      </c>
      <c r="E17" s="195">
        <v>200</v>
      </c>
      <c r="F17" s="163"/>
      <c r="G17" s="164">
        <f t="shared" si="0"/>
        <v>0</v>
      </c>
      <c r="H17" s="164"/>
      <c r="I17" s="164">
        <f t="shared" si="1"/>
        <v>0</v>
      </c>
      <c r="J17" s="165"/>
      <c r="K17" s="165">
        <f t="shared" si="2"/>
        <v>0</v>
      </c>
      <c r="L17" s="166">
        <f t="shared" si="3"/>
        <v>0</v>
      </c>
      <c r="M17" s="159"/>
    </row>
    <row r="18" spans="2:13" s="192" customFormat="1" ht="22.7" customHeight="1">
      <c r="B18" s="194">
        <v>2.5</v>
      </c>
      <c r="C18" s="49" t="s">
        <v>259</v>
      </c>
      <c r="D18" s="194" t="s">
        <v>104</v>
      </c>
      <c r="E18" s="195">
        <v>1200</v>
      </c>
      <c r="F18" s="163"/>
      <c r="G18" s="164">
        <f t="shared" si="0"/>
        <v>0</v>
      </c>
      <c r="H18" s="164"/>
      <c r="I18" s="164">
        <f t="shared" si="1"/>
        <v>0</v>
      </c>
      <c r="J18" s="165"/>
      <c r="K18" s="165">
        <f t="shared" si="2"/>
        <v>0</v>
      </c>
      <c r="L18" s="166">
        <f t="shared" si="3"/>
        <v>0</v>
      </c>
      <c r="M18" s="159"/>
    </row>
    <row r="19" spans="2:13" s="192" customFormat="1" ht="22.7" customHeight="1">
      <c r="B19" s="195">
        <v>2.6</v>
      </c>
      <c r="C19" s="49" t="s">
        <v>260</v>
      </c>
      <c r="D19" s="194" t="s">
        <v>83</v>
      </c>
      <c r="E19" s="195">
        <v>1</v>
      </c>
      <c r="F19" s="163"/>
      <c r="G19" s="164">
        <f t="shared" si="0"/>
        <v>0</v>
      </c>
      <c r="H19" s="164"/>
      <c r="I19" s="164">
        <f t="shared" si="1"/>
        <v>0</v>
      </c>
      <c r="J19" s="165"/>
      <c r="K19" s="165">
        <f t="shared" si="2"/>
        <v>0</v>
      </c>
      <c r="L19" s="166">
        <f t="shared" si="3"/>
        <v>0</v>
      </c>
      <c r="M19" s="159"/>
    </row>
    <row r="20" spans="2:13" s="192" customFormat="1" ht="22.7" customHeight="1">
      <c r="B20" s="196">
        <v>3</v>
      </c>
      <c r="C20" s="193" t="s">
        <v>261</v>
      </c>
      <c r="D20" s="193"/>
      <c r="E20" s="193"/>
      <c r="F20" s="163"/>
      <c r="G20" s="164"/>
      <c r="H20" s="164"/>
      <c r="I20" s="164"/>
      <c r="J20" s="165"/>
      <c r="K20" s="165"/>
      <c r="L20" s="166"/>
      <c r="M20" s="159"/>
    </row>
    <row r="21" spans="2:13" s="192" customFormat="1" ht="22.7" customHeight="1">
      <c r="B21" s="195">
        <v>3.1</v>
      </c>
      <c r="C21" s="49" t="s">
        <v>262</v>
      </c>
      <c r="D21" s="195" t="s">
        <v>83</v>
      </c>
      <c r="E21" s="195">
        <v>35</v>
      </c>
      <c r="F21" s="163"/>
      <c r="G21" s="164">
        <f t="shared" si="0"/>
        <v>0</v>
      </c>
      <c r="H21" s="164"/>
      <c r="I21" s="164">
        <f t="shared" si="1"/>
        <v>0</v>
      </c>
      <c r="J21" s="165"/>
      <c r="K21" s="165">
        <f t="shared" si="2"/>
        <v>0</v>
      </c>
      <c r="L21" s="166">
        <f t="shared" si="3"/>
        <v>0</v>
      </c>
      <c r="M21" s="159"/>
    </row>
    <row r="22" spans="2:13" s="192" customFormat="1" ht="22.7" customHeight="1">
      <c r="B22" s="195">
        <v>3.2</v>
      </c>
      <c r="C22" s="49" t="s">
        <v>263</v>
      </c>
      <c r="D22" s="195" t="s">
        <v>104</v>
      </c>
      <c r="E22" s="195">
        <v>600</v>
      </c>
      <c r="F22" s="163"/>
      <c r="G22" s="164">
        <f t="shared" si="0"/>
        <v>0</v>
      </c>
      <c r="H22" s="164"/>
      <c r="I22" s="164">
        <f t="shared" si="1"/>
        <v>0</v>
      </c>
      <c r="J22" s="165"/>
      <c r="K22" s="165">
        <f t="shared" si="2"/>
        <v>0</v>
      </c>
      <c r="L22" s="166">
        <f t="shared" si="3"/>
        <v>0</v>
      </c>
      <c r="M22" s="159"/>
    </row>
    <row r="23" spans="2:13" s="192" customFormat="1" ht="22.7" customHeight="1">
      <c r="B23" s="195">
        <v>3.3</v>
      </c>
      <c r="C23" s="49" t="s">
        <v>264</v>
      </c>
      <c r="D23" s="195" t="s">
        <v>83</v>
      </c>
      <c r="E23" s="195">
        <v>1</v>
      </c>
      <c r="F23" s="163"/>
      <c r="G23" s="164">
        <f t="shared" si="0"/>
        <v>0</v>
      </c>
      <c r="H23" s="164"/>
      <c r="I23" s="164">
        <f t="shared" si="1"/>
        <v>0</v>
      </c>
      <c r="J23" s="165"/>
      <c r="K23" s="165">
        <f t="shared" si="2"/>
        <v>0</v>
      </c>
      <c r="L23" s="166">
        <f t="shared" si="3"/>
        <v>0</v>
      </c>
      <c r="M23" s="159"/>
    </row>
    <row r="24" spans="2:13" s="192" customFormat="1" ht="22.7" customHeight="1">
      <c r="B24" s="195">
        <v>3.4</v>
      </c>
      <c r="C24" s="49" t="s">
        <v>265</v>
      </c>
      <c r="D24" s="195" t="s">
        <v>83</v>
      </c>
      <c r="E24" s="195">
        <v>1</v>
      </c>
      <c r="F24" s="163"/>
      <c r="G24" s="164">
        <f t="shared" si="0"/>
        <v>0</v>
      </c>
      <c r="H24" s="164"/>
      <c r="I24" s="164">
        <f t="shared" si="1"/>
        <v>0</v>
      </c>
      <c r="J24" s="165"/>
      <c r="K24" s="165">
        <f t="shared" si="2"/>
        <v>0</v>
      </c>
      <c r="L24" s="166">
        <f t="shared" si="3"/>
        <v>0</v>
      </c>
      <c r="M24" s="159"/>
    </row>
    <row r="25" spans="2:13" s="192" customFormat="1" ht="22.7" customHeight="1" thickBot="1">
      <c r="B25" s="195">
        <v>3.5</v>
      </c>
      <c r="C25" s="49" t="s">
        <v>266</v>
      </c>
      <c r="D25" s="195" t="s">
        <v>83</v>
      </c>
      <c r="E25" s="195">
        <v>1</v>
      </c>
      <c r="F25" s="163"/>
      <c r="G25" s="164">
        <f t="shared" si="0"/>
        <v>0</v>
      </c>
      <c r="H25" s="164"/>
      <c r="I25" s="164">
        <f t="shared" si="1"/>
        <v>0</v>
      </c>
      <c r="J25" s="165"/>
      <c r="K25" s="165">
        <f t="shared" si="2"/>
        <v>0</v>
      </c>
      <c r="L25" s="166">
        <f t="shared" si="3"/>
        <v>0</v>
      </c>
      <c r="M25" s="159"/>
    </row>
    <row r="26" spans="2:13" s="192" customFormat="1" ht="15.75">
      <c r="B26" s="172"/>
      <c r="C26" s="67" t="s">
        <v>237</v>
      </c>
      <c r="D26" s="173"/>
      <c r="E26" s="174"/>
      <c r="F26" s="175"/>
      <c r="G26" s="175">
        <f>SUM(G6:G25)</f>
        <v>0</v>
      </c>
      <c r="H26" s="175"/>
      <c r="I26" s="175">
        <f>SUM(I6:I25)</f>
        <v>0</v>
      </c>
      <c r="J26" s="175"/>
      <c r="K26" s="175">
        <f>SUM(K6:K25)</f>
        <v>0</v>
      </c>
      <c r="L26" s="176">
        <f>SUM(L7:L25)</f>
        <v>0</v>
      </c>
      <c r="M26" s="169"/>
    </row>
    <row r="27" spans="2:13" s="192" customFormat="1" ht="15.75">
      <c r="B27" s="177"/>
      <c r="C27" s="54" t="s">
        <v>238</v>
      </c>
      <c r="D27" s="178">
        <v>0</v>
      </c>
      <c r="E27" s="179"/>
      <c r="F27" s="180"/>
      <c r="G27" s="180"/>
      <c r="H27" s="180"/>
      <c r="I27" s="180"/>
      <c r="J27" s="180"/>
      <c r="K27" s="180"/>
      <c r="L27" s="181">
        <f>G26*E27</f>
        <v>0</v>
      </c>
      <c r="M27" s="169"/>
    </row>
    <row r="28" spans="2:13" s="192" customFormat="1" ht="15.75">
      <c r="B28" s="177"/>
      <c r="C28" s="55" t="s">
        <v>239</v>
      </c>
      <c r="D28" s="178"/>
      <c r="E28" s="182"/>
      <c r="F28" s="183"/>
      <c r="G28" s="183"/>
      <c r="H28" s="183"/>
      <c r="I28" s="183"/>
      <c r="J28" s="183"/>
      <c r="K28" s="183"/>
      <c r="L28" s="184">
        <f>L27+L26</f>
        <v>0</v>
      </c>
      <c r="M28" s="169"/>
    </row>
    <row r="29" spans="2:13" s="192" customFormat="1" ht="15.75">
      <c r="B29" s="177"/>
      <c r="C29" s="54" t="s">
        <v>240</v>
      </c>
      <c r="D29" s="178">
        <v>0</v>
      </c>
      <c r="E29" s="179"/>
      <c r="F29" s="180"/>
      <c r="G29" s="180"/>
      <c r="H29" s="180"/>
      <c r="I29" s="180"/>
      <c r="J29" s="180"/>
      <c r="K29" s="180"/>
      <c r="L29" s="181">
        <f>L28*D29</f>
        <v>0</v>
      </c>
      <c r="M29" s="169"/>
    </row>
    <row r="30" spans="2:13" s="192" customFormat="1" ht="15.75">
      <c r="B30" s="177"/>
      <c r="C30" s="55" t="s">
        <v>241</v>
      </c>
      <c r="D30" s="178"/>
      <c r="E30" s="182"/>
      <c r="F30" s="183"/>
      <c r="G30" s="183"/>
      <c r="H30" s="183"/>
      <c r="I30" s="183"/>
      <c r="J30" s="183"/>
      <c r="K30" s="183"/>
      <c r="L30" s="184">
        <f>L29+L28</f>
        <v>0</v>
      </c>
      <c r="M30" s="169"/>
    </row>
    <row r="31" spans="2:13" s="192" customFormat="1" ht="15.75">
      <c r="B31" s="177"/>
      <c r="C31" s="54" t="s">
        <v>242</v>
      </c>
      <c r="D31" s="178">
        <v>0</v>
      </c>
      <c r="E31" s="179"/>
      <c r="F31" s="180"/>
      <c r="G31" s="180"/>
      <c r="H31" s="180"/>
      <c r="I31" s="180"/>
      <c r="J31" s="180"/>
      <c r="K31" s="180"/>
      <c r="L31" s="181">
        <f>L30*D31</f>
        <v>0</v>
      </c>
      <c r="M31" s="169"/>
    </row>
    <row r="32" spans="2:13" s="192" customFormat="1" ht="15.75">
      <c r="B32" s="177"/>
      <c r="C32" s="55" t="s">
        <v>243</v>
      </c>
      <c r="D32" s="178"/>
      <c r="E32" s="182"/>
      <c r="F32" s="183"/>
      <c r="G32" s="183"/>
      <c r="H32" s="183"/>
      <c r="I32" s="183"/>
      <c r="J32" s="183"/>
      <c r="K32" s="183"/>
      <c r="L32" s="184">
        <f>L31+L30</f>
        <v>0</v>
      </c>
      <c r="M32" s="169"/>
    </row>
    <row r="33" spans="2:13" s="192" customFormat="1" ht="15.75">
      <c r="B33" s="177"/>
      <c r="C33" s="54" t="s">
        <v>244</v>
      </c>
      <c r="D33" s="178">
        <v>0.18</v>
      </c>
      <c r="E33" s="179"/>
      <c r="F33" s="180"/>
      <c r="G33" s="180"/>
      <c r="H33" s="180"/>
      <c r="I33" s="180"/>
      <c r="J33" s="180"/>
      <c r="K33" s="180"/>
      <c r="L33" s="181">
        <f>L32*D33</f>
        <v>0</v>
      </c>
      <c r="M33" s="169"/>
    </row>
    <row r="34" spans="2:13" s="192" customFormat="1" ht="16.5" thickBot="1">
      <c r="B34" s="185"/>
      <c r="C34" s="61" t="s">
        <v>245</v>
      </c>
      <c r="D34" s="186"/>
      <c r="E34" s="187"/>
      <c r="F34" s="187"/>
      <c r="G34" s="188"/>
      <c r="H34" s="188"/>
      <c r="I34" s="188"/>
      <c r="J34" s="188"/>
      <c r="K34" s="188"/>
      <c r="L34" s="189">
        <f>L33+L32</f>
        <v>0</v>
      </c>
      <c r="M34" s="169"/>
    </row>
    <row r="35" spans="2:13" s="192" customFormat="1">
      <c r="C35" s="197"/>
      <c r="L35" s="198"/>
    </row>
  </sheetData>
  <sheetProtection formatCells="0" formatColumns="0" formatRows="0" insertColumns="0" insertRows="0" insertHyperlinks="0" deleteColumns="0" deleteRows="0" sort="0" autoFilter="0" pivotTables="0"/>
  <protectedRanges>
    <protectedRange sqref="B6 M6:M10 M18:M19 C23:E23 E17 C7:C8 M22:M25 D6:E9 C17 B3:E4 M3:M4 B24 B5:M5 B8 B10 B12 B14 B16 B18 B20 B22 A3:A25" name="Диапазон1"/>
  </protectedRanges>
  <mergeCells count="10">
    <mergeCell ref="B2:M2"/>
    <mergeCell ref="B3:B4"/>
    <mergeCell ref="C3:C4"/>
    <mergeCell ref="D3:D4"/>
    <mergeCell ref="E3:E4"/>
    <mergeCell ref="F3:G3"/>
    <mergeCell ref="H3:I3"/>
    <mergeCell ref="J3:K3"/>
    <mergeCell ref="L3:L4"/>
    <mergeCell ref="M3:M4"/>
  </mergeCells>
  <printOptions horizontalCentered="1" verticalCentered="1"/>
  <pageMargins left="0" right="0" top="0" bottom="0" header="0" footer="0"/>
  <pageSetup paperSize="8" scale="69" fitToHeight="0" orientation="landscape" useFirstPageNumber="1" errors="blank"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0BCF9-A7E9-417D-B24B-7F74EF5D07FB}">
  <sheetPr codeName="Sheet4">
    <pageSetUpPr fitToPage="1"/>
  </sheetPr>
  <dimension ref="B2:M23"/>
  <sheetViews>
    <sheetView topLeftCell="A7" zoomScaleNormal="100" zoomScaleSheetLayoutView="70" workbookViewId="0">
      <selection activeCell="G4" sqref="G1:G1048576"/>
    </sheetView>
  </sheetViews>
  <sheetFormatPr defaultColWidth="11.5703125" defaultRowHeight="15"/>
  <cols>
    <col min="1" max="1" width="9" style="1" customWidth="1"/>
    <col min="2" max="2" width="10.28515625" style="1" customWidth="1"/>
    <col min="3" max="3" width="51" style="56" customWidth="1"/>
    <col min="4" max="4" width="11.42578125" style="1" customWidth="1"/>
    <col min="5" max="5" width="13.28515625" style="1" bestFit="1" customWidth="1"/>
    <col min="6" max="6" width="10.5703125" style="1" bestFit="1" customWidth="1"/>
    <col min="7" max="7" width="9.140625" style="1" bestFit="1" customWidth="1"/>
    <col min="8" max="8" width="11.85546875" style="1" customWidth="1"/>
    <col min="9" max="9" width="9.140625" style="1" bestFit="1" customWidth="1"/>
    <col min="10" max="10" width="12" style="1" bestFit="1" customWidth="1"/>
    <col min="11" max="12" width="9.140625" style="1" bestFit="1" customWidth="1"/>
    <col min="13" max="13" width="19.7109375" style="1" bestFit="1" customWidth="1"/>
    <col min="14" max="16384" width="11.5703125" style="1"/>
  </cols>
  <sheetData>
    <row r="2" spans="2:13" ht="37.5" customHeight="1" thickBot="1">
      <c r="B2" s="12" t="s">
        <v>271</v>
      </c>
      <c r="C2" s="12"/>
      <c r="D2" s="12"/>
      <c r="E2" s="12"/>
      <c r="F2" s="12"/>
      <c r="G2" s="12"/>
      <c r="H2" s="12"/>
      <c r="I2" s="12"/>
      <c r="J2" s="12"/>
      <c r="K2" s="12"/>
      <c r="L2" s="12"/>
      <c r="M2" s="12"/>
    </row>
    <row r="3" spans="2:13" ht="15.75" customHeight="1" thickBot="1">
      <c r="B3" s="14" t="s">
        <v>2</v>
      </c>
      <c r="C3" s="23" t="s">
        <v>143</v>
      </c>
      <c r="D3" s="25" t="s">
        <v>144</v>
      </c>
      <c r="E3" s="26" t="s">
        <v>145</v>
      </c>
      <c r="F3" s="20" t="s">
        <v>151</v>
      </c>
      <c r="G3" s="21"/>
      <c r="H3" s="20" t="s">
        <v>150</v>
      </c>
      <c r="I3" s="21"/>
      <c r="J3" s="13" t="s">
        <v>149</v>
      </c>
      <c r="K3" s="13"/>
      <c r="L3" s="18" t="s">
        <v>152</v>
      </c>
      <c r="M3" s="16" t="s">
        <v>153</v>
      </c>
    </row>
    <row r="4" spans="2:13" ht="30" customHeight="1" thickBot="1">
      <c r="B4" s="15"/>
      <c r="C4" s="24"/>
      <c r="D4" s="27"/>
      <c r="E4" s="28"/>
      <c r="F4" s="9" t="s">
        <v>146</v>
      </c>
      <c r="G4" s="8" t="s">
        <v>147</v>
      </c>
      <c r="H4" s="7" t="s">
        <v>148</v>
      </c>
      <c r="I4" s="8" t="s">
        <v>147</v>
      </c>
      <c r="J4" s="10" t="s">
        <v>146</v>
      </c>
      <c r="K4" s="10" t="s">
        <v>147</v>
      </c>
      <c r="L4" s="19"/>
      <c r="M4" s="17"/>
    </row>
    <row r="5" spans="2:13" ht="28.35" customHeight="1" thickBot="1">
      <c r="B5" s="6">
        <v>1</v>
      </c>
      <c r="C5" s="22">
        <v>2</v>
      </c>
      <c r="D5" s="6">
        <v>3</v>
      </c>
      <c r="E5" s="22">
        <v>4</v>
      </c>
      <c r="F5" s="6">
        <v>5</v>
      </c>
      <c r="G5" s="22">
        <v>6</v>
      </c>
      <c r="H5" s="6">
        <v>7</v>
      </c>
      <c r="I5" s="22">
        <v>8</v>
      </c>
      <c r="J5" s="6">
        <v>9</v>
      </c>
      <c r="K5" s="22">
        <v>10</v>
      </c>
      <c r="L5" s="6">
        <v>11</v>
      </c>
      <c r="M5" s="22">
        <v>12</v>
      </c>
    </row>
    <row r="6" spans="2:13" ht="31.5" customHeight="1">
      <c r="B6" s="59" t="s">
        <v>1</v>
      </c>
      <c r="C6" s="59" t="s">
        <v>278</v>
      </c>
      <c r="D6" s="59"/>
      <c r="E6" s="59"/>
      <c r="F6" s="34"/>
      <c r="G6" s="34"/>
      <c r="H6" s="34"/>
      <c r="I6" s="34"/>
      <c r="J6" s="35"/>
      <c r="K6" s="35"/>
      <c r="L6" s="36"/>
      <c r="M6" s="32"/>
    </row>
    <row r="7" spans="2:13">
      <c r="B7" s="53">
        <v>1.1000000000000001</v>
      </c>
      <c r="C7" s="58" t="s">
        <v>272</v>
      </c>
      <c r="D7" s="53" t="s">
        <v>83</v>
      </c>
      <c r="E7" s="52">
        <v>15</v>
      </c>
      <c r="F7" s="38"/>
      <c r="G7" s="39">
        <f>F7*E7</f>
        <v>0</v>
      </c>
      <c r="H7" s="39"/>
      <c r="I7" s="39">
        <f>H7*E7</f>
        <v>0</v>
      </c>
      <c r="J7" s="31"/>
      <c r="K7" s="31">
        <f>J7*E7</f>
        <v>0</v>
      </c>
      <c r="L7" s="40">
        <f>G7+I7+K7</f>
        <v>0</v>
      </c>
      <c r="M7" s="32"/>
    </row>
    <row r="8" spans="2:13" ht="22.7" customHeight="1">
      <c r="B8" s="52">
        <v>1.2</v>
      </c>
      <c r="C8" s="58" t="s">
        <v>273</v>
      </c>
      <c r="D8" s="53" t="s">
        <v>83</v>
      </c>
      <c r="E8" s="52">
        <v>32</v>
      </c>
      <c r="F8" s="38"/>
      <c r="G8" s="39">
        <f t="shared" ref="G8:G12" si="0">F8*E8</f>
        <v>0</v>
      </c>
      <c r="H8" s="39"/>
      <c r="I8" s="39">
        <f t="shared" ref="I8:I12" si="1">H8*E8</f>
        <v>0</v>
      </c>
      <c r="J8" s="31"/>
      <c r="K8" s="31">
        <f t="shared" ref="K8:K12" si="2">J8*E8</f>
        <v>0</v>
      </c>
      <c r="L8" s="40">
        <f t="shared" ref="L8:L12" si="3">G8+I8+K8</f>
        <v>0</v>
      </c>
      <c r="M8" s="32"/>
    </row>
    <row r="9" spans="2:13" ht="22.7" customHeight="1">
      <c r="B9" s="52">
        <v>1.3</v>
      </c>
      <c r="C9" s="58" t="s">
        <v>274</v>
      </c>
      <c r="D9" s="53" t="s">
        <v>104</v>
      </c>
      <c r="E9" s="52">
        <v>52000</v>
      </c>
      <c r="F9" s="38"/>
      <c r="G9" s="39">
        <f t="shared" si="0"/>
        <v>0</v>
      </c>
      <c r="H9" s="39"/>
      <c r="I9" s="39">
        <f t="shared" si="1"/>
        <v>0</v>
      </c>
      <c r="J9" s="31"/>
      <c r="K9" s="31">
        <f t="shared" si="2"/>
        <v>0</v>
      </c>
      <c r="L9" s="40">
        <f t="shared" si="3"/>
        <v>0</v>
      </c>
      <c r="M9" s="32"/>
    </row>
    <row r="10" spans="2:13" ht="22.7" customHeight="1">
      <c r="B10" s="53">
        <v>1.4</v>
      </c>
      <c r="C10" s="58" t="s">
        <v>275</v>
      </c>
      <c r="D10" s="53" t="s">
        <v>83</v>
      </c>
      <c r="E10" s="52">
        <v>2900</v>
      </c>
      <c r="F10" s="38"/>
      <c r="G10" s="39">
        <f t="shared" si="0"/>
        <v>0</v>
      </c>
      <c r="H10" s="39"/>
      <c r="I10" s="39">
        <f t="shared" si="1"/>
        <v>0</v>
      </c>
      <c r="J10" s="31"/>
      <c r="K10" s="31">
        <f t="shared" si="2"/>
        <v>0</v>
      </c>
      <c r="L10" s="40">
        <f t="shared" si="3"/>
        <v>0</v>
      </c>
      <c r="M10" s="32"/>
    </row>
    <row r="11" spans="2:13" ht="22.7" customHeight="1">
      <c r="B11" s="52">
        <v>1.5</v>
      </c>
      <c r="C11" s="58" t="s">
        <v>276</v>
      </c>
      <c r="D11" s="53" t="s">
        <v>83</v>
      </c>
      <c r="E11" s="52">
        <v>2</v>
      </c>
      <c r="F11" s="38"/>
      <c r="G11" s="39">
        <f t="shared" si="0"/>
        <v>0</v>
      </c>
      <c r="H11" s="39"/>
      <c r="I11" s="39">
        <f t="shared" si="1"/>
        <v>0</v>
      </c>
      <c r="J11" s="31"/>
      <c r="K11" s="31">
        <f t="shared" si="2"/>
        <v>0</v>
      </c>
      <c r="L11" s="40">
        <f t="shared" si="3"/>
        <v>0</v>
      </c>
      <c r="M11" s="32"/>
    </row>
    <row r="12" spans="2:13" ht="22.7" customHeight="1">
      <c r="B12" s="52">
        <v>1.7</v>
      </c>
      <c r="C12" s="58" t="s">
        <v>277</v>
      </c>
      <c r="D12" s="53" t="s">
        <v>83</v>
      </c>
      <c r="E12" s="52">
        <v>2</v>
      </c>
      <c r="F12" s="38"/>
      <c r="G12" s="39">
        <f t="shared" si="0"/>
        <v>0</v>
      </c>
      <c r="H12" s="39"/>
      <c r="I12" s="39">
        <f t="shared" si="1"/>
        <v>0</v>
      </c>
      <c r="J12" s="31"/>
      <c r="K12" s="31">
        <f t="shared" si="2"/>
        <v>0</v>
      </c>
      <c r="L12" s="40">
        <f t="shared" si="3"/>
        <v>0</v>
      </c>
      <c r="M12" s="32"/>
    </row>
    <row r="13" spans="2:13" ht="22.7" customHeight="1" thickBot="1">
      <c r="B13" s="53">
        <v>1.8</v>
      </c>
      <c r="C13" s="58" t="s">
        <v>260</v>
      </c>
      <c r="D13" s="53" t="s">
        <v>83</v>
      </c>
      <c r="E13" s="52">
        <v>1</v>
      </c>
      <c r="F13" s="38"/>
      <c r="G13" s="39"/>
      <c r="H13" s="39"/>
      <c r="I13" s="39"/>
      <c r="J13" s="31"/>
      <c r="K13" s="31"/>
      <c r="L13" s="40"/>
      <c r="M13" s="32"/>
    </row>
    <row r="14" spans="2:13" ht="15.75">
      <c r="B14" s="4"/>
      <c r="C14" s="66" t="s">
        <v>237</v>
      </c>
      <c r="D14" s="3"/>
      <c r="E14" s="2"/>
      <c r="F14" s="29"/>
      <c r="G14" s="29">
        <f>SUM(G6:G13)</f>
        <v>0</v>
      </c>
      <c r="H14" s="29"/>
      <c r="I14" s="29">
        <f>SUM(I6:I13)</f>
        <v>0</v>
      </c>
      <c r="J14" s="29"/>
      <c r="K14" s="29">
        <f>SUM(K6:K13)</f>
        <v>0</v>
      </c>
      <c r="L14" s="30">
        <f>SUM(L7:L13)</f>
        <v>0</v>
      </c>
      <c r="M14" s="33"/>
    </row>
    <row r="15" spans="2:13" ht="15.75">
      <c r="B15" s="41"/>
      <c r="C15" s="54" t="s">
        <v>238</v>
      </c>
      <c r="D15" s="42">
        <v>0</v>
      </c>
      <c r="E15" s="43"/>
      <c r="F15" s="44"/>
      <c r="G15" s="44"/>
      <c r="H15" s="44"/>
      <c r="I15" s="44"/>
      <c r="J15" s="44"/>
      <c r="K15" s="44"/>
      <c r="L15" s="45">
        <f>G14*E15</f>
        <v>0</v>
      </c>
      <c r="M15" s="33"/>
    </row>
    <row r="16" spans="2:13" ht="15.75">
      <c r="B16" s="41"/>
      <c r="C16" s="55" t="s">
        <v>239</v>
      </c>
      <c r="D16" s="42"/>
      <c r="E16" s="46"/>
      <c r="F16" s="47"/>
      <c r="G16" s="47"/>
      <c r="H16" s="47"/>
      <c r="I16" s="47"/>
      <c r="J16" s="47"/>
      <c r="K16" s="47"/>
      <c r="L16" s="48">
        <f>L15+L14</f>
        <v>0</v>
      </c>
      <c r="M16" s="33"/>
    </row>
    <row r="17" spans="2:13" ht="15.75">
      <c r="B17" s="41"/>
      <c r="C17" s="54" t="s">
        <v>240</v>
      </c>
      <c r="D17" s="42">
        <v>0</v>
      </c>
      <c r="E17" s="43"/>
      <c r="F17" s="44"/>
      <c r="G17" s="44"/>
      <c r="H17" s="44"/>
      <c r="I17" s="44"/>
      <c r="J17" s="44"/>
      <c r="K17" s="44"/>
      <c r="L17" s="45">
        <f>L16*D17</f>
        <v>0</v>
      </c>
      <c r="M17" s="33"/>
    </row>
    <row r="18" spans="2:13" ht="15.75">
      <c r="B18" s="41"/>
      <c r="C18" s="55" t="s">
        <v>241</v>
      </c>
      <c r="D18" s="42"/>
      <c r="E18" s="46"/>
      <c r="F18" s="47"/>
      <c r="G18" s="47"/>
      <c r="H18" s="47"/>
      <c r="I18" s="47"/>
      <c r="J18" s="47"/>
      <c r="K18" s="47"/>
      <c r="L18" s="48">
        <f>L17+L16</f>
        <v>0</v>
      </c>
      <c r="M18" s="33"/>
    </row>
    <row r="19" spans="2:13" ht="15.75">
      <c r="B19" s="41"/>
      <c r="C19" s="54" t="s">
        <v>242</v>
      </c>
      <c r="D19" s="42">
        <v>0</v>
      </c>
      <c r="E19" s="43"/>
      <c r="F19" s="44"/>
      <c r="G19" s="44"/>
      <c r="H19" s="44"/>
      <c r="I19" s="44"/>
      <c r="J19" s="44"/>
      <c r="K19" s="44"/>
      <c r="L19" s="45">
        <f>L18*D19</f>
        <v>0</v>
      </c>
      <c r="M19" s="33"/>
    </row>
    <row r="20" spans="2:13" ht="15.75">
      <c r="B20" s="41"/>
      <c r="C20" s="55" t="s">
        <v>243</v>
      </c>
      <c r="D20" s="42"/>
      <c r="E20" s="46"/>
      <c r="F20" s="47"/>
      <c r="G20" s="47"/>
      <c r="H20" s="47"/>
      <c r="I20" s="47"/>
      <c r="J20" s="47"/>
      <c r="K20" s="47"/>
      <c r="L20" s="48">
        <f>L19+L18</f>
        <v>0</v>
      </c>
      <c r="M20" s="33"/>
    </row>
    <row r="21" spans="2:13" ht="15.75">
      <c r="B21" s="41"/>
      <c r="C21" s="54" t="s">
        <v>244</v>
      </c>
      <c r="D21" s="42">
        <v>0.18</v>
      </c>
      <c r="E21" s="43"/>
      <c r="F21" s="44"/>
      <c r="G21" s="44"/>
      <c r="H21" s="44"/>
      <c r="I21" s="44"/>
      <c r="J21" s="44"/>
      <c r="K21" s="44"/>
      <c r="L21" s="45">
        <f>L20*D21</f>
        <v>0</v>
      </c>
      <c r="M21" s="33"/>
    </row>
    <row r="22" spans="2:13" ht="16.5" thickBot="1">
      <c r="B22" s="60"/>
      <c r="C22" s="61" t="s">
        <v>245</v>
      </c>
      <c r="D22" s="62"/>
      <c r="E22" s="63"/>
      <c r="F22" s="63"/>
      <c r="G22" s="64"/>
      <c r="H22" s="64"/>
      <c r="I22" s="64"/>
      <c r="J22" s="64"/>
      <c r="K22" s="64"/>
      <c r="L22" s="65">
        <f>L21+L20</f>
        <v>0</v>
      </c>
      <c r="M22" s="33"/>
    </row>
    <row r="23" spans="2:13">
      <c r="L23" s="57"/>
    </row>
  </sheetData>
  <sheetProtection formatCells="0" formatColumns="0" formatRows="0" insertColumns="0" insertRows="0" insertHyperlinks="0" deleteColumns="0" deleteRows="0" sort="0" autoFilter="0" pivotTables="0"/>
  <protectedRanges>
    <protectedRange sqref="B6 M6:M10 A3:A13 B5:M5 B8 C7:C8 B10 D6:E9 B12 B3:E4 M3:M4" name="Диапазон1"/>
  </protectedRanges>
  <mergeCells count="10">
    <mergeCell ref="B2:M2"/>
    <mergeCell ref="B3:B4"/>
    <mergeCell ref="C3:C4"/>
    <mergeCell ref="D3:D4"/>
    <mergeCell ref="E3:E4"/>
    <mergeCell ref="F3:G3"/>
    <mergeCell ref="H3:I3"/>
    <mergeCell ref="J3:K3"/>
    <mergeCell ref="L3:L4"/>
    <mergeCell ref="M3:M4"/>
  </mergeCells>
  <printOptions horizontalCentered="1" verticalCentered="1"/>
  <pageMargins left="0" right="0" top="0" bottom="0" header="0" footer="0"/>
  <pageSetup paperSize="8" scale="69" fitToHeight="0" orientation="landscape" useFirstPageNumber="1" errors="blank"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51160-1CA0-41DD-9D1B-C3C87D4F9FDE}">
  <sheetPr codeName="Sheet5">
    <pageSetUpPr fitToPage="1"/>
  </sheetPr>
  <dimension ref="B2:M27"/>
  <sheetViews>
    <sheetView topLeftCell="A13" zoomScaleNormal="100" zoomScaleSheetLayoutView="70" workbookViewId="0">
      <selection activeCell="K1" sqref="K1:K1048576"/>
    </sheetView>
  </sheetViews>
  <sheetFormatPr defaultColWidth="11.5703125" defaultRowHeight="15"/>
  <cols>
    <col min="1" max="1" width="9" style="1" customWidth="1"/>
    <col min="2" max="2" width="10.28515625" style="1" customWidth="1"/>
    <col min="3" max="3" width="51.85546875" style="56" customWidth="1"/>
    <col min="4" max="4" width="11.42578125" style="1" customWidth="1"/>
    <col min="5" max="5" width="13.28515625" style="1" bestFit="1" customWidth="1"/>
    <col min="6" max="6" width="10.5703125" style="1" bestFit="1" customWidth="1"/>
    <col min="7" max="7" width="9.140625" style="1" bestFit="1" customWidth="1"/>
    <col min="8" max="8" width="10" style="1" bestFit="1" customWidth="1"/>
    <col min="9" max="9" width="9.140625" style="1" bestFit="1" customWidth="1"/>
    <col min="10" max="10" width="12" style="1" bestFit="1" customWidth="1"/>
    <col min="11" max="12" width="9.140625" style="1" bestFit="1" customWidth="1"/>
    <col min="13" max="13" width="19.7109375" style="1" bestFit="1" customWidth="1"/>
    <col min="14" max="16384" width="11.5703125" style="1"/>
  </cols>
  <sheetData>
    <row r="2" spans="2:13" ht="37.5" customHeight="1" thickBot="1">
      <c r="B2" s="12" t="s">
        <v>291</v>
      </c>
      <c r="C2" s="12"/>
      <c r="D2" s="12"/>
      <c r="E2" s="12"/>
      <c r="F2" s="12"/>
      <c r="G2" s="12"/>
      <c r="H2" s="12"/>
      <c r="I2" s="12"/>
      <c r="J2" s="12"/>
      <c r="K2" s="12"/>
      <c r="L2" s="12"/>
      <c r="M2" s="12"/>
    </row>
    <row r="3" spans="2:13" ht="15.75" customHeight="1" thickBot="1">
      <c r="B3" s="14" t="s">
        <v>2</v>
      </c>
      <c r="C3" s="23" t="s">
        <v>143</v>
      </c>
      <c r="D3" s="25" t="s">
        <v>144</v>
      </c>
      <c r="E3" s="26" t="s">
        <v>145</v>
      </c>
      <c r="F3" s="20" t="s">
        <v>151</v>
      </c>
      <c r="G3" s="21"/>
      <c r="H3" s="20" t="s">
        <v>150</v>
      </c>
      <c r="I3" s="21"/>
      <c r="J3" s="13" t="s">
        <v>149</v>
      </c>
      <c r="K3" s="13"/>
      <c r="L3" s="18" t="s">
        <v>152</v>
      </c>
      <c r="M3" s="16" t="s">
        <v>153</v>
      </c>
    </row>
    <row r="4" spans="2:13" ht="30" customHeight="1" thickBot="1">
      <c r="B4" s="15"/>
      <c r="C4" s="24"/>
      <c r="D4" s="27"/>
      <c r="E4" s="28"/>
      <c r="F4" s="9" t="s">
        <v>146</v>
      </c>
      <c r="G4" s="8" t="s">
        <v>147</v>
      </c>
      <c r="H4" s="7" t="s">
        <v>148</v>
      </c>
      <c r="I4" s="8" t="s">
        <v>147</v>
      </c>
      <c r="J4" s="10" t="s">
        <v>146</v>
      </c>
      <c r="K4" s="10" t="s">
        <v>147</v>
      </c>
      <c r="L4" s="19"/>
      <c r="M4" s="17"/>
    </row>
    <row r="5" spans="2:13" ht="28.35" customHeight="1" thickBot="1">
      <c r="B5" s="6">
        <v>1</v>
      </c>
      <c r="C5" s="22">
        <v>2</v>
      </c>
      <c r="D5" s="6">
        <v>3</v>
      </c>
      <c r="E5" s="22">
        <v>4</v>
      </c>
      <c r="F5" s="6">
        <v>5</v>
      </c>
      <c r="G5" s="22">
        <v>6</v>
      </c>
      <c r="H5" s="6">
        <v>7</v>
      </c>
      <c r="I5" s="22">
        <v>8</v>
      </c>
      <c r="J5" s="6">
        <v>9</v>
      </c>
      <c r="K5" s="22">
        <v>10</v>
      </c>
      <c r="L5" s="6">
        <v>11</v>
      </c>
      <c r="M5" s="22">
        <v>12</v>
      </c>
    </row>
    <row r="6" spans="2:13" ht="31.5" customHeight="1">
      <c r="B6" s="81">
        <v>1</v>
      </c>
      <c r="C6" s="82" t="s">
        <v>279</v>
      </c>
      <c r="D6" s="83" t="s">
        <v>104</v>
      </c>
      <c r="E6" s="83">
        <v>1800</v>
      </c>
      <c r="F6" s="34"/>
      <c r="G6" s="39">
        <f>F6*E6</f>
        <v>0</v>
      </c>
      <c r="H6" s="39"/>
      <c r="I6" s="39">
        <f>H6*E6</f>
        <v>0</v>
      </c>
      <c r="J6" s="31"/>
      <c r="K6" s="31">
        <f>J6*E6</f>
        <v>0</v>
      </c>
      <c r="L6" s="40">
        <f>G6+I6+K6</f>
        <v>0</v>
      </c>
      <c r="M6" s="32"/>
    </row>
    <row r="7" spans="2:13">
      <c r="B7" s="81">
        <v>2</v>
      </c>
      <c r="C7" s="82" t="s">
        <v>280</v>
      </c>
      <c r="D7" s="83" t="s">
        <v>83</v>
      </c>
      <c r="E7" s="83">
        <v>66</v>
      </c>
      <c r="F7" s="38"/>
      <c r="G7" s="39">
        <f>F7*E7</f>
        <v>0</v>
      </c>
      <c r="H7" s="39"/>
      <c r="I7" s="39">
        <f>H7*E7</f>
        <v>0</v>
      </c>
      <c r="J7" s="31"/>
      <c r="K7" s="31">
        <f>J7*E7</f>
        <v>0</v>
      </c>
      <c r="L7" s="40">
        <f>G7+I7+K7</f>
        <v>0</v>
      </c>
      <c r="M7" s="32"/>
    </row>
    <row r="8" spans="2:13" ht="22.7" customHeight="1">
      <c r="B8" s="81">
        <v>3</v>
      </c>
      <c r="C8" s="82" t="s">
        <v>281</v>
      </c>
      <c r="D8" s="83" t="s">
        <v>83</v>
      </c>
      <c r="E8" s="83">
        <v>13</v>
      </c>
      <c r="F8" s="38"/>
      <c r="G8" s="39">
        <f t="shared" ref="G8:G17" si="0">F8*E8</f>
        <v>0</v>
      </c>
      <c r="H8" s="39"/>
      <c r="I8" s="39">
        <f t="shared" ref="I8:I17" si="1">H8*E8</f>
        <v>0</v>
      </c>
      <c r="J8" s="31"/>
      <c r="K8" s="31">
        <f t="shared" ref="K8:K17" si="2">J8*E8</f>
        <v>0</v>
      </c>
      <c r="L8" s="40">
        <f t="shared" ref="L8:L17" si="3">G8+I8+K8</f>
        <v>0</v>
      </c>
      <c r="M8" s="32"/>
    </row>
    <row r="9" spans="2:13" ht="22.7" customHeight="1">
      <c r="B9" s="81">
        <v>4</v>
      </c>
      <c r="C9" s="82" t="s">
        <v>282</v>
      </c>
      <c r="D9" s="81" t="s">
        <v>83</v>
      </c>
      <c r="E9" s="84">
        <v>2</v>
      </c>
      <c r="F9" s="38"/>
      <c r="G9" s="39">
        <f t="shared" si="0"/>
        <v>0</v>
      </c>
      <c r="H9" s="39"/>
      <c r="I9" s="39">
        <f t="shared" si="1"/>
        <v>0</v>
      </c>
      <c r="J9" s="31"/>
      <c r="K9" s="31">
        <f t="shared" si="2"/>
        <v>0</v>
      </c>
      <c r="L9" s="40">
        <f t="shared" si="3"/>
        <v>0</v>
      </c>
      <c r="M9" s="32"/>
    </row>
    <row r="10" spans="2:13" ht="22.7" customHeight="1">
      <c r="B10" s="81">
        <v>5</v>
      </c>
      <c r="C10" s="82" t="s">
        <v>283</v>
      </c>
      <c r="D10" s="85" t="s">
        <v>83</v>
      </c>
      <c r="E10" s="86">
        <v>1</v>
      </c>
      <c r="F10" s="38"/>
      <c r="G10" s="39">
        <f t="shared" si="0"/>
        <v>0</v>
      </c>
      <c r="H10" s="39"/>
      <c r="I10" s="39">
        <f t="shared" si="1"/>
        <v>0</v>
      </c>
      <c r="J10" s="31"/>
      <c r="K10" s="31">
        <f t="shared" si="2"/>
        <v>0</v>
      </c>
      <c r="L10" s="40">
        <f t="shared" si="3"/>
        <v>0</v>
      </c>
      <c r="M10" s="32"/>
    </row>
    <row r="11" spans="2:13" ht="22.7" customHeight="1">
      <c r="B11" s="81">
        <v>6</v>
      </c>
      <c r="C11" s="82" t="s">
        <v>284</v>
      </c>
      <c r="D11" s="85" t="s">
        <v>83</v>
      </c>
      <c r="E11" s="86">
        <v>2</v>
      </c>
      <c r="F11" s="38"/>
      <c r="G11" s="39">
        <f t="shared" si="0"/>
        <v>0</v>
      </c>
      <c r="H11" s="39"/>
      <c r="I11" s="39">
        <f t="shared" si="1"/>
        <v>0</v>
      </c>
      <c r="J11" s="31"/>
      <c r="K11" s="31">
        <f t="shared" si="2"/>
        <v>0</v>
      </c>
      <c r="L11" s="40">
        <f t="shared" si="3"/>
        <v>0</v>
      </c>
      <c r="M11" s="32"/>
    </row>
    <row r="12" spans="2:13" ht="22.7" customHeight="1">
      <c r="B12" s="81">
        <v>7</v>
      </c>
      <c r="C12" s="82" t="s">
        <v>285</v>
      </c>
      <c r="D12" s="85" t="s">
        <v>104</v>
      </c>
      <c r="E12" s="86">
        <v>1</v>
      </c>
      <c r="F12" s="38"/>
      <c r="G12" s="39">
        <f t="shared" si="0"/>
        <v>0</v>
      </c>
      <c r="H12" s="39"/>
      <c r="I12" s="39">
        <f t="shared" si="1"/>
        <v>0</v>
      </c>
      <c r="J12" s="31"/>
      <c r="K12" s="31">
        <f t="shared" si="2"/>
        <v>0</v>
      </c>
      <c r="L12" s="40">
        <f t="shared" si="3"/>
        <v>0</v>
      </c>
      <c r="M12" s="32"/>
    </row>
    <row r="13" spans="2:13" ht="22.7" customHeight="1">
      <c r="B13" s="81">
        <v>8</v>
      </c>
      <c r="C13" s="11" t="s">
        <v>286</v>
      </c>
      <c r="D13" s="81" t="s">
        <v>83</v>
      </c>
      <c r="E13" s="81">
        <v>1</v>
      </c>
      <c r="F13" s="38"/>
      <c r="G13" s="39">
        <f t="shared" si="0"/>
        <v>0</v>
      </c>
      <c r="H13" s="39"/>
      <c r="I13" s="39">
        <f t="shared" si="1"/>
        <v>0</v>
      </c>
      <c r="J13" s="31"/>
      <c r="K13" s="31">
        <f t="shared" si="2"/>
        <v>0</v>
      </c>
      <c r="L13" s="40">
        <f t="shared" si="3"/>
        <v>0</v>
      </c>
      <c r="M13" s="32"/>
    </row>
    <row r="14" spans="2:13" ht="22.7" customHeight="1">
      <c r="B14" s="81">
        <v>9</v>
      </c>
      <c r="C14" s="82" t="s">
        <v>287</v>
      </c>
      <c r="D14" s="85" t="s">
        <v>83</v>
      </c>
      <c r="E14" s="86">
        <v>1</v>
      </c>
      <c r="F14" s="38"/>
      <c r="G14" s="39">
        <f t="shared" si="0"/>
        <v>0</v>
      </c>
      <c r="H14" s="39"/>
      <c r="I14" s="39">
        <f t="shared" si="1"/>
        <v>0</v>
      </c>
      <c r="J14" s="31"/>
      <c r="K14" s="31">
        <f t="shared" si="2"/>
        <v>0</v>
      </c>
      <c r="L14" s="40">
        <f t="shared" si="3"/>
        <v>0</v>
      </c>
      <c r="M14" s="32"/>
    </row>
    <row r="15" spans="2:13" ht="22.7" customHeight="1">
      <c r="B15" s="81">
        <v>10</v>
      </c>
      <c r="C15" s="82" t="s">
        <v>288</v>
      </c>
      <c r="D15" s="83" t="s">
        <v>83</v>
      </c>
      <c r="E15" s="81">
        <v>1</v>
      </c>
      <c r="F15" s="38"/>
      <c r="G15" s="39">
        <f t="shared" si="0"/>
        <v>0</v>
      </c>
      <c r="H15" s="39"/>
      <c r="I15" s="39">
        <f t="shared" si="1"/>
        <v>0</v>
      </c>
      <c r="J15" s="31"/>
      <c r="K15" s="31">
        <f t="shared" si="2"/>
        <v>0</v>
      </c>
      <c r="L15" s="40">
        <f t="shared" si="3"/>
        <v>0</v>
      </c>
      <c r="M15" s="32"/>
    </row>
    <row r="16" spans="2:13" ht="22.7" customHeight="1">
      <c r="B16" s="81">
        <v>11</v>
      </c>
      <c r="C16" s="82" t="s">
        <v>289</v>
      </c>
      <c r="D16" s="83" t="s">
        <v>83</v>
      </c>
      <c r="E16" s="83">
        <v>1</v>
      </c>
      <c r="F16" s="38"/>
      <c r="G16" s="39">
        <f t="shared" si="0"/>
        <v>0</v>
      </c>
      <c r="H16" s="39"/>
      <c r="I16" s="39">
        <f t="shared" si="1"/>
        <v>0</v>
      </c>
      <c r="J16" s="31"/>
      <c r="K16" s="31">
        <f t="shared" si="2"/>
        <v>0</v>
      </c>
      <c r="L16" s="40">
        <f t="shared" si="3"/>
        <v>0</v>
      </c>
      <c r="M16" s="32"/>
    </row>
    <row r="17" spans="2:13" ht="22.7" customHeight="1" thickBot="1">
      <c r="B17" s="81">
        <v>12</v>
      </c>
      <c r="C17" s="82" t="s">
        <v>290</v>
      </c>
      <c r="D17" s="83" t="s">
        <v>83</v>
      </c>
      <c r="E17" s="83">
        <v>1</v>
      </c>
      <c r="F17" s="38"/>
      <c r="G17" s="39">
        <f t="shared" si="0"/>
        <v>0</v>
      </c>
      <c r="H17" s="39"/>
      <c r="I17" s="39">
        <f t="shared" si="1"/>
        <v>0</v>
      </c>
      <c r="J17" s="31"/>
      <c r="K17" s="31">
        <f t="shared" si="2"/>
        <v>0</v>
      </c>
      <c r="L17" s="40">
        <f t="shared" si="3"/>
        <v>0</v>
      </c>
      <c r="M17" s="32"/>
    </row>
    <row r="18" spans="2:13" ht="15.75">
      <c r="B18" s="4"/>
      <c r="C18" s="66" t="s">
        <v>237</v>
      </c>
      <c r="D18" s="3"/>
      <c r="E18" s="2"/>
      <c r="F18" s="29"/>
      <c r="G18" s="29">
        <f>SUM(G6:G17)</f>
        <v>0</v>
      </c>
      <c r="H18" s="29"/>
      <c r="I18" s="29">
        <f>SUM(I6:I17)</f>
        <v>0</v>
      </c>
      <c r="J18" s="29"/>
      <c r="K18" s="29">
        <f>SUM(K6:K17)</f>
        <v>0</v>
      </c>
      <c r="L18" s="30">
        <f>SUM(L7:L17)</f>
        <v>0</v>
      </c>
      <c r="M18" s="33"/>
    </row>
    <row r="19" spans="2:13" ht="15.75">
      <c r="B19" s="41"/>
      <c r="C19" s="54" t="s">
        <v>238</v>
      </c>
      <c r="D19" s="42">
        <v>0</v>
      </c>
      <c r="E19" s="43"/>
      <c r="F19" s="44"/>
      <c r="G19" s="44"/>
      <c r="H19" s="44"/>
      <c r="I19" s="44"/>
      <c r="J19" s="44"/>
      <c r="K19" s="44"/>
      <c r="L19" s="45">
        <f>G18*E19</f>
        <v>0</v>
      </c>
      <c r="M19" s="33"/>
    </row>
    <row r="20" spans="2:13" ht="15.75">
      <c r="B20" s="41"/>
      <c r="C20" s="55" t="s">
        <v>239</v>
      </c>
      <c r="D20" s="42"/>
      <c r="E20" s="46"/>
      <c r="F20" s="47"/>
      <c r="G20" s="47"/>
      <c r="H20" s="47"/>
      <c r="I20" s="47"/>
      <c r="J20" s="47"/>
      <c r="K20" s="47"/>
      <c r="L20" s="48">
        <f>L19+L18</f>
        <v>0</v>
      </c>
      <c r="M20" s="33"/>
    </row>
    <row r="21" spans="2:13" ht="15.75">
      <c r="B21" s="41"/>
      <c r="C21" s="54" t="s">
        <v>240</v>
      </c>
      <c r="D21" s="42">
        <v>0</v>
      </c>
      <c r="E21" s="43"/>
      <c r="F21" s="44"/>
      <c r="G21" s="44"/>
      <c r="H21" s="44"/>
      <c r="I21" s="44"/>
      <c r="J21" s="44"/>
      <c r="K21" s="44"/>
      <c r="L21" s="45">
        <f>L20*D21</f>
        <v>0</v>
      </c>
      <c r="M21" s="33"/>
    </row>
    <row r="22" spans="2:13" ht="15.75">
      <c r="B22" s="41"/>
      <c r="C22" s="55" t="s">
        <v>241</v>
      </c>
      <c r="D22" s="42"/>
      <c r="E22" s="46"/>
      <c r="F22" s="47"/>
      <c r="G22" s="47"/>
      <c r="H22" s="47"/>
      <c r="I22" s="47"/>
      <c r="J22" s="47"/>
      <c r="K22" s="47"/>
      <c r="L22" s="48">
        <f>L21+L20</f>
        <v>0</v>
      </c>
      <c r="M22" s="33"/>
    </row>
    <row r="23" spans="2:13" ht="15.75">
      <c r="B23" s="41"/>
      <c r="C23" s="54" t="s">
        <v>242</v>
      </c>
      <c r="D23" s="42">
        <v>0</v>
      </c>
      <c r="E23" s="43"/>
      <c r="F23" s="44"/>
      <c r="G23" s="44"/>
      <c r="H23" s="44"/>
      <c r="I23" s="44"/>
      <c r="J23" s="44"/>
      <c r="K23" s="44"/>
      <c r="L23" s="45">
        <f>L22*D23</f>
        <v>0</v>
      </c>
      <c r="M23" s="33"/>
    </row>
    <row r="24" spans="2:13" ht="15.75">
      <c r="B24" s="41"/>
      <c r="C24" s="55" t="s">
        <v>243</v>
      </c>
      <c r="D24" s="42"/>
      <c r="E24" s="46"/>
      <c r="F24" s="47"/>
      <c r="G24" s="47"/>
      <c r="H24" s="47"/>
      <c r="I24" s="47"/>
      <c r="J24" s="47"/>
      <c r="K24" s="47"/>
      <c r="L24" s="48">
        <f>L23+L22</f>
        <v>0</v>
      </c>
      <c r="M24" s="33"/>
    </row>
    <row r="25" spans="2:13" ht="15.75">
      <c r="B25" s="41"/>
      <c r="C25" s="54" t="s">
        <v>244</v>
      </c>
      <c r="D25" s="42">
        <v>0.18</v>
      </c>
      <c r="E25" s="43"/>
      <c r="F25" s="44"/>
      <c r="G25" s="44"/>
      <c r="H25" s="44"/>
      <c r="I25" s="44"/>
      <c r="J25" s="44"/>
      <c r="K25" s="44"/>
      <c r="L25" s="45">
        <f>L24*D25</f>
        <v>0</v>
      </c>
      <c r="M25" s="33"/>
    </row>
    <row r="26" spans="2:13" ht="16.5" thickBot="1">
      <c r="B26" s="60"/>
      <c r="C26" s="61" t="s">
        <v>245</v>
      </c>
      <c r="D26" s="62"/>
      <c r="E26" s="63"/>
      <c r="F26" s="63"/>
      <c r="G26" s="64"/>
      <c r="H26" s="64"/>
      <c r="I26" s="64"/>
      <c r="J26" s="64"/>
      <c r="K26" s="64"/>
      <c r="L26" s="65">
        <f>L25+L24</f>
        <v>0</v>
      </c>
      <c r="M26" s="33"/>
    </row>
    <row r="27" spans="2:13">
      <c r="L27" s="57"/>
    </row>
  </sheetData>
  <sheetProtection formatCells="0" formatColumns="0" formatRows="0" insertColumns="0" insertRows="0" insertHyperlinks="0" deleteColumns="0" deleteRows="0" sort="0" autoFilter="0" pivotTables="0"/>
  <protectedRanges>
    <protectedRange sqref="B6 M6:M10 B12 B14 E17 C7:C8 B16 D6:E9 C17 B3:E4 M3:M4 A3:A17 B5:M5 B8 B10" name="Диапазон1"/>
  </protectedRanges>
  <mergeCells count="10">
    <mergeCell ref="B2:M2"/>
    <mergeCell ref="B3:B4"/>
    <mergeCell ref="C3:C4"/>
    <mergeCell ref="D3:D4"/>
    <mergeCell ref="E3:E4"/>
    <mergeCell ref="F3:G3"/>
    <mergeCell ref="H3:I3"/>
    <mergeCell ref="J3:K3"/>
    <mergeCell ref="L3:L4"/>
    <mergeCell ref="M3:M4"/>
  </mergeCells>
  <printOptions horizontalCentered="1" verticalCentered="1"/>
  <pageMargins left="0" right="0" top="0" bottom="0" header="0" footer="0"/>
  <pageSetup paperSize="8" scale="69" fitToHeight="0" orientation="landscape" useFirstPageNumber="1" errors="blank"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59D47-CDBC-4BDD-99C8-77A55600899A}">
  <sheetPr codeName="Sheet6">
    <pageSetUpPr fitToPage="1"/>
  </sheetPr>
  <dimension ref="B2:M57"/>
  <sheetViews>
    <sheetView topLeftCell="A31" zoomScale="70" zoomScaleNormal="70" zoomScaleSheetLayoutView="70" workbookViewId="0">
      <selection activeCell="D10" sqref="D10"/>
    </sheetView>
  </sheetViews>
  <sheetFormatPr defaultColWidth="11.5703125" defaultRowHeight="15"/>
  <cols>
    <col min="1" max="1" width="9" style="1" customWidth="1"/>
    <col min="2" max="2" width="10.28515625" style="1" customWidth="1"/>
    <col min="3" max="3" width="103.28515625" style="56" bestFit="1" customWidth="1"/>
    <col min="4" max="4" width="11.42578125" style="1" customWidth="1"/>
    <col min="5" max="5" width="17" style="1" customWidth="1"/>
    <col min="6" max="10" width="11.5703125" style="1"/>
    <col min="11" max="11" width="12.140625" style="1" customWidth="1"/>
    <col min="12" max="12" width="18.140625" style="1" bestFit="1" customWidth="1"/>
    <col min="13" max="13" width="19.7109375" style="1" bestFit="1" customWidth="1"/>
    <col min="14" max="16384" width="11.5703125" style="1"/>
  </cols>
  <sheetData>
    <row r="2" spans="2:13" ht="37.5" customHeight="1" thickBot="1">
      <c r="B2" s="12" t="s">
        <v>333</v>
      </c>
      <c r="C2" s="12"/>
      <c r="D2" s="12"/>
      <c r="E2" s="12"/>
      <c r="F2" s="12"/>
      <c r="G2" s="12"/>
      <c r="H2" s="12"/>
      <c r="I2" s="12"/>
      <c r="J2" s="12"/>
      <c r="K2" s="12"/>
      <c r="L2" s="12"/>
      <c r="M2" s="12"/>
    </row>
    <row r="3" spans="2:13" ht="15.75" customHeight="1" thickBot="1">
      <c r="B3" s="14" t="s">
        <v>2</v>
      </c>
      <c r="C3" s="23" t="s">
        <v>143</v>
      </c>
      <c r="D3" s="25" t="s">
        <v>144</v>
      </c>
      <c r="E3" s="26" t="s">
        <v>145</v>
      </c>
      <c r="F3" s="20" t="s">
        <v>151</v>
      </c>
      <c r="G3" s="21"/>
      <c r="H3" s="20" t="s">
        <v>150</v>
      </c>
      <c r="I3" s="21"/>
      <c r="J3" s="13" t="s">
        <v>149</v>
      </c>
      <c r="K3" s="13"/>
      <c r="L3" s="18" t="s">
        <v>152</v>
      </c>
      <c r="M3" s="16" t="s">
        <v>153</v>
      </c>
    </row>
    <row r="4" spans="2:13" ht="30" customHeight="1" thickBot="1">
      <c r="B4" s="15"/>
      <c r="C4" s="24"/>
      <c r="D4" s="27"/>
      <c r="E4" s="28"/>
      <c r="F4" s="9" t="s">
        <v>146</v>
      </c>
      <c r="G4" s="8" t="s">
        <v>147</v>
      </c>
      <c r="H4" s="7" t="s">
        <v>148</v>
      </c>
      <c r="I4" s="8" t="s">
        <v>147</v>
      </c>
      <c r="J4" s="10" t="s">
        <v>146</v>
      </c>
      <c r="K4" s="10" t="s">
        <v>147</v>
      </c>
      <c r="L4" s="19"/>
      <c r="M4" s="17"/>
    </row>
    <row r="5" spans="2:13" ht="28.35" customHeight="1" thickBot="1">
      <c r="B5" s="6">
        <v>1</v>
      </c>
      <c r="C5" s="22">
        <v>2</v>
      </c>
      <c r="D5" s="6">
        <v>3</v>
      </c>
      <c r="E5" s="22">
        <v>4</v>
      </c>
      <c r="F5" s="6">
        <v>5</v>
      </c>
      <c r="G5" s="22">
        <v>6</v>
      </c>
      <c r="H5" s="6">
        <v>7</v>
      </c>
      <c r="I5" s="22">
        <v>8</v>
      </c>
      <c r="J5" s="6">
        <v>9</v>
      </c>
      <c r="K5" s="22">
        <v>10</v>
      </c>
      <c r="L5" s="6">
        <v>11</v>
      </c>
      <c r="M5" s="22">
        <v>12</v>
      </c>
    </row>
    <row r="6" spans="2:13" ht="18">
      <c r="B6" s="5" t="s">
        <v>1</v>
      </c>
      <c r="C6" s="68" t="s">
        <v>293</v>
      </c>
      <c r="D6" s="69"/>
      <c r="E6" s="69"/>
      <c r="F6" s="34"/>
      <c r="G6" s="34"/>
      <c r="H6" s="34"/>
      <c r="I6" s="34"/>
      <c r="J6" s="35"/>
      <c r="K6" s="35"/>
      <c r="L6" s="36"/>
      <c r="M6" s="32"/>
    </row>
    <row r="7" spans="2:13" ht="91.5">
      <c r="B7" s="37" t="s">
        <v>155</v>
      </c>
      <c r="C7" s="70" t="s">
        <v>334</v>
      </c>
      <c r="D7" s="71" t="s">
        <v>55</v>
      </c>
      <c r="E7" s="71">
        <v>1</v>
      </c>
      <c r="F7" s="38"/>
      <c r="G7" s="39">
        <f>F7*E7</f>
        <v>0</v>
      </c>
      <c r="H7" s="39"/>
      <c r="I7" s="39">
        <f>H7*E7</f>
        <v>0</v>
      </c>
      <c r="J7" s="31"/>
      <c r="K7" s="31">
        <f>J7*E7</f>
        <v>0</v>
      </c>
      <c r="L7" s="40">
        <f>G7+I7+K7</f>
        <v>0</v>
      </c>
      <c r="M7" s="32"/>
    </row>
    <row r="8" spans="2:13" ht="22.7" customHeight="1">
      <c r="B8" s="37" t="s">
        <v>158</v>
      </c>
      <c r="C8" s="70" t="s">
        <v>294</v>
      </c>
      <c r="D8" s="72" t="s">
        <v>83</v>
      </c>
      <c r="E8" s="72">
        <v>1</v>
      </c>
      <c r="F8" s="38"/>
      <c r="G8" s="39">
        <f t="shared" ref="G8:G47" si="0">F8*E8</f>
        <v>0</v>
      </c>
      <c r="H8" s="39"/>
      <c r="I8" s="39">
        <f t="shared" ref="I8:I47" si="1">H8*E8</f>
        <v>0</v>
      </c>
      <c r="J8" s="31"/>
      <c r="K8" s="31">
        <f t="shared" ref="K8:K47" si="2">J8*E8</f>
        <v>0</v>
      </c>
      <c r="L8" s="40">
        <f t="shared" ref="L8:L47" si="3">G8+I8+K8</f>
        <v>0</v>
      </c>
      <c r="M8" s="32"/>
    </row>
    <row r="9" spans="2:13" ht="22.7" customHeight="1">
      <c r="B9" s="37" t="s">
        <v>159</v>
      </c>
      <c r="C9" s="73" t="s">
        <v>295</v>
      </c>
      <c r="D9" s="72" t="s">
        <v>83</v>
      </c>
      <c r="E9" s="72">
        <v>1</v>
      </c>
      <c r="F9" s="38"/>
      <c r="G9" s="39">
        <f t="shared" si="0"/>
        <v>0</v>
      </c>
      <c r="H9" s="39"/>
      <c r="I9" s="39">
        <f t="shared" si="1"/>
        <v>0</v>
      </c>
      <c r="J9" s="31"/>
      <c r="K9" s="31">
        <f t="shared" si="2"/>
        <v>0</v>
      </c>
      <c r="L9" s="40">
        <f t="shared" si="3"/>
        <v>0</v>
      </c>
      <c r="M9" s="32"/>
    </row>
    <row r="10" spans="2:13" ht="22.7" customHeight="1">
      <c r="B10" s="37" t="s">
        <v>160</v>
      </c>
      <c r="C10" s="73" t="s">
        <v>296</v>
      </c>
      <c r="D10" s="72" t="s">
        <v>83</v>
      </c>
      <c r="E10" s="72">
        <v>1</v>
      </c>
      <c r="F10" s="38"/>
      <c r="G10" s="39">
        <f t="shared" si="0"/>
        <v>0</v>
      </c>
      <c r="H10" s="39"/>
      <c r="I10" s="39">
        <f t="shared" si="1"/>
        <v>0</v>
      </c>
      <c r="J10" s="31"/>
      <c r="K10" s="31">
        <f t="shared" si="2"/>
        <v>0</v>
      </c>
      <c r="L10" s="40">
        <f t="shared" si="3"/>
        <v>0</v>
      </c>
      <c r="M10" s="32"/>
    </row>
    <row r="11" spans="2:13" ht="22.7" customHeight="1">
      <c r="B11" s="37" t="s">
        <v>161</v>
      </c>
      <c r="C11" s="73" t="s">
        <v>297</v>
      </c>
      <c r="D11" s="72" t="s">
        <v>83</v>
      </c>
      <c r="E11" s="74">
        <v>1</v>
      </c>
      <c r="F11" s="38"/>
      <c r="G11" s="39">
        <f t="shared" si="0"/>
        <v>0</v>
      </c>
      <c r="H11" s="39"/>
      <c r="I11" s="39">
        <f t="shared" si="1"/>
        <v>0</v>
      </c>
      <c r="J11" s="31"/>
      <c r="K11" s="31">
        <f t="shared" si="2"/>
        <v>0</v>
      </c>
      <c r="L11" s="40">
        <f t="shared" si="3"/>
        <v>0</v>
      </c>
      <c r="M11" s="32"/>
    </row>
    <row r="12" spans="2:13" ht="22.7" customHeight="1">
      <c r="B12" s="37" t="s">
        <v>154</v>
      </c>
      <c r="C12" s="73" t="s">
        <v>298</v>
      </c>
      <c r="D12" s="72" t="s">
        <v>83</v>
      </c>
      <c r="E12" s="72">
        <v>1</v>
      </c>
      <c r="F12" s="38"/>
      <c r="G12" s="39">
        <f t="shared" si="0"/>
        <v>0</v>
      </c>
      <c r="H12" s="39"/>
      <c r="I12" s="39">
        <f t="shared" si="1"/>
        <v>0</v>
      </c>
      <c r="J12" s="31"/>
      <c r="K12" s="31">
        <f t="shared" si="2"/>
        <v>0</v>
      </c>
      <c r="L12" s="40">
        <f t="shared" si="3"/>
        <v>0</v>
      </c>
      <c r="M12" s="32"/>
    </row>
    <row r="13" spans="2:13" ht="22.7" customHeight="1">
      <c r="B13" s="37" t="s">
        <v>162</v>
      </c>
      <c r="C13" s="73" t="s">
        <v>299</v>
      </c>
      <c r="D13" s="72" t="s">
        <v>83</v>
      </c>
      <c r="E13" s="72">
        <v>2</v>
      </c>
      <c r="F13" s="38"/>
      <c r="G13" s="39">
        <f t="shared" si="0"/>
        <v>0</v>
      </c>
      <c r="H13" s="39"/>
      <c r="I13" s="39">
        <f t="shared" si="1"/>
        <v>0</v>
      </c>
      <c r="J13" s="31"/>
      <c r="K13" s="31">
        <f t="shared" si="2"/>
        <v>0</v>
      </c>
      <c r="L13" s="40">
        <f t="shared" si="3"/>
        <v>0</v>
      </c>
      <c r="M13" s="32"/>
    </row>
    <row r="14" spans="2:13" ht="22.7" customHeight="1">
      <c r="B14" s="37" t="s">
        <v>163</v>
      </c>
      <c r="C14" s="73" t="s">
        <v>300</v>
      </c>
      <c r="D14" s="72" t="s">
        <v>83</v>
      </c>
      <c r="E14" s="72">
        <v>1</v>
      </c>
      <c r="F14" s="38"/>
      <c r="G14" s="39">
        <f t="shared" si="0"/>
        <v>0</v>
      </c>
      <c r="H14" s="39"/>
      <c r="I14" s="39">
        <f t="shared" si="1"/>
        <v>0</v>
      </c>
      <c r="J14" s="31"/>
      <c r="K14" s="31">
        <f t="shared" si="2"/>
        <v>0</v>
      </c>
      <c r="L14" s="40">
        <f t="shared" si="3"/>
        <v>0</v>
      </c>
      <c r="M14" s="32"/>
    </row>
    <row r="15" spans="2:13" ht="22.7" customHeight="1">
      <c r="B15" s="37" t="s">
        <v>157</v>
      </c>
      <c r="C15" s="73" t="s">
        <v>301</v>
      </c>
      <c r="D15" s="72" t="s">
        <v>83</v>
      </c>
      <c r="E15" s="72">
        <v>1</v>
      </c>
      <c r="F15" s="38"/>
      <c r="G15" s="39">
        <f t="shared" si="0"/>
        <v>0</v>
      </c>
      <c r="H15" s="39"/>
      <c r="I15" s="39">
        <f t="shared" si="1"/>
        <v>0</v>
      </c>
      <c r="J15" s="31"/>
      <c r="K15" s="31">
        <f t="shared" si="2"/>
        <v>0</v>
      </c>
      <c r="L15" s="40">
        <f t="shared" si="3"/>
        <v>0</v>
      </c>
      <c r="M15" s="32"/>
    </row>
    <row r="16" spans="2:13" ht="22.7" customHeight="1">
      <c r="B16" s="37" t="s">
        <v>156</v>
      </c>
      <c r="C16" s="75" t="s">
        <v>335</v>
      </c>
      <c r="D16" s="71" t="s">
        <v>83</v>
      </c>
      <c r="E16" s="71">
        <v>2</v>
      </c>
      <c r="F16" s="38"/>
      <c r="G16" s="39">
        <f t="shared" si="0"/>
        <v>0</v>
      </c>
      <c r="H16" s="39"/>
      <c r="I16" s="39">
        <f t="shared" si="1"/>
        <v>0</v>
      </c>
      <c r="J16" s="31"/>
      <c r="K16" s="31">
        <f t="shared" si="2"/>
        <v>0</v>
      </c>
      <c r="L16" s="40">
        <f t="shared" si="3"/>
        <v>0</v>
      </c>
      <c r="M16" s="32"/>
    </row>
    <row r="17" spans="2:13" ht="22.7" customHeight="1">
      <c r="B17" s="37" t="s">
        <v>164</v>
      </c>
      <c r="C17" s="76"/>
      <c r="D17" s="69"/>
      <c r="E17" s="69"/>
      <c r="F17" s="38"/>
      <c r="G17" s="39">
        <f t="shared" si="0"/>
        <v>0</v>
      </c>
      <c r="H17" s="39"/>
      <c r="I17" s="39">
        <f t="shared" si="1"/>
        <v>0</v>
      </c>
      <c r="J17" s="31"/>
      <c r="K17" s="31">
        <f t="shared" si="2"/>
        <v>0</v>
      </c>
      <c r="L17" s="40">
        <f t="shared" si="3"/>
        <v>0</v>
      </c>
      <c r="M17" s="32"/>
    </row>
    <row r="18" spans="2:13" ht="54">
      <c r="B18" s="37" t="s">
        <v>165</v>
      </c>
      <c r="C18" s="70" t="s">
        <v>302</v>
      </c>
      <c r="D18" s="72" t="s">
        <v>55</v>
      </c>
      <c r="E18" s="74">
        <v>6</v>
      </c>
      <c r="F18" s="38"/>
      <c r="G18" s="39">
        <f t="shared" si="0"/>
        <v>0</v>
      </c>
      <c r="H18" s="39"/>
      <c r="I18" s="39">
        <f t="shared" si="1"/>
        <v>0</v>
      </c>
      <c r="J18" s="31"/>
      <c r="K18" s="31">
        <f t="shared" si="2"/>
        <v>0</v>
      </c>
      <c r="L18" s="40">
        <f t="shared" si="3"/>
        <v>0</v>
      </c>
      <c r="M18" s="32"/>
    </row>
    <row r="19" spans="2:13" ht="54">
      <c r="B19" s="37" t="s">
        <v>166</v>
      </c>
      <c r="C19" s="70" t="s">
        <v>303</v>
      </c>
      <c r="D19" s="72" t="s">
        <v>55</v>
      </c>
      <c r="E19" s="74">
        <v>1</v>
      </c>
      <c r="F19" s="38"/>
      <c r="G19" s="39">
        <f t="shared" si="0"/>
        <v>0</v>
      </c>
      <c r="H19" s="39"/>
      <c r="I19" s="39">
        <f t="shared" si="1"/>
        <v>0</v>
      </c>
      <c r="J19" s="31"/>
      <c r="K19" s="31">
        <f t="shared" si="2"/>
        <v>0</v>
      </c>
      <c r="L19" s="40">
        <f t="shared" si="3"/>
        <v>0</v>
      </c>
      <c r="M19" s="32"/>
    </row>
    <row r="20" spans="2:13" ht="36">
      <c r="B20" s="37" t="s">
        <v>167</v>
      </c>
      <c r="C20" s="70" t="s">
        <v>304</v>
      </c>
      <c r="D20" s="72" t="s">
        <v>83</v>
      </c>
      <c r="E20" s="74">
        <v>47</v>
      </c>
      <c r="F20" s="38"/>
      <c r="G20" s="39">
        <f t="shared" si="0"/>
        <v>0</v>
      </c>
      <c r="H20" s="39"/>
      <c r="I20" s="39">
        <f t="shared" si="1"/>
        <v>0</v>
      </c>
      <c r="J20" s="31"/>
      <c r="K20" s="31">
        <f t="shared" si="2"/>
        <v>0</v>
      </c>
      <c r="L20" s="40">
        <f t="shared" si="3"/>
        <v>0</v>
      </c>
      <c r="M20" s="32"/>
    </row>
    <row r="21" spans="2:13" ht="36">
      <c r="B21" s="37" t="s">
        <v>168</v>
      </c>
      <c r="C21" s="70" t="s">
        <v>305</v>
      </c>
      <c r="D21" s="72" t="s">
        <v>83</v>
      </c>
      <c r="E21" s="74">
        <v>310</v>
      </c>
      <c r="F21" s="38"/>
      <c r="G21" s="39">
        <f t="shared" si="0"/>
        <v>0</v>
      </c>
      <c r="H21" s="39"/>
      <c r="I21" s="39">
        <f t="shared" si="1"/>
        <v>0</v>
      </c>
      <c r="J21" s="31"/>
      <c r="K21" s="31">
        <f t="shared" si="2"/>
        <v>0</v>
      </c>
      <c r="L21" s="40">
        <f t="shared" si="3"/>
        <v>0</v>
      </c>
      <c r="M21" s="32"/>
    </row>
    <row r="22" spans="2:13" ht="36">
      <c r="B22" s="37" t="s">
        <v>169</v>
      </c>
      <c r="C22" s="70" t="s">
        <v>306</v>
      </c>
      <c r="D22" s="72" t="s">
        <v>83</v>
      </c>
      <c r="E22" s="74">
        <v>7</v>
      </c>
      <c r="F22" s="38"/>
      <c r="G22" s="39">
        <f t="shared" si="0"/>
        <v>0</v>
      </c>
      <c r="H22" s="39"/>
      <c r="I22" s="39">
        <f t="shared" si="1"/>
        <v>0</v>
      </c>
      <c r="J22" s="31"/>
      <c r="K22" s="31">
        <f t="shared" si="2"/>
        <v>0</v>
      </c>
      <c r="L22" s="40">
        <f t="shared" si="3"/>
        <v>0</v>
      </c>
      <c r="M22" s="32"/>
    </row>
    <row r="23" spans="2:13" ht="22.7" customHeight="1">
      <c r="B23" s="37" t="s">
        <v>170</v>
      </c>
      <c r="C23" s="75" t="s">
        <v>307</v>
      </c>
      <c r="D23" s="77" t="s">
        <v>83</v>
      </c>
      <c r="E23" s="74">
        <v>11</v>
      </c>
      <c r="F23" s="38"/>
      <c r="G23" s="39">
        <f t="shared" si="0"/>
        <v>0</v>
      </c>
      <c r="H23" s="39"/>
      <c r="I23" s="39">
        <f t="shared" si="1"/>
        <v>0</v>
      </c>
      <c r="J23" s="31"/>
      <c r="K23" s="31">
        <f t="shared" si="2"/>
        <v>0</v>
      </c>
      <c r="L23" s="40">
        <f t="shared" si="3"/>
        <v>0</v>
      </c>
      <c r="M23" s="32"/>
    </row>
    <row r="24" spans="2:13" ht="22.7" customHeight="1">
      <c r="B24" s="37" t="s">
        <v>171</v>
      </c>
      <c r="C24" s="70" t="s">
        <v>308</v>
      </c>
      <c r="D24" s="72" t="s">
        <v>83</v>
      </c>
      <c r="E24" s="78">
        <v>1</v>
      </c>
      <c r="F24" s="38"/>
      <c r="G24" s="39">
        <f t="shared" si="0"/>
        <v>0</v>
      </c>
      <c r="H24" s="39"/>
      <c r="I24" s="39">
        <f t="shared" si="1"/>
        <v>0</v>
      </c>
      <c r="J24" s="31"/>
      <c r="K24" s="31">
        <f t="shared" si="2"/>
        <v>0</v>
      </c>
      <c r="L24" s="40">
        <f t="shared" si="3"/>
        <v>0</v>
      </c>
      <c r="M24" s="32"/>
    </row>
    <row r="25" spans="2:13" ht="22.7" customHeight="1">
      <c r="B25" s="37" t="s">
        <v>172</v>
      </c>
      <c r="C25" s="73" t="s">
        <v>309</v>
      </c>
      <c r="D25" s="72" t="s">
        <v>83</v>
      </c>
      <c r="E25" s="72">
        <v>1</v>
      </c>
      <c r="F25" s="38"/>
      <c r="G25" s="39">
        <f t="shared" si="0"/>
        <v>0</v>
      </c>
      <c r="H25" s="39"/>
      <c r="I25" s="39">
        <f t="shared" si="1"/>
        <v>0</v>
      </c>
      <c r="J25" s="31"/>
      <c r="K25" s="31">
        <f t="shared" si="2"/>
        <v>0</v>
      </c>
      <c r="L25" s="40">
        <f t="shared" si="3"/>
        <v>0</v>
      </c>
      <c r="M25" s="32"/>
    </row>
    <row r="26" spans="2:13" ht="22.7" customHeight="1">
      <c r="B26" s="37" t="s">
        <v>173</v>
      </c>
      <c r="C26" s="70" t="s">
        <v>310</v>
      </c>
      <c r="D26" s="72" t="s">
        <v>55</v>
      </c>
      <c r="E26" s="78">
        <v>1</v>
      </c>
      <c r="F26" s="38"/>
      <c r="G26" s="39">
        <f t="shared" si="0"/>
        <v>0</v>
      </c>
      <c r="H26" s="39"/>
      <c r="I26" s="39">
        <f t="shared" si="1"/>
        <v>0</v>
      </c>
      <c r="J26" s="31"/>
      <c r="K26" s="31">
        <f t="shared" si="2"/>
        <v>0</v>
      </c>
      <c r="L26" s="40">
        <f t="shared" si="3"/>
        <v>0</v>
      </c>
      <c r="M26" s="32"/>
    </row>
    <row r="27" spans="2:13" ht="22.7" customHeight="1">
      <c r="B27" s="37" t="s">
        <v>174</v>
      </c>
      <c r="C27" s="70" t="s">
        <v>311</v>
      </c>
      <c r="D27" s="72" t="s">
        <v>104</v>
      </c>
      <c r="E27" s="74">
        <v>75</v>
      </c>
      <c r="F27" s="38"/>
      <c r="G27" s="39">
        <f t="shared" si="0"/>
        <v>0</v>
      </c>
      <c r="H27" s="39"/>
      <c r="I27" s="39">
        <f t="shared" si="1"/>
        <v>0</v>
      </c>
      <c r="J27" s="31"/>
      <c r="K27" s="31">
        <f t="shared" si="2"/>
        <v>0</v>
      </c>
      <c r="L27" s="40">
        <f t="shared" si="3"/>
        <v>0</v>
      </c>
      <c r="M27" s="33"/>
    </row>
    <row r="28" spans="2:13" ht="22.7" customHeight="1">
      <c r="B28" s="37" t="s">
        <v>175</v>
      </c>
      <c r="C28" s="70" t="s">
        <v>312</v>
      </c>
      <c r="D28" s="72" t="s">
        <v>104</v>
      </c>
      <c r="E28" s="74">
        <v>6</v>
      </c>
      <c r="F28" s="38"/>
      <c r="G28" s="39">
        <f t="shared" si="0"/>
        <v>0</v>
      </c>
      <c r="H28" s="39"/>
      <c r="I28" s="39">
        <f t="shared" si="1"/>
        <v>0</v>
      </c>
      <c r="J28" s="31"/>
      <c r="K28" s="31">
        <f t="shared" si="2"/>
        <v>0</v>
      </c>
      <c r="L28" s="40">
        <f t="shared" si="3"/>
        <v>0</v>
      </c>
      <c r="M28" s="33"/>
    </row>
    <row r="29" spans="2:13" ht="22.7" customHeight="1">
      <c r="B29" s="37" t="s">
        <v>0</v>
      </c>
      <c r="C29" s="70" t="s">
        <v>313</v>
      </c>
      <c r="D29" s="72" t="s">
        <v>104</v>
      </c>
      <c r="E29" s="74">
        <v>45</v>
      </c>
      <c r="F29" s="38"/>
      <c r="G29" s="39">
        <f t="shared" si="0"/>
        <v>0</v>
      </c>
      <c r="H29" s="39"/>
      <c r="I29" s="39">
        <f t="shared" si="1"/>
        <v>0</v>
      </c>
      <c r="J29" s="31"/>
      <c r="K29" s="31">
        <f t="shared" si="2"/>
        <v>0</v>
      </c>
      <c r="L29" s="40">
        <f t="shared" si="3"/>
        <v>0</v>
      </c>
      <c r="M29" s="33"/>
    </row>
    <row r="30" spans="2:13" ht="22.7" customHeight="1">
      <c r="B30" s="37" t="s">
        <v>22</v>
      </c>
      <c r="C30" s="70" t="s">
        <v>314</v>
      </c>
      <c r="D30" s="72" t="s">
        <v>104</v>
      </c>
      <c r="E30" s="74">
        <v>100</v>
      </c>
      <c r="F30" s="38"/>
      <c r="G30" s="39">
        <f t="shared" si="0"/>
        <v>0</v>
      </c>
      <c r="H30" s="39"/>
      <c r="I30" s="39">
        <f t="shared" si="1"/>
        <v>0</v>
      </c>
      <c r="J30" s="31"/>
      <c r="K30" s="31">
        <f t="shared" si="2"/>
        <v>0</v>
      </c>
      <c r="L30" s="40">
        <f t="shared" si="3"/>
        <v>0</v>
      </c>
      <c r="M30" s="33"/>
    </row>
    <row r="31" spans="2:13" ht="22.7" customHeight="1">
      <c r="B31" s="37" t="s">
        <v>24</v>
      </c>
      <c r="C31" s="70" t="s">
        <v>315</v>
      </c>
      <c r="D31" s="72" t="s">
        <v>104</v>
      </c>
      <c r="E31" s="74">
        <v>205</v>
      </c>
      <c r="F31" s="38"/>
      <c r="G31" s="39">
        <f t="shared" si="0"/>
        <v>0</v>
      </c>
      <c r="H31" s="39"/>
      <c r="I31" s="39">
        <f t="shared" si="1"/>
        <v>0</v>
      </c>
      <c r="J31" s="31"/>
      <c r="K31" s="31">
        <f t="shared" si="2"/>
        <v>0</v>
      </c>
      <c r="L31" s="40">
        <f t="shared" si="3"/>
        <v>0</v>
      </c>
      <c r="M31" s="33"/>
    </row>
    <row r="32" spans="2:13" ht="22.7" customHeight="1">
      <c r="B32" s="37" t="s">
        <v>4</v>
      </c>
      <c r="C32" s="70" t="s">
        <v>316</v>
      </c>
      <c r="D32" s="72" t="s">
        <v>104</v>
      </c>
      <c r="E32" s="74">
        <v>120</v>
      </c>
      <c r="F32" s="38"/>
      <c r="G32" s="39">
        <f t="shared" si="0"/>
        <v>0</v>
      </c>
      <c r="H32" s="39"/>
      <c r="I32" s="39">
        <f t="shared" si="1"/>
        <v>0</v>
      </c>
      <c r="J32" s="31"/>
      <c r="K32" s="31">
        <f t="shared" si="2"/>
        <v>0</v>
      </c>
      <c r="L32" s="40">
        <f t="shared" si="3"/>
        <v>0</v>
      </c>
      <c r="M32" s="33"/>
    </row>
    <row r="33" spans="2:13" ht="22.7" customHeight="1">
      <c r="B33" s="37" t="s">
        <v>8</v>
      </c>
      <c r="C33" s="70" t="s">
        <v>317</v>
      </c>
      <c r="D33" s="72" t="s">
        <v>104</v>
      </c>
      <c r="E33" s="74">
        <v>45</v>
      </c>
      <c r="F33" s="38"/>
      <c r="G33" s="39">
        <f t="shared" si="0"/>
        <v>0</v>
      </c>
      <c r="H33" s="39"/>
      <c r="I33" s="39">
        <f t="shared" si="1"/>
        <v>0</v>
      </c>
      <c r="J33" s="31"/>
      <c r="K33" s="31">
        <f t="shared" si="2"/>
        <v>0</v>
      </c>
      <c r="L33" s="40">
        <f t="shared" si="3"/>
        <v>0</v>
      </c>
      <c r="M33" s="33"/>
    </row>
    <row r="34" spans="2:13" ht="22.7" customHeight="1">
      <c r="B34" s="37" t="s">
        <v>25</v>
      </c>
      <c r="C34" s="70" t="s">
        <v>318</v>
      </c>
      <c r="D34" s="72" t="s">
        <v>104</v>
      </c>
      <c r="E34" s="74">
        <v>45</v>
      </c>
      <c r="F34" s="38"/>
      <c r="G34" s="39">
        <f t="shared" si="0"/>
        <v>0</v>
      </c>
      <c r="H34" s="39"/>
      <c r="I34" s="39">
        <f t="shared" si="1"/>
        <v>0</v>
      </c>
      <c r="J34" s="31"/>
      <c r="K34" s="31">
        <f t="shared" si="2"/>
        <v>0</v>
      </c>
      <c r="L34" s="40">
        <f t="shared" si="3"/>
        <v>0</v>
      </c>
      <c r="M34" s="33"/>
    </row>
    <row r="35" spans="2:13" ht="22.7" customHeight="1">
      <c r="B35" s="37" t="s">
        <v>11</v>
      </c>
      <c r="C35" s="70" t="s">
        <v>319</v>
      </c>
      <c r="D35" s="72" t="s">
        <v>104</v>
      </c>
      <c r="E35" s="74">
        <v>1000</v>
      </c>
      <c r="F35" s="38"/>
      <c r="G35" s="39">
        <f t="shared" si="0"/>
        <v>0</v>
      </c>
      <c r="H35" s="39"/>
      <c r="I35" s="39">
        <f t="shared" si="1"/>
        <v>0</v>
      </c>
      <c r="J35" s="31"/>
      <c r="K35" s="31">
        <f t="shared" si="2"/>
        <v>0</v>
      </c>
      <c r="L35" s="40">
        <f t="shared" si="3"/>
        <v>0</v>
      </c>
      <c r="M35" s="33"/>
    </row>
    <row r="36" spans="2:13" ht="22.7" customHeight="1">
      <c r="B36" s="37" t="s">
        <v>26</v>
      </c>
      <c r="C36" s="70" t="s">
        <v>320</v>
      </c>
      <c r="D36" s="72" t="s">
        <v>104</v>
      </c>
      <c r="E36" s="74">
        <v>35</v>
      </c>
      <c r="F36" s="38"/>
      <c r="G36" s="39">
        <f t="shared" si="0"/>
        <v>0</v>
      </c>
      <c r="H36" s="39"/>
      <c r="I36" s="39">
        <f t="shared" si="1"/>
        <v>0</v>
      </c>
      <c r="J36" s="31"/>
      <c r="K36" s="31">
        <f t="shared" si="2"/>
        <v>0</v>
      </c>
      <c r="L36" s="40">
        <f t="shared" si="3"/>
        <v>0</v>
      </c>
      <c r="M36" s="33"/>
    </row>
    <row r="37" spans="2:13" ht="22.7" customHeight="1">
      <c r="B37" s="37" t="s">
        <v>27</v>
      </c>
      <c r="C37" s="70" t="s">
        <v>321</v>
      </c>
      <c r="D37" s="72" t="s">
        <v>104</v>
      </c>
      <c r="E37" s="78">
        <f>E27/2</f>
        <v>37.5</v>
      </c>
      <c r="F37" s="38"/>
      <c r="G37" s="39">
        <f t="shared" si="0"/>
        <v>0</v>
      </c>
      <c r="H37" s="39"/>
      <c r="I37" s="39">
        <f t="shared" si="1"/>
        <v>0</v>
      </c>
      <c r="J37" s="31"/>
      <c r="K37" s="31">
        <f t="shared" si="2"/>
        <v>0</v>
      </c>
      <c r="L37" s="40">
        <f t="shared" si="3"/>
        <v>0</v>
      </c>
      <c r="M37" s="33"/>
    </row>
    <row r="38" spans="2:13" ht="22.7" customHeight="1">
      <c r="B38" s="37" t="s">
        <v>28</v>
      </c>
      <c r="C38" s="79" t="s">
        <v>322</v>
      </c>
      <c r="D38" s="72" t="s">
        <v>83</v>
      </c>
      <c r="E38" s="78">
        <f>E29/2</f>
        <v>22.5</v>
      </c>
      <c r="F38" s="38"/>
      <c r="G38" s="39">
        <f t="shared" si="0"/>
        <v>0</v>
      </c>
      <c r="H38" s="39"/>
      <c r="I38" s="39">
        <f t="shared" si="1"/>
        <v>0</v>
      </c>
      <c r="J38" s="31"/>
      <c r="K38" s="31">
        <f t="shared" si="2"/>
        <v>0</v>
      </c>
      <c r="L38" s="40">
        <f t="shared" si="3"/>
        <v>0</v>
      </c>
      <c r="M38" s="33"/>
    </row>
    <row r="39" spans="2:13" ht="22.7" customHeight="1">
      <c r="B39" s="37" t="s">
        <v>29</v>
      </c>
      <c r="C39" s="79" t="s">
        <v>323</v>
      </c>
      <c r="D39" s="72" t="s">
        <v>83</v>
      </c>
      <c r="E39" s="78">
        <f t="shared" ref="E39:E40" si="4">E30/2</f>
        <v>50</v>
      </c>
      <c r="F39" s="38"/>
      <c r="G39" s="39">
        <f t="shared" si="0"/>
        <v>0</v>
      </c>
      <c r="H39" s="39"/>
      <c r="I39" s="39">
        <f t="shared" si="1"/>
        <v>0</v>
      </c>
      <c r="J39" s="31"/>
      <c r="K39" s="31">
        <f t="shared" si="2"/>
        <v>0</v>
      </c>
      <c r="L39" s="40">
        <f t="shared" si="3"/>
        <v>0</v>
      </c>
      <c r="M39" s="33"/>
    </row>
    <row r="40" spans="2:13" ht="22.7" customHeight="1">
      <c r="B40" s="37" t="s">
        <v>9</v>
      </c>
      <c r="C40" s="79" t="s">
        <v>324</v>
      </c>
      <c r="D40" s="72" t="s">
        <v>83</v>
      </c>
      <c r="E40" s="78">
        <f t="shared" si="4"/>
        <v>102.5</v>
      </c>
      <c r="F40" s="38"/>
      <c r="G40" s="39">
        <f t="shared" si="0"/>
        <v>0</v>
      </c>
      <c r="H40" s="39"/>
      <c r="I40" s="39">
        <f t="shared" si="1"/>
        <v>0</v>
      </c>
      <c r="J40" s="31"/>
      <c r="K40" s="31">
        <f t="shared" si="2"/>
        <v>0</v>
      </c>
      <c r="L40" s="40">
        <f t="shared" si="3"/>
        <v>0</v>
      </c>
      <c r="M40" s="33"/>
    </row>
    <row r="41" spans="2:13" ht="22.7" customHeight="1">
      <c r="B41" s="37" t="s">
        <v>30</v>
      </c>
      <c r="C41" s="79" t="s">
        <v>325</v>
      </c>
      <c r="D41" s="72" t="s">
        <v>83</v>
      </c>
      <c r="E41" s="78">
        <f>E32/2</f>
        <v>60</v>
      </c>
      <c r="F41" s="38"/>
      <c r="G41" s="39">
        <f t="shared" si="0"/>
        <v>0</v>
      </c>
      <c r="H41" s="39"/>
      <c r="I41" s="39">
        <f t="shared" si="1"/>
        <v>0</v>
      </c>
      <c r="J41" s="31"/>
      <c r="K41" s="31">
        <f t="shared" si="2"/>
        <v>0</v>
      </c>
      <c r="L41" s="40">
        <f t="shared" si="3"/>
        <v>0</v>
      </c>
      <c r="M41" s="33"/>
    </row>
    <row r="42" spans="2:13" ht="22.7" customHeight="1">
      <c r="B42" s="37" t="s">
        <v>31</v>
      </c>
      <c r="C42" s="79" t="s">
        <v>326</v>
      </c>
      <c r="D42" s="72" t="s">
        <v>83</v>
      </c>
      <c r="E42" s="78">
        <f>E33/2</f>
        <v>22.5</v>
      </c>
      <c r="F42" s="38"/>
      <c r="G42" s="39">
        <f t="shared" si="0"/>
        <v>0</v>
      </c>
      <c r="H42" s="39"/>
      <c r="I42" s="39">
        <f t="shared" si="1"/>
        <v>0</v>
      </c>
      <c r="J42" s="31"/>
      <c r="K42" s="31">
        <f t="shared" si="2"/>
        <v>0</v>
      </c>
      <c r="L42" s="40">
        <f t="shared" si="3"/>
        <v>0</v>
      </c>
      <c r="M42" s="33"/>
    </row>
    <row r="43" spans="2:13" ht="18">
      <c r="B43" s="37" t="s">
        <v>32</v>
      </c>
      <c r="C43" s="79" t="s">
        <v>327</v>
      </c>
      <c r="D43" s="72" t="s">
        <v>83</v>
      </c>
      <c r="E43" s="78">
        <f>E34/2</f>
        <v>22.5</v>
      </c>
      <c r="F43" s="38"/>
      <c r="G43" s="39">
        <f t="shared" si="0"/>
        <v>0</v>
      </c>
      <c r="H43" s="39"/>
      <c r="I43" s="39">
        <f t="shared" si="1"/>
        <v>0</v>
      </c>
      <c r="J43" s="31"/>
      <c r="K43" s="31">
        <f t="shared" si="2"/>
        <v>0</v>
      </c>
      <c r="L43" s="40">
        <f t="shared" si="3"/>
        <v>0</v>
      </c>
      <c r="M43" s="33"/>
    </row>
    <row r="44" spans="2:13" ht="18">
      <c r="B44" s="37" t="s">
        <v>33</v>
      </c>
      <c r="C44" s="70" t="s">
        <v>328</v>
      </c>
      <c r="D44" s="72" t="s">
        <v>83</v>
      </c>
      <c r="E44" s="78">
        <f>E35/2</f>
        <v>500</v>
      </c>
      <c r="F44" s="38"/>
      <c r="G44" s="39">
        <f t="shared" si="0"/>
        <v>0</v>
      </c>
      <c r="H44" s="39"/>
      <c r="I44" s="39">
        <f t="shared" si="1"/>
        <v>0</v>
      </c>
      <c r="J44" s="31"/>
      <c r="K44" s="31">
        <f t="shared" si="2"/>
        <v>0</v>
      </c>
      <c r="L44" s="40">
        <f t="shared" si="3"/>
        <v>0</v>
      </c>
      <c r="M44" s="33"/>
    </row>
    <row r="45" spans="2:13" ht="19.5">
      <c r="B45" s="37" t="s">
        <v>7</v>
      </c>
      <c r="C45" s="70" t="s">
        <v>329</v>
      </c>
      <c r="D45" s="72" t="s">
        <v>336</v>
      </c>
      <c r="E45" s="78">
        <v>275</v>
      </c>
      <c r="F45" s="38"/>
      <c r="G45" s="39">
        <f t="shared" si="0"/>
        <v>0</v>
      </c>
      <c r="H45" s="39"/>
      <c r="I45" s="39">
        <f t="shared" si="1"/>
        <v>0</v>
      </c>
      <c r="J45" s="31"/>
      <c r="K45" s="31">
        <f t="shared" si="2"/>
        <v>0</v>
      </c>
      <c r="L45" s="40">
        <f t="shared" si="3"/>
        <v>0</v>
      </c>
      <c r="M45" s="33"/>
    </row>
    <row r="46" spans="2:13" ht="18">
      <c r="B46" s="37" t="s">
        <v>21</v>
      </c>
      <c r="C46" s="70" t="s">
        <v>330</v>
      </c>
      <c r="D46" s="80" t="s">
        <v>331</v>
      </c>
      <c r="E46" s="78">
        <v>40</v>
      </c>
      <c r="F46" s="38"/>
      <c r="G46" s="39">
        <f t="shared" si="0"/>
        <v>0</v>
      </c>
      <c r="H46" s="39"/>
      <c r="I46" s="39">
        <f t="shared" si="1"/>
        <v>0</v>
      </c>
      <c r="J46" s="31"/>
      <c r="K46" s="31">
        <f t="shared" si="2"/>
        <v>0</v>
      </c>
      <c r="L46" s="40">
        <f t="shared" si="3"/>
        <v>0</v>
      </c>
      <c r="M46" s="33"/>
    </row>
    <row r="47" spans="2:13" ht="18.75" thickBot="1">
      <c r="B47" s="37" t="s">
        <v>34</v>
      </c>
      <c r="C47" s="70" t="s">
        <v>332</v>
      </c>
      <c r="D47" s="72" t="s">
        <v>55</v>
      </c>
      <c r="E47" s="78"/>
      <c r="F47" s="38"/>
      <c r="G47" s="39">
        <f t="shared" si="0"/>
        <v>0</v>
      </c>
      <c r="H47" s="39"/>
      <c r="I47" s="39">
        <f t="shared" si="1"/>
        <v>0</v>
      </c>
      <c r="J47" s="31"/>
      <c r="K47" s="31">
        <f t="shared" si="2"/>
        <v>0</v>
      </c>
      <c r="L47" s="40">
        <f t="shared" si="3"/>
        <v>0</v>
      </c>
      <c r="M47" s="33"/>
    </row>
    <row r="48" spans="2:13" ht="15.75">
      <c r="B48" s="4"/>
      <c r="C48" s="66" t="s">
        <v>237</v>
      </c>
      <c r="D48" s="3"/>
      <c r="E48" s="2"/>
      <c r="F48" s="29"/>
      <c r="G48" s="29">
        <f>SUM(G6:G27)</f>
        <v>0</v>
      </c>
      <c r="H48" s="29"/>
      <c r="I48" s="29">
        <f>SUM(I6:I27)</f>
        <v>0</v>
      </c>
      <c r="J48" s="29"/>
      <c r="K48" s="29">
        <f>SUM(K6:K27)</f>
        <v>0</v>
      </c>
      <c r="L48" s="30">
        <f>SUM(L7:L47)</f>
        <v>0</v>
      </c>
      <c r="M48" s="33"/>
    </row>
    <row r="49" spans="2:13" ht="15.75">
      <c r="B49" s="41"/>
      <c r="C49" s="54" t="s">
        <v>238</v>
      </c>
      <c r="D49" s="42">
        <v>0</v>
      </c>
      <c r="E49" s="43"/>
      <c r="F49" s="44"/>
      <c r="G49" s="44"/>
      <c r="H49" s="44"/>
      <c r="I49" s="44"/>
      <c r="J49" s="44"/>
      <c r="K49" s="44"/>
      <c r="L49" s="45">
        <f>G48*E49</f>
        <v>0</v>
      </c>
      <c r="M49" s="33"/>
    </row>
    <row r="50" spans="2:13" ht="15.75">
      <c r="B50" s="41"/>
      <c r="C50" s="55" t="s">
        <v>239</v>
      </c>
      <c r="D50" s="42"/>
      <c r="E50" s="46"/>
      <c r="F50" s="47"/>
      <c r="G50" s="47"/>
      <c r="H50" s="47"/>
      <c r="I50" s="47"/>
      <c r="J50" s="47"/>
      <c r="K50" s="47"/>
      <c r="L50" s="48">
        <f>L49+L48</f>
        <v>0</v>
      </c>
      <c r="M50" s="33"/>
    </row>
    <row r="51" spans="2:13" ht="15.75">
      <c r="B51" s="41"/>
      <c r="C51" s="54" t="s">
        <v>240</v>
      </c>
      <c r="D51" s="42">
        <v>0</v>
      </c>
      <c r="E51" s="43"/>
      <c r="F51" s="44"/>
      <c r="G51" s="44"/>
      <c r="H51" s="44"/>
      <c r="I51" s="44"/>
      <c r="J51" s="44"/>
      <c r="K51" s="44"/>
      <c r="L51" s="45">
        <f>L50*D51</f>
        <v>0</v>
      </c>
      <c r="M51" s="33"/>
    </row>
    <row r="52" spans="2:13" ht="15.75">
      <c r="B52" s="41"/>
      <c r="C52" s="55" t="s">
        <v>241</v>
      </c>
      <c r="D52" s="42"/>
      <c r="E52" s="46"/>
      <c r="F52" s="47"/>
      <c r="G52" s="47"/>
      <c r="H52" s="47"/>
      <c r="I52" s="47"/>
      <c r="J52" s="47"/>
      <c r="K52" s="47"/>
      <c r="L52" s="48">
        <f>L51+L50</f>
        <v>0</v>
      </c>
      <c r="M52" s="33"/>
    </row>
    <row r="53" spans="2:13" ht="15.75">
      <c r="B53" s="41"/>
      <c r="C53" s="54" t="s">
        <v>242</v>
      </c>
      <c r="D53" s="42">
        <v>0</v>
      </c>
      <c r="E53" s="43"/>
      <c r="F53" s="44"/>
      <c r="G53" s="44"/>
      <c r="H53" s="44"/>
      <c r="I53" s="44"/>
      <c r="J53" s="44"/>
      <c r="K53" s="44"/>
      <c r="L53" s="45">
        <f>L52*D53</f>
        <v>0</v>
      </c>
      <c r="M53" s="33"/>
    </row>
    <row r="54" spans="2:13" ht="15.75">
      <c r="B54" s="41"/>
      <c r="C54" s="55" t="s">
        <v>243</v>
      </c>
      <c r="D54" s="42"/>
      <c r="E54" s="46"/>
      <c r="F54" s="47"/>
      <c r="G54" s="47"/>
      <c r="H54" s="47"/>
      <c r="I54" s="47"/>
      <c r="J54" s="47"/>
      <c r="K54" s="47"/>
      <c r="L54" s="48">
        <f>L53+L52</f>
        <v>0</v>
      </c>
      <c r="M54" s="33"/>
    </row>
    <row r="55" spans="2:13" ht="15.75">
      <c r="B55" s="41"/>
      <c r="C55" s="54" t="s">
        <v>244</v>
      </c>
      <c r="D55" s="42">
        <v>0.18</v>
      </c>
      <c r="E55" s="43"/>
      <c r="F55" s="44"/>
      <c r="G55" s="44"/>
      <c r="H55" s="44"/>
      <c r="I55" s="44"/>
      <c r="J55" s="44"/>
      <c r="K55" s="44"/>
      <c r="L55" s="45">
        <f>L54*D55</f>
        <v>0</v>
      </c>
      <c r="M55" s="33"/>
    </row>
    <row r="56" spans="2:13" ht="16.5" thickBot="1">
      <c r="B56" s="60"/>
      <c r="C56" s="61" t="s">
        <v>245</v>
      </c>
      <c r="D56" s="62"/>
      <c r="E56" s="63"/>
      <c r="F56" s="63"/>
      <c r="G56" s="64"/>
      <c r="H56" s="64"/>
      <c r="I56" s="64"/>
      <c r="J56" s="64"/>
      <c r="K56" s="64"/>
      <c r="L56" s="65">
        <f>L55+L54</f>
        <v>0</v>
      </c>
      <c r="M56" s="33"/>
    </row>
    <row r="57" spans="2:13">
      <c r="L57" s="57"/>
    </row>
  </sheetData>
  <sheetProtection formatCells="0" formatColumns="0" formatRows="0" insertColumns="0" insertRows="0" insertHyperlinks="0" deleteColumns="0" deleteRows="0" sort="0" autoFilter="0" pivotTables="0"/>
  <protectedRanges>
    <protectedRange sqref="B6 M6:M10 M18:M19 E17 C7:C8 M22:M25 D6:E9 B3:E4 M3:M4 A3:A28 B5:M5 B8 B11 B14 B17:C17 B20 B23:E23 B26:E26 B29 B32 B35 B38 B41 B44 B47" name="Диапазон1"/>
  </protectedRanges>
  <mergeCells count="10">
    <mergeCell ref="B2:M2"/>
    <mergeCell ref="B3:B4"/>
    <mergeCell ref="C3:C4"/>
    <mergeCell ref="D3:D4"/>
    <mergeCell ref="E3:E4"/>
    <mergeCell ref="F3:G3"/>
    <mergeCell ref="H3:I3"/>
    <mergeCell ref="J3:K3"/>
    <mergeCell ref="L3:L4"/>
    <mergeCell ref="M3:M4"/>
  </mergeCells>
  <phoneticPr fontId="25" type="noConversion"/>
  <printOptions horizontalCentered="1" verticalCentered="1"/>
  <pageMargins left="0" right="0" top="0" bottom="0" header="0" footer="0"/>
  <pageSetup paperSize="8" scale="69" fitToHeight="0" orientation="landscape" useFirstPageNumber="1" errors="blank"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B255-C866-4417-9FF9-86E71809BA26}">
  <sheetPr codeName="Sheet7">
    <pageSetUpPr fitToPage="1"/>
  </sheetPr>
  <dimension ref="B2:P52"/>
  <sheetViews>
    <sheetView topLeftCell="A34" zoomScaleNormal="100" zoomScaleSheetLayoutView="70" workbookViewId="0">
      <selection activeCell="I7" sqref="I7"/>
    </sheetView>
  </sheetViews>
  <sheetFormatPr defaultColWidth="11.5703125" defaultRowHeight="15"/>
  <cols>
    <col min="1" max="1" width="9" style="1" customWidth="1"/>
    <col min="2" max="2" width="10.28515625" style="1" customWidth="1"/>
    <col min="3" max="3" width="49.85546875" style="56" customWidth="1"/>
    <col min="4" max="4" width="13.85546875" style="56" bestFit="1" customWidth="1"/>
    <col min="5" max="5" width="10.5703125" style="1" bestFit="1" customWidth="1"/>
    <col min="6" max="6" width="14.140625" style="1" bestFit="1" customWidth="1"/>
    <col min="7" max="7" width="11.140625" style="1" bestFit="1" customWidth="1"/>
    <col min="8" max="8" width="9.140625" style="1" bestFit="1" customWidth="1"/>
    <col min="9" max="9" width="10.42578125" style="1" customWidth="1"/>
    <col min="10" max="10" width="9.140625" style="1" bestFit="1" customWidth="1"/>
    <col min="11" max="11" width="12" style="1" bestFit="1" customWidth="1"/>
    <col min="12" max="12" width="9.140625" style="1" bestFit="1" customWidth="1"/>
    <col min="13" max="13" width="11.7109375" style="1" customWidth="1"/>
    <col min="14" max="15" width="18.140625" style="1" customWidth="1"/>
    <col min="16" max="16" width="19.7109375" style="1" bestFit="1" customWidth="1"/>
    <col min="17" max="16384" width="11.5703125" style="1"/>
  </cols>
  <sheetData>
    <row r="2" spans="2:16" ht="37.5" customHeight="1" thickBot="1">
      <c r="B2" s="12" t="s">
        <v>480</v>
      </c>
      <c r="C2" s="12"/>
      <c r="D2" s="96"/>
      <c r="E2" s="12"/>
      <c r="F2" s="12"/>
      <c r="G2" s="12"/>
      <c r="H2" s="12"/>
      <c r="I2" s="12"/>
      <c r="J2" s="12"/>
      <c r="K2" s="12"/>
      <c r="L2" s="12"/>
      <c r="M2" s="12"/>
      <c r="N2" s="96"/>
      <c r="O2" s="96"/>
      <c r="P2" s="12"/>
    </row>
    <row r="3" spans="2:16" ht="15.75" customHeight="1" thickBot="1">
      <c r="B3" s="14" t="s">
        <v>2</v>
      </c>
      <c r="C3" s="121" t="s">
        <v>143</v>
      </c>
      <c r="D3" s="101" t="s">
        <v>337</v>
      </c>
      <c r="E3" s="122" t="s">
        <v>144</v>
      </c>
      <c r="F3" s="123" t="s">
        <v>145</v>
      </c>
      <c r="G3" s="124" t="s">
        <v>151</v>
      </c>
      <c r="H3" s="125"/>
      <c r="I3" s="124" t="s">
        <v>150</v>
      </c>
      <c r="J3" s="125"/>
      <c r="K3" s="13" t="s">
        <v>149</v>
      </c>
      <c r="L3" s="13"/>
      <c r="M3" s="126" t="s">
        <v>152</v>
      </c>
      <c r="N3" s="126" t="s">
        <v>338</v>
      </c>
      <c r="O3" s="126" t="s">
        <v>339</v>
      </c>
      <c r="P3" s="16" t="s">
        <v>153</v>
      </c>
    </row>
    <row r="4" spans="2:16" ht="30" customHeight="1" thickBot="1">
      <c r="B4" s="15"/>
      <c r="C4" s="127"/>
      <c r="D4" s="102"/>
      <c r="E4" s="128"/>
      <c r="F4" s="129"/>
      <c r="G4" s="130" t="s">
        <v>146</v>
      </c>
      <c r="H4" s="131" t="s">
        <v>147</v>
      </c>
      <c r="I4" s="132" t="s">
        <v>148</v>
      </c>
      <c r="J4" s="131" t="s">
        <v>147</v>
      </c>
      <c r="K4" s="134" t="s">
        <v>146</v>
      </c>
      <c r="L4" s="134" t="s">
        <v>147</v>
      </c>
      <c r="M4" s="133"/>
      <c r="N4" s="133"/>
      <c r="O4" s="133"/>
      <c r="P4" s="17"/>
    </row>
    <row r="5" spans="2:16" ht="28.35" customHeight="1" thickBot="1">
      <c r="B5" s="6">
        <v>1</v>
      </c>
      <c r="C5" s="22">
        <v>2</v>
      </c>
      <c r="D5" s="6">
        <v>3</v>
      </c>
      <c r="E5" s="22">
        <v>4</v>
      </c>
      <c r="F5" s="6">
        <v>5</v>
      </c>
      <c r="G5" s="22">
        <v>6</v>
      </c>
      <c r="H5" s="6">
        <v>7</v>
      </c>
      <c r="I5" s="22">
        <v>8</v>
      </c>
      <c r="J5" s="6">
        <v>9</v>
      </c>
      <c r="K5" s="22">
        <v>10</v>
      </c>
      <c r="L5" s="6">
        <v>11</v>
      </c>
      <c r="M5" s="22">
        <v>12</v>
      </c>
      <c r="N5" s="6">
        <v>13</v>
      </c>
      <c r="O5" s="22">
        <v>14</v>
      </c>
      <c r="P5" s="6">
        <v>15</v>
      </c>
    </row>
    <row r="6" spans="2:16" ht="18">
      <c r="B6" s="59" t="s">
        <v>1</v>
      </c>
      <c r="C6" s="59" t="s">
        <v>340</v>
      </c>
      <c r="D6" s="59"/>
      <c r="E6" s="59"/>
      <c r="F6" s="59"/>
      <c r="G6" s="34"/>
      <c r="H6" s="34"/>
      <c r="I6" s="34"/>
      <c r="J6" s="34"/>
      <c r="K6" s="35"/>
      <c r="L6" s="35"/>
      <c r="M6" s="36"/>
      <c r="N6" s="97"/>
      <c r="O6" s="97"/>
      <c r="P6" s="32"/>
    </row>
    <row r="7" spans="2:16" ht="90">
      <c r="B7" s="103">
        <v>1.1000000000000001</v>
      </c>
      <c r="C7" s="104" t="s">
        <v>341</v>
      </c>
      <c r="D7" s="103" t="s">
        <v>365</v>
      </c>
      <c r="E7" s="103" t="s">
        <v>83</v>
      </c>
      <c r="F7" s="105">
        <v>1</v>
      </c>
      <c r="G7" s="38"/>
      <c r="H7" s="39">
        <f>G7*F7</f>
        <v>0</v>
      </c>
      <c r="I7" s="39"/>
      <c r="J7" s="39">
        <f>I7*F7</f>
        <v>0</v>
      </c>
      <c r="K7" s="31"/>
      <c r="L7" s="31">
        <f>K7*F7</f>
        <v>0</v>
      </c>
      <c r="M7" s="40">
        <f>H7+J7+L7</f>
        <v>0</v>
      </c>
      <c r="N7" s="98"/>
      <c r="O7" s="98"/>
      <c r="P7" s="32"/>
    </row>
    <row r="8" spans="2:16" ht="90">
      <c r="B8" s="103">
        <v>1.2</v>
      </c>
      <c r="C8" s="104" t="s">
        <v>342</v>
      </c>
      <c r="D8" s="103" t="s">
        <v>365</v>
      </c>
      <c r="E8" s="103" t="s">
        <v>83</v>
      </c>
      <c r="F8" s="105">
        <v>1</v>
      </c>
      <c r="G8" s="38"/>
      <c r="H8" s="39">
        <f t="shared" ref="H8:H42" si="0">G8*F8</f>
        <v>0</v>
      </c>
      <c r="I8" s="39"/>
      <c r="J8" s="39">
        <f t="shared" ref="J8:J42" si="1">I8*F8</f>
        <v>0</v>
      </c>
      <c r="K8" s="31"/>
      <c r="L8" s="31">
        <f t="shared" ref="L8:L42" si="2">K8*F8</f>
        <v>0</v>
      </c>
      <c r="M8" s="40">
        <f t="shared" ref="M8:M42" si="3">H8+J8+L8</f>
        <v>0</v>
      </c>
      <c r="N8" s="98"/>
      <c r="O8" s="98"/>
      <c r="P8" s="32"/>
    </row>
    <row r="9" spans="2:16" ht="90">
      <c r="B9" s="103">
        <v>1.3</v>
      </c>
      <c r="C9" s="104" t="s">
        <v>343</v>
      </c>
      <c r="D9" s="103" t="s">
        <v>366</v>
      </c>
      <c r="E9" s="103" t="s">
        <v>83</v>
      </c>
      <c r="F9" s="105">
        <v>1</v>
      </c>
      <c r="G9" s="38"/>
      <c r="H9" s="39">
        <f t="shared" si="0"/>
        <v>0</v>
      </c>
      <c r="I9" s="39"/>
      <c r="J9" s="39">
        <f t="shared" si="1"/>
        <v>0</v>
      </c>
      <c r="K9" s="31"/>
      <c r="L9" s="31">
        <f t="shared" si="2"/>
        <v>0</v>
      </c>
      <c r="M9" s="40">
        <f t="shared" si="3"/>
        <v>0</v>
      </c>
      <c r="N9" s="98"/>
      <c r="O9" s="98"/>
      <c r="P9" s="32"/>
    </row>
    <row r="10" spans="2:16" ht="105">
      <c r="B10" s="103">
        <v>1.4</v>
      </c>
      <c r="C10" s="104" t="s">
        <v>344</v>
      </c>
      <c r="D10" s="103" t="s">
        <v>367</v>
      </c>
      <c r="E10" s="103" t="s">
        <v>83</v>
      </c>
      <c r="F10" s="105">
        <v>1</v>
      </c>
      <c r="G10" s="38"/>
      <c r="H10" s="39">
        <f t="shared" si="0"/>
        <v>0</v>
      </c>
      <c r="I10" s="39"/>
      <c r="J10" s="39">
        <f t="shared" si="1"/>
        <v>0</v>
      </c>
      <c r="K10" s="31"/>
      <c r="L10" s="31">
        <f t="shared" si="2"/>
        <v>0</v>
      </c>
      <c r="M10" s="40">
        <f t="shared" si="3"/>
        <v>0</v>
      </c>
      <c r="N10" s="98"/>
      <c r="O10" s="98"/>
      <c r="P10" s="32"/>
    </row>
    <row r="11" spans="2:16" ht="105">
      <c r="B11" s="103">
        <v>1.5</v>
      </c>
      <c r="C11" s="104" t="s">
        <v>345</v>
      </c>
      <c r="D11" s="103" t="s">
        <v>367</v>
      </c>
      <c r="E11" s="103" t="s">
        <v>83</v>
      </c>
      <c r="F11" s="105">
        <v>1</v>
      </c>
      <c r="G11" s="38"/>
      <c r="H11" s="39">
        <f t="shared" si="0"/>
        <v>0</v>
      </c>
      <c r="I11" s="39"/>
      <c r="J11" s="39">
        <f t="shared" si="1"/>
        <v>0</v>
      </c>
      <c r="K11" s="31"/>
      <c r="L11" s="31">
        <f t="shared" si="2"/>
        <v>0</v>
      </c>
      <c r="M11" s="40">
        <f t="shared" si="3"/>
        <v>0</v>
      </c>
      <c r="N11" s="98"/>
      <c r="O11" s="98"/>
      <c r="P11" s="32"/>
    </row>
    <row r="12" spans="2:16" ht="105">
      <c r="B12" s="103">
        <v>1.6</v>
      </c>
      <c r="C12" s="104" t="s">
        <v>346</v>
      </c>
      <c r="D12" s="103" t="s">
        <v>365</v>
      </c>
      <c r="E12" s="103" t="s">
        <v>83</v>
      </c>
      <c r="F12" s="105">
        <v>1</v>
      </c>
      <c r="G12" s="38"/>
      <c r="H12" s="39">
        <f t="shared" si="0"/>
        <v>0</v>
      </c>
      <c r="I12" s="39"/>
      <c r="J12" s="39">
        <f t="shared" si="1"/>
        <v>0</v>
      </c>
      <c r="K12" s="31"/>
      <c r="L12" s="31">
        <f t="shared" si="2"/>
        <v>0</v>
      </c>
      <c r="M12" s="40">
        <f t="shared" si="3"/>
        <v>0</v>
      </c>
      <c r="N12" s="98"/>
      <c r="O12" s="98"/>
      <c r="P12" s="32"/>
    </row>
    <row r="13" spans="2:16" ht="45">
      <c r="B13" s="103">
        <v>1.7</v>
      </c>
      <c r="C13" s="104" t="s">
        <v>347</v>
      </c>
      <c r="D13" s="103" t="s">
        <v>365</v>
      </c>
      <c r="E13" s="103" t="s">
        <v>83</v>
      </c>
      <c r="F13" s="105">
        <v>1</v>
      </c>
      <c r="G13" s="38"/>
      <c r="H13" s="39">
        <f t="shared" si="0"/>
        <v>0</v>
      </c>
      <c r="I13" s="39"/>
      <c r="J13" s="39">
        <f t="shared" si="1"/>
        <v>0</v>
      </c>
      <c r="K13" s="31"/>
      <c r="L13" s="31">
        <f t="shared" si="2"/>
        <v>0</v>
      </c>
      <c r="M13" s="40">
        <f t="shared" si="3"/>
        <v>0</v>
      </c>
      <c r="N13" s="98"/>
      <c r="O13" s="98"/>
      <c r="P13" s="32"/>
    </row>
    <row r="14" spans="2:16">
      <c r="B14" s="103">
        <v>1.8</v>
      </c>
      <c r="C14" s="117" t="s">
        <v>348</v>
      </c>
      <c r="D14" s="103"/>
      <c r="E14" s="103" t="s">
        <v>83</v>
      </c>
      <c r="F14" s="105">
        <v>6</v>
      </c>
      <c r="G14" s="38"/>
      <c r="H14" s="39">
        <f t="shared" si="0"/>
        <v>0</v>
      </c>
      <c r="I14" s="39"/>
      <c r="J14" s="39">
        <f t="shared" si="1"/>
        <v>0</v>
      </c>
      <c r="K14" s="31"/>
      <c r="L14" s="31">
        <f t="shared" si="2"/>
        <v>0</v>
      </c>
      <c r="M14" s="40">
        <f t="shared" si="3"/>
        <v>0</v>
      </c>
      <c r="N14" s="98"/>
      <c r="O14" s="98"/>
      <c r="P14" s="32"/>
    </row>
    <row r="15" spans="2:16">
      <c r="B15" s="119">
        <v>2</v>
      </c>
      <c r="C15" s="120" t="s">
        <v>349</v>
      </c>
      <c r="D15" s="120"/>
      <c r="E15" s="120"/>
      <c r="F15" s="120"/>
      <c r="G15" s="38"/>
      <c r="H15" s="39">
        <f t="shared" si="0"/>
        <v>0</v>
      </c>
      <c r="I15" s="39"/>
      <c r="J15" s="39">
        <f t="shared" si="1"/>
        <v>0</v>
      </c>
      <c r="K15" s="31"/>
      <c r="L15" s="31">
        <f t="shared" si="2"/>
        <v>0</v>
      </c>
      <c r="M15" s="40">
        <f t="shared" si="3"/>
        <v>0</v>
      </c>
      <c r="N15" s="98"/>
      <c r="O15" s="98"/>
      <c r="P15" s="32"/>
    </row>
    <row r="16" spans="2:16">
      <c r="B16" s="103">
        <v>2.1</v>
      </c>
      <c r="C16" s="104" t="s">
        <v>350</v>
      </c>
      <c r="D16" s="103" t="s">
        <v>368</v>
      </c>
      <c r="E16" s="103" t="s">
        <v>83</v>
      </c>
      <c r="F16" s="105">
        <v>16</v>
      </c>
      <c r="G16" s="38"/>
      <c r="H16" s="39">
        <f t="shared" si="0"/>
        <v>0</v>
      </c>
      <c r="I16" s="39"/>
      <c r="J16" s="39">
        <f t="shared" si="1"/>
        <v>0</v>
      </c>
      <c r="K16" s="31"/>
      <c r="L16" s="31">
        <f t="shared" si="2"/>
        <v>0</v>
      </c>
      <c r="M16" s="40">
        <f t="shared" si="3"/>
        <v>0</v>
      </c>
      <c r="N16" s="98"/>
      <c r="O16" s="98"/>
      <c r="P16" s="32"/>
    </row>
    <row r="17" spans="2:16">
      <c r="B17" s="103">
        <v>2.2000000000000002</v>
      </c>
      <c r="C17" s="104" t="s">
        <v>350</v>
      </c>
      <c r="D17" s="103" t="s">
        <v>369</v>
      </c>
      <c r="E17" s="103" t="s">
        <v>83</v>
      </c>
      <c r="F17" s="105">
        <v>1</v>
      </c>
      <c r="G17" s="38"/>
      <c r="H17" s="39">
        <f t="shared" si="0"/>
        <v>0</v>
      </c>
      <c r="I17" s="39"/>
      <c r="J17" s="39">
        <f t="shared" si="1"/>
        <v>0</v>
      </c>
      <c r="K17" s="31"/>
      <c r="L17" s="31">
        <f t="shared" si="2"/>
        <v>0</v>
      </c>
      <c r="M17" s="40">
        <f t="shared" si="3"/>
        <v>0</v>
      </c>
      <c r="N17" s="98"/>
      <c r="O17" s="98"/>
      <c r="P17" s="32"/>
    </row>
    <row r="18" spans="2:16">
      <c r="B18" s="103">
        <v>2.2999999999999998</v>
      </c>
      <c r="C18" s="104" t="s">
        <v>350</v>
      </c>
      <c r="D18" s="103" t="s">
        <v>370</v>
      </c>
      <c r="E18" s="103" t="s">
        <v>83</v>
      </c>
      <c r="F18" s="105">
        <v>2</v>
      </c>
      <c r="G18" s="38"/>
      <c r="H18" s="39">
        <f t="shared" si="0"/>
        <v>0</v>
      </c>
      <c r="I18" s="39"/>
      <c r="J18" s="39">
        <f t="shared" si="1"/>
        <v>0</v>
      </c>
      <c r="K18" s="31"/>
      <c r="L18" s="31">
        <f t="shared" si="2"/>
        <v>0</v>
      </c>
      <c r="M18" s="40">
        <f t="shared" si="3"/>
        <v>0</v>
      </c>
      <c r="N18" s="98"/>
      <c r="O18" s="98"/>
      <c r="P18" s="32"/>
    </row>
    <row r="19" spans="2:16">
      <c r="B19" s="103">
        <v>2.4</v>
      </c>
      <c r="C19" s="104" t="s">
        <v>351</v>
      </c>
      <c r="D19" s="103" t="s">
        <v>371</v>
      </c>
      <c r="E19" s="103" t="s">
        <v>83</v>
      </c>
      <c r="F19" s="105">
        <v>1</v>
      </c>
      <c r="G19" s="38"/>
      <c r="H19" s="39">
        <f t="shared" si="0"/>
        <v>0</v>
      </c>
      <c r="I19" s="39"/>
      <c r="J19" s="39">
        <f t="shared" si="1"/>
        <v>0</v>
      </c>
      <c r="K19" s="31"/>
      <c r="L19" s="31">
        <f t="shared" si="2"/>
        <v>0</v>
      </c>
      <c r="M19" s="40">
        <f t="shared" si="3"/>
        <v>0</v>
      </c>
      <c r="N19" s="98"/>
      <c r="O19" s="98"/>
      <c r="P19" s="32"/>
    </row>
    <row r="20" spans="2:16">
      <c r="B20" s="103">
        <v>2.5</v>
      </c>
      <c r="C20" s="104" t="s">
        <v>352</v>
      </c>
      <c r="D20" s="103" t="s">
        <v>372</v>
      </c>
      <c r="E20" s="103" t="s">
        <v>83</v>
      </c>
      <c r="F20" s="105">
        <v>1</v>
      </c>
      <c r="G20" s="38"/>
      <c r="H20" s="39">
        <f t="shared" si="0"/>
        <v>0</v>
      </c>
      <c r="I20" s="39"/>
      <c r="J20" s="39">
        <f t="shared" si="1"/>
        <v>0</v>
      </c>
      <c r="K20" s="31"/>
      <c r="L20" s="31">
        <f t="shared" si="2"/>
        <v>0</v>
      </c>
      <c r="M20" s="40">
        <f t="shared" si="3"/>
        <v>0</v>
      </c>
      <c r="N20" s="98"/>
      <c r="O20" s="98"/>
      <c r="P20" s="32"/>
    </row>
    <row r="21" spans="2:16">
      <c r="B21" s="119">
        <v>3</v>
      </c>
      <c r="C21" s="120" t="s">
        <v>353</v>
      </c>
      <c r="D21" s="120"/>
      <c r="E21" s="120"/>
      <c r="F21" s="120"/>
      <c r="G21" s="38"/>
      <c r="H21" s="39">
        <f t="shared" si="0"/>
        <v>0</v>
      </c>
      <c r="I21" s="39"/>
      <c r="J21" s="39">
        <f t="shared" si="1"/>
        <v>0</v>
      </c>
      <c r="K21" s="31"/>
      <c r="L21" s="31">
        <f t="shared" si="2"/>
        <v>0</v>
      </c>
      <c r="M21" s="40">
        <f t="shared" si="3"/>
        <v>0</v>
      </c>
      <c r="N21" s="98"/>
      <c r="O21" s="98"/>
      <c r="P21" s="32"/>
    </row>
    <row r="22" spans="2:16">
      <c r="B22" s="103">
        <v>2.1</v>
      </c>
      <c r="C22" s="104" t="s">
        <v>354</v>
      </c>
      <c r="D22" s="103" t="s">
        <v>373</v>
      </c>
      <c r="E22" s="103" t="s">
        <v>83</v>
      </c>
      <c r="F22" s="105">
        <v>16</v>
      </c>
      <c r="G22" s="38"/>
      <c r="H22" s="39">
        <f t="shared" si="0"/>
        <v>0</v>
      </c>
      <c r="I22" s="39"/>
      <c r="J22" s="39">
        <f t="shared" si="1"/>
        <v>0</v>
      </c>
      <c r="K22" s="31"/>
      <c r="L22" s="31">
        <f t="shared" si="2"/>
        <v>0</v>
      </c>
      <c r="M22" s="40">
        <f t="shared" si="3"/>
        <v>0</v>
      </c>
      <c r="N22" s="98"/>
      <c r="O22" s="98"/>
      <c r="P22" s="32"/>
    </row>
    <row r="23" spans="2:16">
      <c r="B23" s="103">
        <v>2.2000000000000002</v>
      </c>
      <c r="C23" s="104" t="s">
        <v>354</v>
      </c>
      <c r="D23" s="103" t="s">
        <v>374</v>
      </c>
      <c r="E23" s="103" t="s">
        <v>83</v>
      </c>
      <c r="F23" s="105">
        <v>1</v>
      </c>
      <c r="G23" s="38"/>
      <c r="H23" s="39">
        <f t="shared" si="0"/>
        <v>0</v>
      </c>
      <c r="I23" s="39"/>
      <c r="J23" s="39">
        <f t="shared" si="1"/>
        <v>0</v>
      </c>
      <c r="K23" s="31"/>
      <c r="L23" s="31">
        <f t="shared" si="2"/>
        <v>0</v>
      </c>
      <c r="M23" s="40">
        <f t="shared" si="3"/>
        <v>0</v>
      </c>
      <c r="N23" s="98"/>
      <c r="O23" s="98"/>
      <c r="P23" s="32"/>
    </row>
    <row r="24" spans="2:16">
      <c r="B24" s="103">
        <v>2.2999999999999998</v>
      </c>
      <c r="C24" s="104" t="s">
        <v>354</v>
      </c>
      <c r="D24" s="103" t="s">
        <v>371</v>
      </c>
      <c r="E24" s="103" t="s">
        <v>83</v>
      </c>
      <c r="F24" s="105">
        <v>1</v>
      </c>
      <c r="G24" s="38"/>
      <c r="H24" s="39">
        <f t="shared" si="0"/>
        <v>0</v>
      </c>
      <c r="I24" s="39"/>
      <c r="J24" s="39">
        <f t="shared" si="1"/>
        <v>0</v>
      </c>
      <c r="K24" s="31"/>
      <c r="L24" s="31">
        <f t="shared" si="2"/>
        <v>0</v>
      </c>
      <c r="M24" s="40">
        <f t="shared" si="3"/>
        <v>0</v>
      </c>
      <c r="N24" s="98"/>
      <c r="O24" s="98"/>
      <c r="P24" s="32"/>
    </row>
    <row r="25" spans="2:16">
      <c r="B25" s="103">
        <v>2.4</v>
      </c>
      <c r="C25" s="104" t="s">
        <v>355</v>
      </c>
      <c r="D25" s="103" t="s">
        <v>375</v>
      </c>
      <c r="E25" s="103" t="s">
        <v>83</v>
      </c>
      <c r="F25" s="105">
        <v>2</v>
      </c>
      <c r="G25" s="38"/>
      <c r="H25" s="39">
        <f t="shared" si="0"/>
        <v>0</v>
      </c>
      <c r="I25" s="39"/>
      <c r="J25" s="39">
        <f t="shared" si="1"/>
        <v>0</v>
      </c>
      <c r="K25" s="31"/>
      <c r="L25" s="31">
        <f t="shared" si="2"/>
        <v>0</v>
      </c>
      <c r="M25" s="40">
        <f t="shared" si="3"/>
        <v>0</v>
      </c>
      <c r="N25" s="98"/>
      <c r="O25" s="98"/>
      <c r="P25" s="32"/>
    </row>
    <row r="26" spans="2:16">
      <c r="B26" s="119">
        <v>4</v>
      </c>
      <c r="C26" s="120" t="s">
        <v>356</v>
      </c>
      <c r="D26" s="120"/>
      <c r="E26" s="120"/>
      <c r="F26" s="120"/>
      <c r="G26" s="38"/>
      <c r="H26" s="39">
        <f t="shared" si="0"/>
        <v>0</v>
      </c>
      <c r="I26" s="39"/>
      <c r="J26" s="39">
        <f t="shared" si="1"/>
        <v>0</v>
      </c>
      <c r="K26" s="31"/>
      <c r="L26" s="31">
        <f t="shared" si="2"/>
        <v>0</v>
      </c>
      <c r="M26" s="40">
        <f t="shared" si="3"/>
        <v>0</v>
      </c>
      <c r="N26" s="98"/>
      <c r="O26" s="98"/>
      <c r="P26" s="32"/>
    </row>
    <row r="27" spans="2:16" ht="15.75">
      <c r="B27" s="103">
        <v>4.0999999999999996</v>
      </c>
      <c r="C27" s="104" t="s">
        <v>357</v>
      </c>
      <c r="D27" s="103" t="s">
        <v>376</v>
      </c>
      <c r="E27" s="103" t="s">
        <v>382</v>
      </c>
      <c r="F27" s="105">
        <v>130</v>
      </c>
      <c r="G27" s="38"/>
      <c r="H27" s="39">
        <f t="shared" si="0"/>
        <v>0</v>
      </c>
      <c r="I27" s="39"/>
      <c r="J27" s="39">
        <f t="shared" si="1"/>
        <v>0</v>
      </c>
      <c r="K27" s="31"/>
      <c r="L27" s="31">
        <f t="shared" si="2"/>
        <v>0</v>
      </c>
      <c r="M27" s="40">
        <f t="shared" si="3"/>
        <v>0</v>
      </c>
      <c r="N27" s="98"/>
      <c r="O27" s="98"/>
      <c r="P27" s="32"/>
    </row>
    <row r="28" spans="2:16" ht="15.75">
      <c r="B28" s="103">
        <v>4.2</v>
      </c>
      <c r="C28" s="104" t="s">
        <v>357</v>
      </c>
      <c r="D28" s="103" t="s">
        <v>371</v>
      </c>
      <c r="E28" s="103" t="s">
        <v>382</v>
      </c>
      <c r="F28" s="105">
        <v>20</v>
      </c>
      <c r="G28" s="38"/>
      <c r="H28" s="39">
        <f t="shared" si="0"/>
        <v>0</v>
      </c>
      <c r="I28" s="39"/>
      <c r="J28" s="39">
        <f t="shared" si="1"/>
        <v>0</v>
      </c>
      <c r="K28" s="31"/>
      <c r="L28" s="31">
        <f t="shared" si="2"/>
        <v>0</v>
      </c>
      <c r="M28" s="40">
        <f t="shared" si="3"/>
        <v>0</v>
      </c>
      <c r="N28" s="98"/>
      <c r="O28" s="98"/>
      <c r="P28" s="32"/>
    </row>
    <row r="29" spans="2:16">
      <c r="B29" s="103">
        <v>4.3</v>
      </c>
      <c r="C29" s="104" t="s">
        <v>358</v>
      </c>
      <c r="D29" s="103"/>
      <c r="E29" s="103" t="s">
        <v>380</v>
      </c>
      <c r="F29" s="105">
        <v>300</v>
      </c>
      <c r="G29" s="38"/>
      <c r="H29" s="39">
        <f t="shared" si="0"/>
        <v>0</v>
      </c>
      <c r="I29" s="39"/>
      <c r="J29" s="39">
        <f t="shared" si="1"/>
        <v>0</v>
      </c>
      <c r="K29" s="31"/>
      <c r="L29" s="31">
        <f t="shared" si="2"/>
        <v>0</v>
      </c>
      <c r="M29" s="40">
        <f t="shared" si="3"/>
        <v>0</v>
      </c>
      <c r="N29" s="98"/>
      <c r="O29" s="98"/>
      <c r="P29" s="32"/>
    </row>
    <row r="30" spans="2:16">
      <c r="B30" s="119">
        <v>5</v>
      </c>
      <c r="C30" s="120" t="s">
        <v>359</v>
      </c>
      <c r="D30" s="120"/>
      <c r="E30" s="120"/>
      <c r="F30" s="120"/>
      <c r="G30" s="38"/>
      <c r="H30" s="39">
        <f t="shared" si="0"/>
        <v>0</v>
      </c>
      <c r="I30" s="39"/>
      <c r="J30" s="39">
        <f t="shared" si="1"/>
        <v>0</v>
      </c>
      <c r="K30" s="31"/>
      <c r="L30" s="31">
        <f t="shared" si="2"/>
        <v>0</v>
      </c>
      <c r="M30" s="40">
        <f t="shared" si="3"/>
        <v>0</v>
      </c>
      <c r="N30" s="98"/>
      <c r="O30" s="98"/>
      <c r="P30" s="32"/>
    </row>
    <row r="31" spans="2:16" ht="15.75">
      <c r="B31" s="103">
        <v>5.0999999999999996</v>
      </c>
      <c r="C31" s="104" t="s">
        <v>357</v>
      </c>
      <c r="D31" s="103" t="s">
        <v>377</v>
      </c>
      <c r="E31" s="103" t="s">
        <v>382</v>
      </c>
      <c r="F31" s="105">
        <v>30</v>
      </c>
      <c r="G31" s="38"/>
      <c r="H31" s="39">
        <f t="shared" si="0"/>
        <v>0</v>
      </c>
      <c r="I31" s="39"/>
      <c r="J31" s="39">
        <f t="shared" si="1"/>
        <v>0</v>
      </c>
      <c r="K31" s="31"/>
      <c r="L31" s="31">
        <f t="shared" si="2"/>
        <v>0</v>
      </c>
      <c r="M31" s="40">
        <f t="shared" si="3"/>
        <v>0</v>
      </c>
      <c r="N31" s="98"/>
      <c r="O31" s="98"/>
      <c r="P31" s="32"/>
    </row>
    <row r="32" spans="2:16" ht="15.75">
      <c r="B32" s="103">
        <v>5.2</v>
      </c>
      <c r="C32" s="104" t="s">
        <v>357</v>
      </c>
      <c r="D32" s="103" t="s">
        <v>371</v>
      </c>
      <c r="E32" s="103" t="s">
        <v>382</v>
      </c>
      <c r="F32" s="105">
        <v>20</v>
      </c>
      <c r="G32" s="38"/>
      <c r="H32" s="39">
        <f t="shared" si="0"/>
        <v>0</v>
      </c>
      <c r="I32" s="39"/>
      <c r="J32" s="39">
        <f t="shared" si="1"/>
        <v>0</v>
      </c>
      <c r="K32" s="31"/>
      <c r="L32" s="31">
        <f t="shared" si="2"/>
        <v>0</v>
      </c>
      <c r="M32" s="40">
        <f t="shared" si="3"/>
        <v>0</v>
      </c>
      <c r="N32" s="98"/>
      <c r="O32" s="98"/>
      <c r="P32" s="32"/>
    </row>
    <row r="33" spans="2:16">
      <c r="B33" s="103">
        <v>5.3</v>
      </c>
      <c r="C33" s="104" t="s">
        <v>358</v>
      </c>
      <c r="D33" s="103"/>
      <c r="E33" s="103" t="s">
        <v>380</v>
      </c>
      <c r="F33" s="105">
        <v>100</v>
      </c>
      <c r="G33" s="38"/>
      <c r="H33" s="39">
        <f t="shared" si="0"/>
        <v>0</v>
      </c>
      <c r="I33" s="39"/>
      <c r="J33" s="39">
        <f t="shared" si="1"/>
        <v>0</v>
      </c>
      <c r="K33" s="31"/>
      <c r="L33" s="31">
        <f t="shared" si="2"/>
        <v>0</v>
      </c>
      <c r="M33" s="40">
        <f t="shared" si="3"/>
        <v>0</v>
      </c>
      <c r="N33" s="98"/>
      <c r="O33" s="98"/>
      <c r="P33" s="32"/>
    </row>
    <row r="34" spans="2:16">
      <c r="B34" s="119">
        <v>6</v>
      </c>
      <c r="C34" s="120" t="s">
        <v>360</v>
      </c>
      <c r="D34" s="120"/>
      <c r="E34" s="120"/>
      <c r="F34" s="120"/>
      <c r="G34" s="38"/>
      <c r="H34" s="39">
        <f t="shared" si="0"/>
        <v>0</v>
      </c>
      <c r="I34" s="39"/>
      <c r="J34" s="39">
        <f t="shared" si="1"/>
        <v>0</v>
      </c>
      <c r="K34" s="31"/>
      <c r="L34" s="31">
        <f t="shared" si="2"/>
        <v>0</v>
      </c>
      <c r="M34" s="40">
        <f t="shared" si="3"/>
        <v>0</v>
      </c>
      <c r="N34" s="98"/>
      <c r="O34" s="98"/>
      <c r="P34" s="32"/>
    </row>
    <row r="35" spans="2:16">
      <c r="B35" s="103">
        <v>6.1</v>
      </c>
      <c r="C35" s="104" t="s">
        <v>361</v>
      </c>
      <c r="D35" s="103"/>
      <c r="E35" s="103" t="s">
        <v>83</v>
      </c>
      <c r="F35" s="105">
        <v>40</v>
      </c>
      <c r="G35" s="38"/>
      <c r="H35" s="39">
        <f t="shared" si="0"/>
        <v>0</v>
      </c>
      <c r="I35" s="39"/>
      <c r="J35" s="39">
        <f t="shared" si="1"/>
        <v>0</v>
      </c>
      <c r="K35" s="31"/>
      <c r="L35" s="31">
        <f t="shared" si="2"/>
        <v>0</v>
      </c>
      <c r="M35" s="40">
        <f t="shared" si="3"/>
        <v>0</v>
      </c>
      <c r="N35" s="98"/>
      <c r="O35" s="98"/>
      <c r="P35" s="32"/>
    </row>
    <row r="36" spans="2:16">
      <c r="B36" s="119">
        <v>7</v>
      </c>
      <c r="C36" s="120" t="s">
        <v>362</v>
      </c>
      <c r="D36" s="120"/>
      <c r="E36" s="120"/>
      <c r="F36" s="120"/>
      <c r="G36" s="38"/>
      <c r="H36" s="39">
        <f t="shared" si="0"/>
        <v>0</v>
      </c>
      <c r="I36" s="39"/>
      <c r="J36" s="39">
        <f t="shared" si="1"/>
        <v>0</v>
      </c>
      <c r="K36" s="31"/>
      <c r="L36" s="31">
        <f t="shared" si="2"/>
        <v>0</v>
      </c>
      <c r="M36" s="40">
        <f t="shared" si="3"/>
        <v>0</v>
      </c>
      <c r="N36" s="98"/>
      <c r="O36" s="98"/>
      <c r="P36" s="32"/>
    </row>
    <row r="37" spans="2:16" ht="30">
      <c r="B37" s="103">
        <v>7.1</v>
      </c>
      <c r="C37" s="117" t="s">
        <v>363</v>
      </c>
      <c r="D37" s="103"/>
      <c r="E37" s="103" t="s">
        <v>382</v>
      </c>
      <c r="F37" s="105">
        <v>50</v>
      </c>
      <c r="G37" s="38"/>
      <c r="H37" s="39">
        <f t="shared" si="0"/>
        <v>0</v>
      </c>
      <c r="I37" s="39"/>
      <c r="J37" s="39">
        <f t="shared" si="1"/>
        <v>0</v>
      </c>
      <c r="K37" s="31"/>
      <c r="L37" s="31">
        <f t="shared" si="2"/>
        <v>0</v>
      </c>
      <c r="M37" s="40">
        <f t="shared" si="3"/>
        <v>0</v>
      </c>
      <c r="N37" s="98"/>
      <c r="O37" s="98"/>
      <c r="P37" s="32"/>
    </row>
    <row r="38" spans="2:16">
      <c r="B38" s="119">
        <v>8</v>
      </c>
      <c r="C38" s="120" t="s">
        <v>364</v>
      </c>
      <c r="D38" s="120"/>
      <c r="E38" s="120"/>
      <c r="F38" s="120"/>
      <c r="G38" s="38"/>
      <c r="H38" s="39">
        <f t="shared" si="0"/>
        <v>0</v>
      </c>
      <c r="I38" s="39"/>
      <c r="J38" s="39">
        <f t="shared" si="1"/>
        <v>0</v>
      </c>
      <c r="K38" s="31"/>
      <c r="L38" s="31">
        <f t="shared" si="2"/>
        <v>0</v>
      </c>
      <c r="M38" s="40">
        <f t="shared" si="3"/>
        <v>0</v>
      </c>
      <c r="N38" s="98"/>
      <c r="O38" s="98"/>
      <c r="P38" s="32"/>
    </row>
    <row r="39" spans="2:16">
      <c r="B39" s="103">
        <v>8.1</v>
      </c>
      <c r="C39" s="104" t="s">
        <v>364</v>
      </c>
      <c r="D39" s="103" t="s">
        <v>378</v>
      </c>
      <c r="E39" s="103" t="s">
        <v>83</v>
      </c>
      <c r="F39" s="105">
        <v>4</v>
      </c>
      <c r="G39" s="38"/>
      <c r="H39" s="39">
        <f t="shared" si="0"/>
        <v>0</v>
      </c>
      <c r="I39" s="39"/>
      <c r="J39" s="39">
        <f t="shared" si="1"/>
        <v>0</v>
      </c>
      <c r="K39" s="31"/>
      <c r="L39" s="31">
        <f t="shared" si="2"/>
        <v>0</v>
      </c>
      <c r="M39" s="40">
        <f t="shared" si="3"/>
        <v>0</v>
      </c>
      <c r="N39" s="98"/>
      <c r="O39" s="98"/>
      <c r="P39" s="32"/>
    </row>
    <row r="40" spans="2:16">
      <c r="B40" s="103">
        <v>8.1999999999999993</v>
      </c>
      <c r="C40" s="104" t="s">
        <v>364</v>
      </c>
      <c r="D40" s="103" t="s">
        <v>379</v>
      </c>
      <c r="E40" s="103" t="s">
        <v>83</v>
      </c>
      <c r="F40" s="105">
        <v>2</v>
      </c>
      <c r="G40" s="38"/>
      <c r="H40" s="39">
        <f t="shared" si="0"/>
        <v>0</v>
      </c>
      <c r="I40" s="39"/>
      <c r="J40" s="39">
        <f t="shared" si="1"/>
        <v>0</v>
      </c>
      <c r="K40" s="31"/>
      <c r="L40" s="31">
        <f t="shared" si="2"/>
        <v>0</v>
      </c>
      <c r="M40" s="40">
        <f t="shared" si="3"/>
        <v>0</v>
      </c>
      <c r="N40" s="98"/>
      <c r="O40" s="98"/>
      <c r="P40" s="32"/>
    </row>
    <row r="41" spans="2:16">
      <c r="B41" s="119">
        <v>9</v>
      </c>
      <c r="C41" s="120" t="s">
        <v>332</v>
      </c>
      <c r="D41" s="120"/>
      <c r="E41" s="120"/>
      <c r="F41" s="120"/>
      <c r="G41" s="38"/>
      <c r="H41" s="39">
        <f t="shared" si="0"/>
        <v>0</v>
      </c>
      <c r="I41" s="39"/>
      <c r="J41" s="39">
        <f t="shared" si="1"/>
        <v>0</v>
      </c>
      <c r="K41" s="31"/>
      <c r="L41" s="31">
        <f t="shared" si="2"/>
        <v>0</v>
      </c>
      <c r="M41" s="40">
        <f t="shared" si="3"/>
        <v>0</v>
      </c>
      <c r="N41" s="98"/>
      <c r="O41" s="98"/>
      <c r="P41" s="32"/>
    </row>
    <row r="42" spans="2:16" ht="15.75" thickBot="1">
      <c r="B42" s="103">
        <v>9.1</v>
      </c>
      <c r="C42" s="104" t="s">
        <v>332</v>
      </c>
      <c r="D42" s="103"/>
      <c r="E42" s="103" t="s">
        <v>55</v>
      </c>
      <c r="F42" s="105">
        <v>1</v>
      </c>
      <c r="G42" s="38"/>
      <c r="H42" s="39">
        <f t="shared" si="0"/>
        <v>0</v>
      </c>
      <c r="I42" s="39"/>
      <c r="J42" s="39">
        <f t="shared" si="1"/>
        <v>0</v>
      </c>
      <c r="K42" s="31"/>
      <c r="L42" s="31">
        <f t="shared" si="2"/>
        <v>0</v>
      </c>
      <c r="M42" s="40">
        <f t="shared" si="3"/>
        <v>0</v>
      </c>
      <c r="N42" s="106"/>
      <c r="O42" s="106"/>
      <c r="P42" s="107"/>
    </row>
    <row r="43" spans="2:16" ht="15.75">
      <c r="B43" s="4"/>
      <c r="C43" s="66" t="s">
        <v>237</v>
      </c>
      <c r="D43" s="66"/>
      <c r="E43" s="3"/>
      <c r="F43" s="2"/>
      <c r="G43" s="29"/>
      <c r="H43" s="29">
        <f>SUM(H6:H27)</f>
        <v>0</v>
      </c>
      <c r="I43" s="29"/>
      <c r="J43" s="29">
        <f>SUM(J6:J27)</f>
        <v>0</v>
      </c>
      <c r="K43" s="29"/>
      <c r="L43" s="29">
        <f>SUM(L6:L27)</f>
        <v>0</v>
      </c>
      <c r="M43" s="30">
        <f>SUM(M7:M42)</f>
        <v>0</v>
      </c>
      <c r="N43" s="108"/>
      <c r="O43" s="109"/>
      <c r="P43" s="110"/>
    </row>
    <row r="44" spans="2:16" ht="15.75">
      <c r="B44" s="41"/>
      <c r="C44" s="54" t="s">
        <v>238</v>
      </c>
      <c r="D44" s="54"/>
      <c r="E44" s="42">
        <v>0</v>
      </c>
      <c r="F44" s="43"/>
      <c r="G44" s="44"/>
      <c r="H44" s="44"/>
      <c r="I44" s="44"/>
      <c r="J44" s="44"/>
      <c r="K44" s="44"/>
      <c r="L44" s="44"/>
      <c r="M44" s="45">
        <f>H43*F44</f>
        <v>0</v>
      </c>
      <c r="N44" s="111"/>
      <c r="O44" s="99"/>
      <c r="P44" s="112"/>
    </row>
    <row r="45" spans="2:16" ht="15.75">
      <c r="B45" s="41"/>
      <c r="C45" s="55" t="s">
        <v>239</v>
      </c>
      <c r="D45" s="55"/>
      <c r="E45" s="42"/>
      <c r="F45" s="46"/>
      <c r="G45" s="47"/>
      <c r="H45" s="47"/>
      <c r="I45" s="47"/>
      <c r="J45" s="47"/>
      <c r="K45" s="47"/>
      <c r="L45" s="47"/>
      <c r="M45" s="48">
        <f>M44+M43</f>
        <v>0</v>
      </c>
      <c r="N45" s="113"/>
      <c r="O45" s="100"/>
      <c r="P45" s="112"/>
    </row>
    <row r="46" spans="2:16" ht="15.75">
      <c r="B46" s="41"/>
      <c r="C46" s="54" t="s">
        <v>240</v>
      </c>
      <c r="D46" s="54"/>
      <c r="E46" s="42">
        <v>0</v>
      </c>
      <c r="F46" s="43"/>
      <c r="G46" s="44"/>
      <c r="H46" s="44"/>
      <c r="I46" s="44"/>
      <c r="J46" s="44"/>
      <c r="K46" s="44"/>
      <c r="L46" s="44"/>
      <c r="M46" s="45">
        <f>M45*E46</f>
        <v>0</v>
      </c>
      <c r="N46" s="111"/>
      <c r="O46" s="99"/>
      <c r="P46" s="112"/>
    </row>
    <row r="47" spans="2:16" ht="15.75">
      <c r="B47" s="41"/>
      <c r="C47" s="55" t="s">
        <v>241</v>
      </c>
      <c r="D47" s="55"/>
      <c r="E47" s="42"/>
      <c r="F47" s="46"/>
      <c r="G47" s="47"/>
      <c r="H47" s="47"/>
      <c r="I47" s="47"/>
      <c r="J47" s="47"/>
      <c r="K47" s="47"/>
      <c r="L47" s="47"/>
      <c r="M47" s="48">
        <f>M46+M45</f>
        <v>0</v>
      </c>
      <c r="N47" s="113"/>
      <c r="O47" s="100"/>
      <c r="P47" s="112"/>
    </row>
    <row r="48" spans="2:16" ht="15.75">
      <c r="B48" s="41"/>
      <c r="C48" s="54" t="s">
        <v>242</v>
      </c>
      <c r="D48" s="54"/>
      <c r="E48" s="42">
        <v>0</v>
      </c>
      <c r="F48" s="43"/>
      <c r="G48" s="44"/>
      <c r="H48" s="44"/>
      <c r="I48" s="44"/>
      <c r="J48" s="44"/>
      <c r="K48" s="44"/>
      <c r="L48" s="44"/>
      <c r="M48" s="45">
        <f>M47*E48</f>
        <v>0</v>
      </c>
      <c r="N48" s="111"/>
      <c r="O48" s="99"/>
      <c r="P48" s="112"/>
    </row>
    <row r="49" spans="2:16" ht="15.75">
      <c r="B49" s="41"/>
      <c r="C49" s="55" t="s">
        <v>243</v>
      </c>
      <c r="D49" s="55"/>
      <c r="E49" s="42"/>
      <c r="F49" s="46"/>
      <c r="G49" s="47"/>
      <c r="H49" s="47"/>
      <c r="I49" s="47"/>
      <c r="J49" s="47"/>
      <c r="K49" s="47"/>
      <c r="L49" s="47"/>
      <c r="M49" s="48">
        <f>M48+M47</f>
        <v>0</v>
      </c>
      <c r="N49" s="113"/>
      <c r="O49" s="100"/>
      <c r="P49" s="112"/>
    </row>
    <row r="50" spans="2:16" ht="15.75">
      <c r="B50" s="41"/>
      <c r="C50" s="54" t="s">
        <v>244</v>
      </c>
      <c r="D50" s="54"/>
      <c r="E50" s="42">
        <v>0.18</v>
      </c>
      <c r="F50" s="43"/>
      <c r="G50" s="44"/>
      <c r="H50" s="44"/>
      <c r="I50" s="44"/>
      <c r="J50" s="44"/>
      <c r="K50" s="44"/>
      <c r="L50" s="44"/>
      <c r="M50" s="45">
        <f>M49*E50</f>
        <v>0</v>
      </c>
      <c r="N50" s="111"/>
      <c r="O50" s="99"/>
      <c r="P50" s="112"/>
    </row>
    <row r="51" spans="2:16" ht="16.5" thickBot="1">
      <c r="B51" s="60"/>
      <c r="C51" s="61" t="s">
        <v>245</v>
      </c>
      <c r="D51" s="61"/>
      <c r="E51" s="62"/>
      <c r="F51" s="63"/>
      <c r="G51" s="63"/>
      <c r="H51" s="64"/>
      <c r="I51" s="64"/>
      <c r="J51" s="64"/>
      <c r="K51" s="64"/>
      <c r="L51" s="64"/>
      <c r="M51" s="65">
        <f>M50+M49</f>
        <v>0</v>
      </c>
      <c r="N51" s="114"/>
      <c r="O51" s="115"/>
      <c r="P51" s="116"/>
    </row>
    <row r="52" spans="2:16">
      <c r="M52" s="57"/>
      <c r="N52" s="57"/>
      <c r="O52" s="57"/>
    </row>
  </sheetData>
  <sheetProtection formatCells="0" formatColumns="0" formatRows="0" insertColumns="0" insertRows="0" insertHyperlinks="0" deleteColumns="0" deleteRows="0" sort="0" autoFilter="0" pivotTables="0"/>
  <protectedRanges>
    <protectedRange sqref="B6 P6:P10 P18:P19 C23:F23 F17 C7:D8 P22:P25 E6:F9 C17:D17 P3:P4 A3:A28 B8 B10 B12 B14 B16 B18 B20 B22 B24 B26:F26 B28 B30 B32 B34 B36 B38 B40 B42 B5:P5 B3:F4" name="Диапазон1"/>
  </protectedRanges>
  <mergeCells count="13">
    <mergeCell ref="N3:N4"/>
    <mergeCell ref="O3:O4"/>
    <mergeCell ref="D3:D4"/>
    <mergeCell ref="B2:P2"/>
    <mergeCell ref="B3:B4"/>
    <mergeCell ref="C3:C4"/>
    <mergeCell ref="E3:E4"/>
    <mergeCell ref="F3:F4"/>
    <mergeCell ref="G3:H3"/>
    <mergeCell ref="I3:J3"/>
    <mergeCell ref="K3:L3"/>
    <mergeCell ref="M3:M4"/>
    <mergeCell ref="P3:P4"/>
  </mergeCells>
  <printOptions horizontalCentered="1" verticalCentered="1"/>
  <pageMargins left="0" right="0" top="0" bottom="0" header="0" footer="0"/>
  <pageSetup paperSize="8" scale="69" fitToHeight="0" orientation="landscape" useFirstPageNumber="1" errors="blank"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79A31-BFE3-42A7-8FA8-3759699F8F33}">
  <sheetPr codeName="Sheet8">
    <pageSetUpPr fitToPage="1"/>
  </sheetPr>
  <dimension ref="B2:P133"/>
  <sheetViews>
    <sheetView topLeftCell="A79" zoomScaleNormal="100" zoomScaleSheetLayoutView="70" workbookViewId="0">
      <selection activeCell="C123" sqref="C123"/>
    </sheetView>
  </sheetViews>
  <sheetFormatPr defaultColWidth="11.5703125" defaultRowHeight="15"/>
  <cols>
    <col min="1" max="1" width="9" style="1" customWidth="1"/>
    <col min="2" max="2" width="10.28515625" style="1" customWidth="1"/>
    <col min="3" max="3" width="52.85546875" style="56" customWidth="1"/>
    <col min="4" max="4" width="26.140625" style="56" bestFit="1" customWidth="1"/>
    <col min="5" max="5" width="6" style="1" customWidth="1"/>
    <col min="6" max="6" width="14.140625" style="1" bestFit="1" customWidth="1"/>
    <col min="7" max="7" width="11.140625" style="1" bestFit="1" customWidth="1"/>
    <col min="8" max="8" width="11.5703125" style="1"/>
    <col min="9" max="9" width="10.5703125" style="1" bestFit="1" customWidth="1"/>
    <col min="10" max="11" width="11.5703125" style="1"/>
    <col min="12" max="12" width="12.140625" style="1" customWidth="1"/>
    <col min="13" max="13" width="18.140625" style="1" bestFit="1" customWidth="1"/>
    <col min="14" max="15" width="18.140625" style="1" customWidth="1"/>
    <col min="16" max="16" width="19.7109375" style="1" bestFit="1" customWidth="1"/>
    <col min="17" max="16384" width="11.5703125" style="1"/>
  </cols>
  <sheetData>
    <row r="2" spans="2:16" ht="37.5" customHeight="1" thickBot="1">
      <c r="B2" s="12" t="s">
        <v>381</v>
      </c>
      <c r="C2" s="12"/>
      <c r="D2" s="96"/>
      <c r="E2" s="12"/>
      <c r="F2" s="12"/>
      <c r="G2" s="12"/>
      <c r="H2" s="12"/>
      <c r="I2" s="12"/>
      <c r="J2" s="12"/>
      <c r="K2" s="12"/>
      <c r="L2" s="12"/>
      <c r="M2" s="12"/>
      <c r="N2" s="96"/>
      <c r="O2" s="96"/>
      <c r="P2" s="12"/>
    </row>
    <row r="3" spans="2:16" ht="15.75" customHeight="1" thickBot="1">
      <c r="B3" s="14" t="s">
        <v>2</v>
      </c>
      <c r="C3" s="121" t="s">
        <v>143</v>
      </c>
      <c r="D3" s="101" t="s">
        <v>337</v>
      </c>
      <c r="E3" s="122" t="s">
        <v>144</v>
      </c>
      <c r="F3" s="123" t="s">
        <v>145</v>
      </c>
      <c r="G3" s="124" t="s">
        <v>151</v>
      </c>
      <c r="H3" s="125"/>
      <c r="I3" s="124" t="s">
        <v>150</v>
      </c>
      <c r="J3" s="125"/>
      <c r="K3" s="13" t="s">
        <v>149</v>
      </c>
      <c r="L3" s="13"/>
      <c r="M3" s="126" t="s">
        <v>152</v>
      </c>
      <c r="N3" s="126" t="s">
        <v>338</v>
      </c>
      <c r="O3" s="126" t="s">
        <v>339</v>
      </c>
      <c r="P3" s="16" t="s">
        <v>153</v>
      </c>
    </row>
    <row r="4" spans="2:16" ht="30" customHeight="1" thickBot="1">
      <c r="B4" s="15"/>
      <c r="C4" s="127"/>
      <c r="D4" s="102"/>
      <c r="E4" s="128"/>
      <c r="F4" s="129"/>
      <c r="G4" s="130" t="s">
        <v>146</v>
      </c>
      <c r="H4" s="131" t="s">
        <v>147</v>
      </c>
      <c r="I4" s="132" t="s">
        <v>148</v>
      </c>
      <c r="J4" s="131" t="s">
        <v>147</v>
      </c>
      <c r="K4" s="134" t="s">
        <v>146</v>
      </c>
      <c r="L4" s="134" t="s">
        <v>147</v>
      </c>
      <c r="M4" s="133"/>
      <c r="N4" s="133"/>
      <c r="O4" s="133"/>
      <c r="P4" s="17"/>
    </row>
    <row r="5" spans="2:16" ht="28.35" customHeight="1" thickBot="1">
      <c r="B5" s="6">
        <v>1</v>
      </c>
      <c r="C5" s="22">
        <v>2</v>
      </c>
      <c r="D5" s="6">
        <v>3</v>
      </c>
      <c r="E5" s="22">
        <v>4</v>
      </c>
      <c r="F5" s="6">
        <v>5</v>
      </c>
      <c r="G5" s="22">
        <v>6</v>
      </c>
      <c r="H5" s="6">
        <v>7</v>
      </c>
      <c r="I5" s="22">
        <v>8</v>
      </c>
      <c r="J5" s="6">
        <v>9</v>
      </c>
      <c r="K5" s="22">
        <v>10</v>
      </c>
      <c r="L5" s="6">
        <v>11</v>
      </c>
      <c r="M5" s="22">
        <v>12</v>
      </c>
      <c r="N5" s="6">
        <v>13</v>
      </c>
      <c r="O5" s="22">
        <v>14</v>
      </c>
      <c r="P5" s="6">
        <v>15</v>
      </c>
    </row>
    <row r="6" spans="2:16" ht="18">
      <c r="B6" s="59" t="s">
        <v>1</v>
      </c>
      <c r="C6" s="59" t="s">
        <v>383</v>
      </c>
      <c r="D6" s="59"/>
      <c r="E6" s="59"/>
      <c r="F6" s="59"/>
      <c r="G6" s="34"/>
      <c r="H6" s="34"/>
      <c r="I6" s="34"/>
      <c r="J6" s="34"/>
      <c r="K6" s="35"/>
      <c r="L6" s="35"/>
      <c r="M6" s="36"/>
      <c r="N6" s="97"/>
      <c r="O6" s="97"/>
      <c r="P6" s="32"/>
    </row>
    <row r="7" spans="2:16">
      <c r="B7" s="135">
        <v>1.1000000000000001</v>
      </c>
      <c r="C7" s="136" t="s">
        <v>384</v>
      </c>
      <c r="D7" s="135" t="s">
        <v>385</v>
      </c>
      <c r="E7" s="137" t="s">
        <v>479</v>
      </c>
      <c r="F7" s="135">
        <v>80</v>
      </c>
      <c r="G7" s="38"/>
      <c r="H7" s="39">
        <f>G7*F7</f>
        <v>0</v>
      </c>
      <c r="I7" s="39"/>
      <c r="J7" s="39">
        <f>I7*F7</f>
        <v>0</v>
      </c>
      <c r="K7" s="31"/>
      <c r="L7" s="31">
        <f>K7*F7</f>
        <v>0</v>
      </c>
      <c r="M7" s="40">
        <f>H7+J7+L7</f>
        <v>0</v>
      </c>
      <c r="N7" s="98"/>
      <c r="O7" s="98"/>
      <c r="P7" s="32"/>
    </row>
    <row r="8" spans="2:16">
      <c r="B8" s="135">
        <v>1.2</v>
      </c>
      <c r="C8" s="136" t="s">
        <v>384</v>
      </c>
      <c r="D8" s="135" t="s">
        <v>386</v>
      </c>
      <c r="E8" s="137" t="s">
        <v>479</v>
      </c>
      <c r="F8" s="135">
        <v>25</v>
      </c>
      <c r="G8" s="38"/>
      <c r="H8" s="39">
        <f t="shared" ref="H8:H42" si="0">G8*F8</f>
        <v>0</v>
      </c>
      <c r="I8" s="39"/>
      <c r="J8" s="39">
        <f t="shared" ref="J8:J42" si="1">I8*F8</f>
        <v>0</v>
      </c>
      <c r="K8" s="31"/>
      <c r="L8" s="31">
        <f t="shared" ref="L8:L42" si="2">K8*F8</f>
        <v>0</v>
      </c>
      <c r="M8" s="40">
        <f t="shared" ref="M8:M42" si="3">H8+J8+L8</f>
        <v>0</v>
      </c>
      <c r="N8" s="98"/>
      <c r="O8" s="98"/>
      <c r="P8" s="32"/>
    </row>
    <row r="9" spans="2:16">
      <c r="B9" s="137">
        <v>1.3</v>
      </c>
      <c r="C9" s="136" t="s">
        <v>384</v>
      </c>
      <c r="D9" s="135" t="s">
        <v>387</v>
      </c>
      <c r="E9" s="137" t="s">
        <v>479</v>
      </c>
      <c r="F9" s="135">
        <v>210</v>
      </c>
      <c r="G9" s="38"/>
      <c r="H9" s="39">
        <f t="shared" si="0"/>
        <v>0</v>
      </c>
      <c r="I9" s="39"/>
      <c r="J9" s="39">
        <f t="shared" si="1"/>
        <v>0</v>
      </c>
      <c r="K9" s="31"/>
      <c r="L9" s="31">
        <f t="shared" si="2"/>
        <v>0</v>
      </c>
      <c r="M9" s="40">
        <f t="shared" si="3"/>
        <v>0</v>
      </c>
      <c r="N9" s="98"/>
      <c r="O9" s="98"/>
      <c r="P9" s="32"/>
    </row>
    <row r="10" spans="2:16">
      <c r="B10" s="135">
        <v>1.4</v>
      </c>
      <c r="C10" s="136" t="s">
        <v>384</v>
      </c>
      <c r="D10" s="135" t="s">
        <v>388</v>
      </c>
      <c r="E10" s="137" t="s">
        <v>479</v>
      </c>
      <c r="F10" s="135">
        <v>110</v>
      </c>
      <c r="G10" s="38"/>
      <c r="H10" s="39">
        <f t="shared" si="0"/>
        <v>0</v>
      </c>
      <c r="I10" s="39"/>
      <c r="J10" s="39">
        <f t="shared" si="1"/>
        <v>0</v>
      </c>
      <c r="K10" s="31"/>
      <c r="L10" s="31">
        <f t="shared" si="2"/>
        <v>0</v>
      </c>
      <c r="M10" s="40">
        <f t="shared" si="3"/>
        <v>0</v>
      </c>
      <c r="N10" s="98"/>
      <c r="O10" s="98"/>
      <c r="P10" s="32"/>
    </row>
    <row r="11" spans="2:16">
      <c r="B11" s="135">
        <v>1.5</v>
      </c>
      <c r="C11" s="136" t="s">
        <v>384</v>
      </c>
      <c r="D11" s="135" t="s">
        <v>389</v>
      </c>
      <c r="E11" s="137" t="s">
        <v>479</v>
      </c>
      <c r="F11" s="135">
        <v>270</v>
      </c>
      <c r="G11" s="38"/>
      <c r="H11" s="39">
        <f t="shared" si="0"/>
        <v>0</v>
      </c>
      <c r="I11" s="39"/>
      <c r="J11" s="39">
        <f t="shared" si="1"/>
        <v>0</v>
      </c>
      <c r="K11" s="31"/>
      <c r="L11" s="31">
        <f t="shared" si="2"/>
        <v>0</v>
      </c>
      <c r="M11" s="40">
        <f t="shared" si="3"/>
        <v>0</v>
      </c>
      <c r="N11" s="98"/>
      <c r="O11" s="98"/>
      <c r="P11" s="32"/>
    </row>
    <row r="12" spans="2:16">
      <c r="B12" s="135">
        <v>1.6</v>
      </c>
      <c r="C12" s="136" t="s">
        <v>384</v>
      </c>
      <c r="D12" s="135" t="s">
        <v>390</v>
      </c>
      <c r="E12" s="137" t="s">
        <v>479</v>
      </c>
      <c r="F12" s="135">
        <v>160</v>
      </c>
      <c r="G12" s="38"/>
      <c r="H12" s="39">
        <f t="shared" si="0"/>
        <v>0</v>
      </c>
      <c r="I12" s="39"/>
      <c r="J12" s="39">
        <f t="shared" si="1"/>
        <v>0</v>
      </c>
      <c r="K12" s="31"/>
      <c r="L12" s="31">
        <f t="shared" si="2"/>
        <v>0</v>
      </c>
      <c r="M12" s="40">
        <f t="shared" si="3"/>
        <v>0</v>
      </c>
      <c r="N12" s="98"/>
      <c r="O12" s="98"/>
      <c r="P12" s="32"/>
    </row>
    <row r="13" spans="2:16">
      <c r="B13" s="137">
        <v>1.7</v>
      </c>
      <c r="C13" s="136" t="s">
        <v>384</v>
      </c>
      <c r="D13" s="135" t="s">
        <v>391</v>
      </c>
      <c r="E13" s="137" t="s">
        <v>479</v>
      </c>
      <c r="F13" s="135">
        <v>290</v>
      </c>
      <c r="G13" s="38"/>
      <c r="H13" s="39">
        <f t="shared" si="0"/>
        <v>0</v>
      </c>
      <c r="I13" s="39"/>
      <c r="J13" s="39">
        <f t="shared" si="1"/>
        <v>0</v>
      </c>
      <c r="K13" s="31"/>
      <c r="L13" s="31">
        <f t="shared" si="2"/>
        <v>0</v>
      </c>
      <c r="M13" s="40">
        <f t="shared" si="3"/>
        <v>0</v>
      </c>
      <c r="N13" s="98"/>
      <c r="O13" s="98"/>
      <c r="P13" s="32"/>
    </row>
    <row r="14" spans="2:16">
      <c r="B14" s="135">
        <v>1.8</v>
      </c>
      <c r="C14" s="136" t="s">
        <v>384</v>
      </c>
      <c r="D14" s="135" t="s">
        <v>392</v>
      </c>
      <c r="E14" s="137" t="s">
        <v>479</v>
      </c>
      <c r="F14" s="135">
        <v>5</v>
      </c>
      <c r="G14" s="38"/>
      <c r="H14" s="39">
        <f t="shared" si="0"/>
        <v>0</v>
      </c>
      <c r="I14" s="39"/>
      <c r="J14" s="39">
        <f t="shared" si="1"/>
        <v>0</v>
      </c>
      <c r="K14" s="31"/>
      <c r="L14" s="31">
        <f t="shared" si="2"/>
        <v>0</v>
      </c>
      <c r="M14" s="40">
        <f t="shared" si="3"/>
        <v>0</v>
      </c>
      <c r="N14" s="98"/>
      <c r="O14" s="98"/>
      <c r="P14" s="32"/>
    </row>
    <row r="15" spans="2:16">
      <c r="B15" s="138">
        <v>1.9</v>
      </c>
      <c r="C15" s="136" t="s">
        <v>384</v>
      </c>
      <c r="D15" s="135" t="s">
        <v>393</v>
      </c>
      <c r="E15" s="137" t="s">
        <v>479</v>
      </c>
      <c r="F15" s="135">
        <v>20</v>
      </c>
      <c r="G15" s="38"/>
      <c r="H15" s="39">
        <f t="shared" si="0"/>
        <v>0</v>
      </c>
      <c r="I15" s="39"/>
      <c r="J15" s="39">
        <f t="shared" si="1"/>
        <v>0</v>
      </c>
      <c r="K15" s="31"/>
      <c r="L15" s="31">
        <f t="shared" si="2"/>
        <v>0</v>
      </c>
      <c r="M15" s="40">
        <f t="shared" si="3"/>
        <v>0</v>
      </c>
      <c r="N15" s="98"/>
      <c r="O15" s="98"/>
      <c r="P15" s="32"/>
    </row>
    <row r="16" spans="2:16">
      <c r="B16" s="138">
        <v>1.1000000000000001</v>
      </c>
      <c r="C16" s="136" t="s">
        <v>384</v>
      </c>
      <c r="D16" s="135" t="s">
        <v>394</v>
      </c>
      <c r="E16" s="137" t="s">
        <v>479</v>
      </c>
      <c r="F16" s="135">
        <v>70</v>
      </c>
      <c r="G16" s="38"/>
      <c r="H16" s="39">
        <f t="shared" si="0"/>
        <v>0</v>
      </c>
      <c r="I16" s="39"/>
      <c r="J16" s="39">
        <f t="shared" si="1"/>
        <v>0</v>
      </c>
      <c r="K16" s="31"/>
      <c r="L16" s="31">
        <f t="shared" si="2"/>
        <v>0</v>
      </c>
      <c r="M16" s="40">
        <f t="shared" si="3"/>
        <v>0</v>
      </c>
      <c r="N16" s="98"/>
      <c r="O16" s="98"/>
      <c r="P16" s="32"/>
    </row>
    <row r="17" spans="2:16">
      <c r="B17" s="138">
        <v>1.1100000000000001</v>
      </c>
      <c r="C17" s="136" t="s">
        <v>384</v>
      </c>
      <c r="D17" s="135" t="s">
        <v>395</v>
      </c>
      <c r="E17" s="137" t="s">
        <v>479</v>
      </c>
      <c r="F17" s="135">
        <v>10</v>
      </c>
      <c r="G17" s="38"/>
      <c r="H17" s="39">
        <f t="shared" si="0"/>
        <v>0</v>
      </c>
      <c r="I17" s="39"/>
      <c r="J17" s="39">
        <f t="shared" si="1"/>
        <v>0</v>
      </c>
      <c r="K17" s="31"/>
      <c r="L17" s="31">
        <f t="shared" si="2"/>
        <v>0</v>
      </c>
      <c r="M17" s="40">
        <f t="shared" si="3"/>
        <v>0</v>
      </c>
      <c r="N17" s="98"/>
      <c r="O17" s="98"/>
      <c r="P17" s="32"/>
    </row>
    <row r="18" spans="2:16">
      <c r="B18" s="138">
        <v>1.1200000000000001</v>
      </c>
      <c r="C18" s="136" t="s">
        <v>384</v>
      </c>
      <c r="D18" s="135" t="s">
        <v>396</v>
      </c>
      <c r="E18" s="137" t="s">
        <v>479</v>
      </c>
      <c r="F18" s="135">
        <v>25</v>
      </c>
      <c r="G18" s="38"/>
      <c r="H18" s="39">
        <f t="shared" si="0"/>
        <v>0</v>
      </c>
      <c r="I18" s="39"/>
      <c r="J18" s="39">
        <f t="shared" si="1"/>
        <v>0</v>
      </c>
      <c r="K18" s="31"/>
      <c r="L18" s="31">
        <f t="shared" si="2"/>
        <v>0</v>
      </c>
      <c r="M18" s="40">
        <f t="shared" si="3"/>
        <v>0</v>
      </c>
      <c r="N18" s="98"/>
      <c r="O18" s="98"/>
      <c r="P18" s="32"/>
    </row>
    <row r="19" spans="2:16">
      <c r="B19" s="138">
        <v>1.1299999999999999</v>
      </c>
      <c r="C19" s="136" t="s">
        <v>384</v>
      </c>
      <c r="D19" s="135" t="s">
        <v>397</v>
      </c>
      <c r="E19" s="137" t="s">
        <v>479</v>
      </c>
      <c r="F19" s="135">
        <v>10</v>
      </c>
      <c r="G19" s="38"/>
      <c r="H19" s="39">
        <f t="shared" si="0"/>
        <v>0</v>
      </c>
      <c r="I19" s="39"/>
      <c r="J19" s="39">
        <f t="shared" si="1"/>
        <v>0</v>
      </c>
      <c r="K19" s="31"/>
      <c r="L19" s="31">
        <f t="shared" si="2"/>
        <v>0</v>
      </c>
      <c r="M19" s="40">
        <f t="shared" si="3"/>
        <v>0</v>
      </c>
      <c r="N19" s="98"/>
      <c r="O19" s="98"/>
      <c r="P19" s="32"/>
    </row>
    <row r="20" spans="2:16">
      <c r="B20" s="137">
        <v>1.1399999999999999</v>
      </c>
      <c r="C20" s="136" t="s">
        <v>384</v>
      </c>
      <c r="D20" s="135" t="s">
        <v>398</v>
      </c>
      <c r="E20" s="137" t="s">
        <v>479</v>
      </c>
      <c r="F20" s="135">
        <v>15</v>
      </c>
      <c r="G20" s="38"/>
      <c r="H20" s="39">
        <f t="shared" si="0"/>
        <v>0</v>
      </c>
      <c r="I20" s="39"/>
      <c r="J20" s="39">
        <f t="shared" si="1"/>
        <v>0</v>
      </c>
      <c r="K20" s="31"/>
      <c r="L20" s="31">
        <f t="shared" si="2"/>
        <v>0</v>
      </c>
      <c r="M20" s="40">
        <f t="shared" si="3"/>
        <v>0</v>
      </c>
      <c r="N20" s="98"/>
      <c r="O20" s="98"/>
      <c r="P20" s="32"/>
    </row>
    <row r="21" spans="2:16">
      <c r="B21" s="135">
        <v>1.1499999999999999</v>
      </c>
      <c r="C21" s="136" t="s">
        <v>384</v>
      </c>
      <c r="D21" s="135" t="s">
        <v>399</v>
      </c>
      <c r="E21" s="137" t="s">
        <v>479</v>
      </c>
      <c r="F21" s="135">
        <v>120</v>
      </c>
      <c r="G21" s="38"/>
      <c r="H21" s="39">
        <f t="shared" si="0"/>
        <v>0</v>
      </c>
      <c r="I21" s="39"/>
      <c r="J21" s="39">
        <f t="shared" si="1"/>
        <v>0</v>
      </c>
      <c r="K21" s="31"/>
      <c r="L21" s="31">
        <f t="shared" si="2"/>
        <v>0</v>
      </c>
      <c r="M21" s="40">
        <f t="shared" si="3"/>
        <v>0</v>
      </c>
      <c r="N21" s="98"/>
      <c r="O21" s="98"/>
      <c r="P21" s="32"/>
    </row>
    <row r="22" spans="2:16">
      <c r="B22" s="135">
        <v>1.1599999999999999</v>
      </c>
      <c r="C22" s="136" t="s">
        <v>384</v>
      </c>
      <c r="D22" s="135" t="s">
        <v>400</v>
      </c>
      <c r="E22" s="137" t="s">
        <v>479</v>
      </c>
      <c r="F22" s="135">
        <v>5</v>
      </c>
      <c r="G22" s="38"/>
      <c r="H22" s="39">
        <f t="shared" si="0"/>
        <v>0</v>
      </c>
      <c r="I22" s="39"/>
      <c r="J22" s="39">
        <f t="shared" si="1"/>
        <v>0</v>
      </c>
      <c r="K22" s="31"/>
      <c r="L22" s="31">
        <f t="shared" si="2"/>
        <v>0</v>
      </c>
      <c r="M22" s="40">
        <f t="shared" si="3"/>
        <v>0</v>
      </c>
      <c r="N22" s="98"/>
      <c r="O22" s="98"/>
      <c r="P22" s="32"/>
    </row>
    <row r="23" spans="2:16">
      <c r="B23" s="135">
        <v>1.17</v>
      </c>
      <c r="C23" s="136" t="s">
        <v>384</v>
      </c>
      <c r="D23" s="135" t="s">
        <v>401</v>
      </c>
      <c r="E23" s="137" t="s">
        <v>479</v>
      </c>
      <c r="F23" s="135">
        <v>20</v>
      </c>
      <c r="G23" s="38"/>
      <c r="H23" s="39">
        <f t="shared" si="0"/>
        <v>0</v>
      </c>
      <c r="I23" s="39"/>
      <c r="J23" s="39">
        <f t="shared" si="1"/>
        <v>0</v>
      </c>
      <c r="K23" s="31"/>
      <c r="L23" s="31">
        <f t="shared" si="2"/>
        <v>0</v>
      </c>
      <c r="M23" s="40">
        <f t="shared" si="3"/>
        <v>0</v>
      </c>
      <c r="N23" s="98"/>
      <c r="O23" s="98"/>
      <c r="P23" s="32"/>
    </row>
    <row r="24" spans="2:16">
      <c r="B24" s="135">
        <v>1.18</v>
      </c>
      <c r="C24" s="136" t="s">
        <v>384</v>
      </c>
      <c r="D24" s="135" t="s">
        <v>402</v>
      </c>
      <c r="E24" s="137" t="s">
        <v>479</v>
      </c>
      <c r="F24" s="135">
        <v>5</v>
      </c>
      <c r="G24" s="38"/>
      <c r="H24" s="39">
        <f t="shared" si="0"/>
        <v>0</v>
      </c>
      <c r="I24" s="39"/>
      <c r="J24" s="39">
        <f t="shared" si="1"/>
        <v>0</v>
      </c>
      <c r="K24" s="31"/>
      <c r="L24" s="31">
        <f t="shared" si="2"/>
        <v>0</v>
      </c>
      <c r="M24" s="40">
        <f t="shared" si="3"/>
        <v>0</v>
      </c>
      <c r="N24" s="98"/>
      <c r="O24" s="98"/>
      <c r="P24" s="32"/>
    </row>
    <row r="25" spans="2:16">
      <c r="B25" s="138">
        <v>1.19</v>
      </c>
      <c r="C25" s="136" t="s">
        <v>384</v>
      </c>
      <c r="D25" s="135" t="s">
        <v>403</v>
      </c>
      <c r="E25" s="137" t="s">
        <v>479</v>
      </c>
      <c r="F25" s="135">
        <v>20</v>
      </c>
      <c r="G25" s="38"/>
      <c r="H25" s="39">
        <f t="shared" si="0"/>
        <v>0</v>
      </c>
      <c r="I25" s="39"/>
      <c r="J25" s="39">
        <f t="shared" si="1"/>
        <v>0</v>
      </c>
      <c r="K25" s="31"/>
      <c r="L25" s="31">
        <f t="shared" si="2"/>
        <v>0</v>
      </c>
      <c r="M25" s="40">
        <f t="shared" si="3"/>
        <v>0</v>
      </c>
      <c r="N25" s="98"/>
      <c r="O25" s="98"/>
      <c r="P25" s="32"/>
    </row>
    <row r="26" spans="2:16">
      <c r="B26" s="138">
        <v>1.2</v>
      </c>
      <c r="C26" s="136" t="s">
        <v>384</v>
      </c>
      <c r="D26" s="135" t="s">
        <v>404</v>
      </c>
      <c r="E26" s="137" t="s">
        <v>479</v>
      </c>
      <c r="F26" s="135">
        <v>10</v>
      </c>
      <c r="G26" s="38"/>
      <c r="H26" s="39">
        <f t="shared" si="0"/>
        <v>0</v>
      </c>
      <c r="I26" s="39"/>
      <c r="J26" s="39">
        <f t="shared" si="1"/>
        <v>0</v>
      </c>
      <c r="K26" s="31"/>
      <c r="L26" s="31">
        <f t="shared" si="2"/>
        <v>0</v>
      </c>
      <c r="M26" s="40">
        <f t="shared" si="3"/>
        <v>0</v>
      </c>
      <c r="N26" s="98"/>
      <c r="O26" s="98"/>
      <c r="P26" s="32"/>
    </row>
    <row r="27" spans="2:16">
      <c r="B27" s="138">
        <v>1.21</v>
      </c>
      <c r="C27" s="136" t="s">
        <v>384</v>
      </c>
      <c r="D27" s="135" t="s">
        <v>405</v>
      </c>
      <c r="E27" s="137" t="s">
        <v>479</v>
      </c>
      <c r="F27" s="135">
        <v>40</v>
      </c>
      <c r="G27" s="38"/>
      <c r="H27" s="39">
        <f t="shared" si="0"/>
        <v>0</v>
      </c>
      <c r="I27" s="39"/>
      <c r="J27" s="39">
        <f t="shared" si="1"/>
        <v>0</v>
      </c>
      <c r="K27" s="31"/>
      <c r="L27" s="31">
        <f t="shared" si="2"/>
        <v>0</v>
      </c>
      <c r="M27" s="40">
        <f t="shared" si="3"/>
        <v>0</v>
      </c>
      <c r="N27" s="98"/>
      <c r="O27" s="98"/>
      <c r="P27" s="32"/>
    </row>
    <row r="28" spans="2:16">
      <c r="B28" s="138">
        <v>1.22</v>
      </c>
      <c r="C28" s="136" t="s">
        <v>384</v>
      </c>
      <c r="D28" s="135" t="s">
        <v>406</v>
      </c>
      <c r="E28" s="137" t="s">
        <v>479</v>
      </c>
      <c r="F28" s="135">
        <v>15</v>
      </c>
      <c r="G28" s="38"/>
      <c r="H28" s="39">
        <f t="shared" si="0"/>
        <v>0</v>
      </c>
      <c r="I28" s="39"/>
      <c r="J28" s="39">
        <f t="shared" si="1"/>
        <v>0</v>
      </c>
      <c r="K28" s="31"/>
      <c r="L28" s="31">
        <f t="shared" si="2"/>
        <v>0</v>
      </c>
      <c r="M28" s="40">
        <f t="shared" si="3"/>
        <v>0</v>
      </c>
      <c r="N28" s="98"/>
      <c r="O28" s="98"/>
      <c r="P28" s="32"/>
    </row>
    <row r="29" spans="2:16">
      <c r="B29" s="138">
        <v>1.23</v>
      </c>
      <c r="C29" s="136" t="s">
        <v>384</v>
      </c>
      <c r="D29" s="135" t="s">
        <v>407</v>
      </c>
      <c r="E29" s="137" t="s">
        <v>479</v>
      </c>
      <c r="F29" s="135">
        <v>20</v>
      </c>
      <c r="G29" s="38"/>
      <c r="H29" s="39">
        <f t="shared" si="0"/>
        <v>0</v>
      </c>
      <c r="I29" s="39"/>
      <c r="J29" s="39">
        <f t="shared" si="1"/>
        <v>0</v>
      </c>
      <c r="K29" s="31"/>
      <c r="L29" s="31">
        <f t="shared" si="2"/>
        <v>0</v>
      </c>
      <c r="M29" s="40">
        <f t="shared" si="3"/>
        <v>0</v>
      </c>
      <c r="N29" s="98"/>
      <c r="O29" s="98"/>
      <c r="P29" s="32"/>
    </row>
    <row r="30" spans="2:16">
      <c r="B30" s="138">
        <v>1.24</v>
      </c>
      <c r="C30" s="136" t="s">
        <v>384</v>
      </c>
      <c r="D30" s="135" t="s">
        <v>19</v>
      </c>
      <c r="E30" s="137" t="s">
        <v>479</v>
      </c>
      <c r="F30" s="135">
        <v>5</v>
      </c>
      <c r="G30" s="38"/>
      <c r="H30" s="39">
        <f t="shared" si="0"/>
        <v>0</v>
      </c>
      <c r="I30" s="39"/>
      <c r="J30" s="39">
        <f t="shared" si="1"/>
        <v>0</v>
      </c>
      <c r="K30" s="31"/>
      <c r="L30" s="31">
        <f t="shared" si="2"/>
        <v>0</v>
      </c>
      <c r="M30" s="40">
        <f t="shared" si="3"/>
        <v>0</v>
      </c>
      <c r="N30" s="98"/>
      <c r="O30" s="98"/>
      <c r="P30" s="32"/>
    </row>
    <row r="31" spans="2:16">
      <c r="B31" s="138">
        <v>1.25</v>
      </c>
      <c r="C31" s="136" t="s">
        <v>384</v>
      </c>
      <c r="D31" s="135" t="s">
        <v>408</v>
      </c>
      <c r="E31" s="137" t="s">
        <v>479</v>
      </c>
      <c r="F31" s="135">
        <v>25</v>
      </c>
      <c r="G31" s="38"/>
      <c r="H31" s="39">
        <f t="shared" si="0"/>
        <v>0</v>
      </c>
      <c r="I31" s="39"/>
      <c r="J31" s="39">
        <f t="shared" si="1"/>
        <v>0</v>
      </c>
      <c r="K31" s="31"/>
      <c r="L31" s="31">
        <f t="shared" si="2"/>
        <v>0</v>
      </c>
      <c r="M31" s="40">
        <f t="shared" si="3"/>
        <v>0</v>
      </c>
      <c r="N31" s="98"/>
      <c r="O31" s="98"/>
      <c r="P31" s="32"/>
    </row>
    <row r="32" spans="2:16">
      <c r="B32" s="138">
        <v>1.26</v>
      </c>
      <c r="C32" s="136" t="s">
        <v>384</v>
      </c>
      <c r="D32" s="135" t="s">
        <v>16</v>
      </c>
      <c r="E32" s="137" t="s">
        <v>479</v>
      </c>
      <c r="F32" s="135">
        <v>505</v>
      </c>
      <c r="G32" s="38"/>
      <c r="H32" s="39">
        <f t="shared" si="0"/>
        <v>0</v>
      </c>
      <c r="I32" s="39"/>
      <c r="J32" s="39">
        <f t="shared" si="1"/>
        <v>0</v>
      </c>
      <c r="K32" s="31"/>
      <c r="L32" s="31">
        <f t="shared" si="2"/>
        <v>0</v>
      </c>
      <c r="M32" s="40">
        <f t="shared" si="3"/>
        <v>0</v>
      </c>
      <c r="N32" s="98"/>
      <c r="O32" s="98"/>
      <c r="P32" s="32"/>
    </row>
    <row r="33" spans="2:16">
      <c r="B33" s="139">
        <v>1.27</v>
      </c>
      <c r="C33" s="58" t="s">
        <v>384</v>
      </c>
      <c r="D33" s="52" t="s">
        <v>20</v>
      </c>
      <c r="E33" s="53" t="s">
        <v>479</v>
      </c>
      <c r="F33" s="52">
        <v>25</v>
      </c>
      <c r="G33" s="38"/>
      <c r="H33" s="39">
        <f t="shared" si="0"/>
        <v>0</v>
      </c>
      <c r="I33" s="39"/>
      <c r="J33" s="39">
        <f t="shared" si="1"/>
        <v>0</v>
      </c>
      <c r="K33" s="31"/>
      <c r="L33" s="31">
        <f t="shared" si="2"/>
        <v>0</v>
      </c>
      <c r="M33" s="40">
        <f t="shared" si="3"/>
        <v>0</v>
      </c>
      <c r="N33" s="98"/>
      <c r="O33" s="98"/>
      <c r="P33" s="32"/>
    </row>
    <row r="34" spans="2:16">
      <c r="B34" s="139">
        <v>1.28</v>
      </c>
      <c r="C34" s="58" t="s">
        <v>384</v>
      </c>
      <c r="D34" s="52" t="s">
        <v>409</v>
      </c>
      <c r="E34" s="53" t="s">
        <v>479</v>
      </c>
      <c r="F34" s="52">
        <v>10</v>
      </c>
      <c r="G34" s="38"/>
      <c r="H34" s="39">
        <f t="shared" si="0"/>
        <v>0</v>
      </c>
      <c r="I34" s="39"/>
      <c r="J34" s="39">
        <f t="shared" si="1"/>
        <v>0</v>
      </c>
      <c r="K34" s="31"/>
      <c r="L34" s="31">
        <f t="shared" si="2"/>
        <v>0</v>
      </c>
      <c r="M34" s="40">
        <f t="shared" si="3"/>
        <v>0</v>
      </c>
      <c r="N34" s="98"/>
      <c r="O34" s="98"/>
      <c r="P34" s="32"/>
    </row>
    <row r="35" spans="2:16">
      <c r="B35" s="139">
        <v>1.29</v>
      </c>
      <c r="C35" s="58" t="s">
        <v>384</v>
      </c>
      <c r="D35" s="52" t="s">
        <v>18</v>
      </c>
      <c r="E35" s="53" t="s">
        <v>479</v>
      </c>
      <c r="F35" s="52">
        <v>25</v>
      </c>
      <c r="G35" s="38"/>
      <c r="H35" s="39">
        <f t="shared" si="0"/>
        <v>0</v>
      </c>
      <c r="I35" s="39"/>
      <c r="J35" s="39">
        <f t="shared" si="1"/>
        <v>0</v>
      </c>
      <c r="K35" s="31"/>
      <c r="L35" s="31">
        <f t="shared" si="2"/>
        <v>0</v>
      </c>
      <c r="M35" s="40">
        <f t="shared" si="3"/>
        <v>0</v>
      </c>
      <c r="N35" s="98"/>
      <c r="O35" s="98"/>
      <c r="P35" s="32"/>
    </row>
    <row r="36" spans="2:16" ht="18">
      <c r="B36" s="118">
        <v>2</v>
      </c>
      <c r="C36" s="59" t="s">
        <v>410</v>
      </c>
      <c r="D36" s="59"/>
      <c r="E36" s="59"/>
      <c r="F36" s="59"/>
      <c r="G36" s="38"/>
      <c r="H36" s="39">
        <f t="shared" si="0"/>
        <v>0</v>
      </c>
      <c r="I36" s="39"/>
      <c r="J36" s="39">
        <f t="shared" si="1"/>
        <v>0</v>
      </c>
      <c r="K36" s="31"/>
      <c r="L36" s="31">
        <f t="shared" si="2"/>
        <v>0</v>
      </c>
      <c r="M36" s="40">
        <f t="shared" si="3"/>
        <v>0</v>
      </c>
      <c r="N36" s="98"/>
      <c r="O36" s="98"/>
      <c r="P36" s="32"/>
    </row>
    <row r="37" spans="2:16">
      <c r="B37" s="135">
        <v>2.1</v>
      </c>
      <c r="C37" s="140" t="s">
        <v>411</v>
      </c>
      <c r="D37" s="135"/>
      <c r="E37" s="137" t="s">
        <v>83</v>
      </c>
      <c r="F37" s="135">
        <v>1</v>
      </c>
      <c r="G37" s="38"/>
      <c r="H37" s="39">
        <f t="shared" si="0"/>
        <v>0</v>
      </c>
      <c r="I37" s="39"/>
      <c r="J37" s="39">
        <f t="shared" si="1"/>
        <v>0</v>
      </c>
      <c r="K37" s="31"/>
      <c r="L37" s="31">
        <f t="shared" si="2"/>
        <v>0</v>
      </c>
      <c r="M37" s="40">
        <f t="shared" si="3"/>
        <v>0</v>
      </c>
      <c r="N37" s="98"/>
      <c r="O37" s="98"/>
      <c r="P37" s="32"/>
    </row>
    <row r="38" spans="2:16">
      <c r="B38" s="135">
        <v>2.2000000000000002</v>
      </c>
      <c r="C38" s="140" t="s">
        <v>412</v>
      </c>
      <c r="D38" s="135"/>
      <c r="E38" s="137" t="s">
        <v>83</v>
      </c>
      <c r="F38" s="135">
        <v>1</v>
      </c>
      <c r="G38" s="38"/>
      <c r="H38" s="39">
        <f t="shared" si="0"/>
        <v>0</v>
      </c>
      <c r="I38" s="39"/>
      <c r="J38" s="39">
        <f t="shared" si="1"/>
        <v>0</v>
      </c>
      <c r="K38" s="31"/>
      <c r="L38" s="31">
        <f t="shared" si="2"/>
        <v>0</v>
      </c>
      <c r="M38" s="40">
        <f t="shared" si="3"/>
        <v>0</v>
      </c>
      <c r="N38" s="98"/>
      <c r="O38" s="98"/>
      <c r="P38" s="32"/>
    </row>
    <row r="39" spans="2:16">
      <c r="B39" s="135">
        <v>2.2999999999999998</v>
      </c>
      <c r="C39" s="140" t="s">
        <v>413</v>
      </c>
      <c r="D39" s="135" t="s">
        <v>414</v>
      </c>
      <c r="E39" s="137" t="s">
        <v>83</v>
      </c>
      <c r="F39" s="135">
        <v>1</v>
      </c>
      <c r="G39" s="38"/>
      <c r="H39" s="39">
        <f t="shared" si="0"/>
        <v>0</v>
      </c>
      <c r="I39" s="39"/>
      <c r="J39" s="39">
        <f t="shared" si="1"/>
        <v>0</v>
      </c>
      <c r="K39" s="31"/>
      <c r="L39" s="31">
        <f t="shared" si="2"/>
        <v>0</v>
      </c>
      <c r="M39" s="40">
        <f t="shared" si="3"/>
        <v>0</v>
      </c>
      <c r="N39" s="98"/>
      <c r="O39" s="98"/>
      <c r="P39" s="32"/>
    </row>
    <row r="40" spans="2:16">
      <c r="B40" s="135">
        <v>2.4</v>
      </c>
      <c r="C40" s="140" t="s">
        <v>413</v>
      </c>
      <c r="D40" s="135" t="s">
        <v>415</v>
      </c>
      <c r="E40" s="137" t="s">
        <v>83</v>
      </c>
      <c r="F40" s="135">
        <v>1</v>
      </c>
      <c r="G40" s="38"/>
      <c r="H40" s="39">
        <f t="shared" si="0"/>
        <v>0</v>
      </c>
      <c r="I40" s="39"/>
      <c r="J40" s="39">
        <f t="shared" si="1"/>
        <v>0</v>
      </c>
      <c r="K40" s="31"/>
      <c r="L40" s="31">
        <f t="shared" si="2"/>
        <v>0</v>
      </c>
      <c r="M40" s="40">
        <f t="shared" si="3"/>
        <v>0</v>
      </c>
      <c r="N40" s="98"/>
      <c r="O40" s="98"/>
      <c r="P40" s="32"/>
    </row>
    <row r="41" spans="2:16">
      <c r="B41" s="135">
        <v>2.5</v>
      </c>
      <c r="C41" s="140" t="s">
        <v>416</v>
      </c>
      <c r="D41" s="135" t="s">
        <v>417</v>
      </c>
      <c r="E41" s="137" t="s">
        <v>83</v>
      </c>
      <c r="F41" s="135">
        <v>1</v>
      </c>
      <c r="G41" s="38"/>
      <c r="H41" s="39">
        <f t="shared" si="0"/>
        <v>0</v>
      </c>
      <c r="I41" s="39"/>
      <c r="J41" s="39">
        <f t="shared" si="1"/>
        <v>0</v>
      </c>
      <c r="K41" s="31"/>
      <c r="L41" s="31">
        <f t="shared" si="2"/>
        <v>0</v>
      </c>
      <c r="M41" s="40">
        <f t="shared" si="3"/>
        <v>0</v>
      </c>
      <c r="N41" s="98"/>
      <c r="O41" s="98"/>
      <c r="P41" s="32"/>
    </row>
    <row r="42" spans="2:16">
      <c r="B42" s="135">
        <v>2.6</v>
      </c>
      <c r="C42" s="140" t="s">
        <v>418</v>
      </c>
      <c r="D42" s="135" t="s">
        <v>419</v>
      </c>
      <c r="E42" s="137" t="s">
        <v>83</v>
      </c>
      <c r="F42" s="135">
        <v>4</v>
      </c>
      <c r="G42" s="38"/>
      <c r="H42" s="39">
        <f t="shared" si="0"/>
        <v>0</v>
      </c>
      <c r="I42" s="39"/>
      <c r="J42" s="39">
        <f t="shared" si="1"/>
        <v>0</v>
      </c>
      <c r="K42" s="31"/>
      <c r="L42" s="31">
        <f t="shared" si="2"/>
        <v>0</v>
      </c>
      <c r="M42" s="40">
        <f t="shared" si="3"/>
        <v>0</v>
      </c>
      <c r="N42" s="106"/>
      <c r="O42" s="106"/>
      <c r="P42" s="107"/>
    </row>
    <row r="43" spans="2:16">
      <c r="B43" s="135">
        <v>2.7</v>
      </c>
      <c r="C43" s="140" t="s">
        <v>416</v>
      </c>
      <c r="D43" s="135" t="s">
        <v>420</v>
      </c>
      <c r="E43" s="137" t="s">
        <v>83</v>
      </c>
      <c r="F43" s="135">
        <v>2</v>
      </c>
      <c r="G43" s="38"/>
      <c r="H43" s="39">
        <f t="shared" ref="H43:H106" si="4">G43*F43</f>
        <v>0</v>
      </c>
      <c r="I43" s="39"/>
      <c r="J43" s="39">
        <f t="shared" ref="J43:J106" si="5">I43*F43</f>
        <v>0</v>
      </c>
      <c r="K43" s="31"/>
      <c r="L43" s="31">
        <f t="shared" ref="L43:L106" si="6">K43*F43</f>
        <v>0</v>
      </c>
      <c r="M43" s="40">
        <f t="shared" ref="M43:M106" si="7">H43+J43+L43</f>
        <v>0</v>
      </c>
      <c r="N43" s="106"/>
      <c r="O43" s="106"/>
      <c r="P43" s="107"/>
    </row>
    <row r="44" spans="2:16">
      <c r="B44" s="135">
        <v>2.8</v>
      </c>
      <c r="C44" s="140" t="s">
        <v>416</v>
      </c>
      <c r="D44" s="135" t="s">
        <v>421</v>
      </c>
      <c r="E44" s="137" t="s">
        <v>83</v>
      </c>
      <c r="F44" s="135">
        <v>1</v>
      </c>
      <c r="G44" s="38"/>
      <c r="H44" s="39">
        <f t="shared" si="4"/>
        <v>0</v>
      </c>
      <c r="I44" s="39"/>
      <c r="J44" s="39">
        <f t="shared" si="5"/>
        <v>0</v>
      </c>
      <c r="K44" s="31"/>
      <c r="L44" s="31">
        <f t="shared" si="6"/>
        <v>0</v>
      </c>
      <c r="M44" s="40">
        <f t="shared" si="7"/>
        <v>0</v>
      </c>
      <c r="N44" s="106"/>
      <c r="O44" s="106"/>
      <c r="P44" s="107"/>
    </row>
    <row r="45" spans="2:16">
      <c r="B45" s="135">
        <v>2.9</v>
      </c>
      <c r="C45" s="140" t="s">
        <v>422</v>
      </c>
      <c r="D45" s="135" t="s">
        <v>423</v>
      </c>
      <c r="E45" s="137" t="s">
        <v>83</v>
      </c>
      <c r="F45" s="135">
        <v>15</v>
      </c>
      <c r="G45" s="38"/>
      <c r="H45" s="39">
        <f t="shared" si="4"/>
        <v>0</v>
      </c>
      <c r="I45" s="39"/>
      <c r="J45" s="39">
        <f t="shared" si="5"/>
        <v>0</v>
      </c>
      <c r="K45" s="31"/>
      <c r="L45" s="31">
        <f t="shared" si="6"/>
        <v>0</v>
      </c>
      <c r="M45" s="40">
        <f t="shared" si="7"/>
        <v>0</v>
      </c>
      <c r="N45" s="106"/>
      <c r="O45" s="106"/>
      <c r="P45" s="107"/>
    </row>
    <row r="46" spans="2:16">
      <c r="B46" s="138">
        <v>2.1</v>
      </c>
      <c r="C46" s="140" t="s">
        <v>422</v>
      </c>
      <c r="D46" s="135" t="s">
        <v>424</v>
      </c>
      <c r="E46" s="137" t="s">
        <v>83</v>
      </c>
      <c r="F46" s="135">
        <v>16</v>
      </c>
      <c r="G46" s="38"/>
      <c r="H46" s="39">
        <f t="shared" si="4"/>
        <v>0</v>
      </c>
      <c r="I46" s="39"/>
      <c r="J46" s="39">
        <f t="shared" si="5"/>
        <v>0</v>
      </c>
      <c r="K46" s="31"/>
      <c r="L46" s="31">
        <f t="shared" si="6"/>
        <v>0</v>
      </c>
      <c r="M46" s="40">
        <f t="shared" si="7"/>
        <v>0</v>
      </c>
      <c r="N46" s="106"/>
      <c r="O46" s="106"/>
      <c r="P46" s="107"/>
    </row>
    <row r="47" spans="2:16">
      <c r="B47" s="135">
        <v>2.11</v>
      </c>
      <c r="C47" s="140" t="s">
        <v>422</v>
      </c>
      <c r="D47" s="135" t="s">
        <v>425</v>
      </c>
      <c r="E47" s="137" t="s">
        <v>83</v>
      </c>
      <c r="F47" s="135">
        <v>4</v>
      </c>
      <c r="G47" s="38"/>
      <c r="H47" s="39">
        <f t="shared" si="4"/>
        <v>0</v>
      </c>
      <c r="I47" s="39"/>
      <c r="J47" s="39">
        <f t="shared" si="5"/>
        <v>0</v>
      </c>
      <c r="K47" s="31"/>
      <c r="L47" s="31">
        <f t="shared" si="6"/>
        <v>0</v>
      </c>
      <c r="M47" s="40">
        <f t="shared" si="7"/>
        <v>0</v>
      </c>
      <c r="N47" s="106"/>
      <c r="O47" s="106"/>
      <c r="P47" s="107"/>
    </row>
    <row r="48" spans="2:16">
      <c r="B48" s="135">
        <v>2.12</v>
      </c>
      <c r="C48" s="140" t="s">
        <v>422</v>
      </c>
      <c r="D48" s="135" t="s">
        <v>426</v>
      </c>
      <c r="E48" s="137" t="s">
        <v>83</v>
      </c>
      <c r="F48" s="135">
        <v>4</v>
      </c>
      <c r="G48" s="38"/>
      <c r="H48" s="39">
        <f t="shared" si="4"/>
        <v>0</v>
      </c>
      <c r="I48" s="39"/>
      <c r="J48" s="39">
        <f t="shared" si="5"/>
        <v>0</v>
      </c>
      <c r="K48" s="31"/>
      <c r="L48" s="31">
        <f t="shared" si="6"/>
        <v>0</v>
      </c>
      <c r="M48" s="40">
        <f t="shared" si="7"/>
        <v>0</v>
      </c>
      <c r="N48" s="106"/>
      <c r="O48" s="106"/>
      <c r="P48" s="107"/>
    </row>
    <row r="49" spans="2:16">
      <c r="B49" s="135">
        <v>2.13</v>
      </c>
      <c r="C49" s="140" t="s">
        <v>422</v>
      </c>
      <c r="D49" s="135" t="s">
        <v>427</v>
      </c>
      <c r="E49" s="137" t="s">
        <v>83</v>
      </c>
      <c r="F49" s="135">
        <v>11</v>
      </c>
      <c r="G49" s="38"/>
      <c r="H49" s="39">
        <f t="shared" si="4"/>
        <v>0</v>
      </c>
      <c r="I49" s="39"/>
      <c r="J49" s="39">
        <f t="shared" si="5"/>
        <v>0</v>
      </c>
      <c r="K49" s="31"/>
      <c r="L49" s="31">
        <f t="shared" si="6"/>
        <v>0</v>
      </c>
      <c r="M49" s="40">
        <f t="shared" si="7"/>
        <v>0</v>
      </c>
      <c r="N49" s="106"/>
      <c r="O49" s="106"/>
      <c r="P49" s="107"/>
    </row>
    <row r="50" spans="2:16">
      <c r="B50" s="138">
        <v>2.14</v>
      </c>
      <c r="C50" s="140" t="s">
        <v>422</v>
      </c>
      <c r="D50" s="135" t="s">
        <v>428</v>
      </c>
      <c r="E50" s="137" t="s">
        <v>83</v>
      </c>
      <c r="F50" s="135">
        <v>10</v>
      </c>
      <c r="G50" s="38"/>
      <c r="H50" s="39">
        <f t="shared" si="4"/>
        <v>0</v>
      </c>
      <c r="I50" s="39"/>
      <c r="J50" s="39">
        <f t="shared" si="5"/>
        <v>0</v>
      </c>
      <c r="K50" s="31"/>
      <c r="L50" s="31">
        <f t="shared" si="6"/>
        <v>0</v>
      </c>
      <c r="M50" s="40">
        <f t="shared" si="7"/>
        <v>0</v>
      </c>
      <c r="N50" s="106"/>
      <c r="O50" s="106"/>
      <c r="P50" s="107"/>
    </row>
    <row r="51" spans="2:16">
      <c r="B51" s="135">
        <v>2.15</v>
      </c>
      <c r="C51" s="140" t="s">
        <v>422</v>
      </c>
      <c r="D51" s="135" t="s">
        <v>429</v>
      </c>
      <c r="E51" s="137" t="s">
        <v>83</v>
      </c>
      <c r="F51" s="135">
        <v>24</v>
      </c>
      <c r="G51" s="38"/>
      <c r="H51" s="39">
        <f t="shared" si="4"/>
        <v>0</v>
      </c>
      <c r="I51" s="39"/>
      <c r="J51" s="39">
        <f t="shared" si="5"/>
        <v>0</v>
      </c>
      <c r="K51" s="31"/>
      <c r="L51" s="31">
        <f t="shared" si="6"/>
        <v>0</v>
      </c>
      <c r="M51" s="40">
        <f t="shared" si="7"/>
        <v>0</v>
      </c>
      <c r="N51" s="106"/>
      <c r="O51" s="106"/>
      <c r="P51" s="107"/>
    </row>
    <row r="52" spans="2:16">
      <c r="B52" s="135">
        <v>2.16</v>
      </c>
      <c r="C52" s="140" t="s">
        <v>422</v>
      </c>
      <c r="D52" s="135" t="s">
        <v>430</v>
      </c>
      <c r="E52" s="137" t="s">
        <v>83</v>
      </c>
      <c r="F52" s="135">
        <v>1</v>
      </c>
      <c r="G52" s="38"/>
      <c r="H52" s="39">
        <f t="shared" si="4"/>
        <v>0</v>
      </c>
      <c r="I52" s="39"/>
      <c r="J52" s="39">
        <f t="shared" si="5"/>
        <v>0</v>
      </c>
      <c r="K52" s="31"/>
      <c r="L52" s="31">
        <f t="shared" si="6"/>
        <v>0</v>
      </c>
      <c r="M52" s="40">
        <f t="shared" si="7"/>
        <v>0</v>
      </c>
      <c r="N52" s="106"/>
      <c r="O52" s="106"/>
      <c r="P52" s="107"/>
    </row>
    <row r="53" spans="2:16">
      <c r="B53" s="138">
        <v>2.17</v>
      </c>
      <c r="C53" s="140" t="s">
        <v>422</v>
      </c>
      <c r="D53" s="135" t="s">
        <v>431</v>
      </c>
      <c r="E53" s="137" t="s">
        <v>83</v>
      </c>
      <c r="F53" s="135">
        <v>2</v>
      </c>
      <c r="G53" s="38"/>
      <c r="H53" s="39">
        <f t="shared" si="4"/>
        <v>0</v>
      </c>
      <c r="I53" s="39"/>
      <c r="J53" s="39">
        <f t="shared" si="5"/>
        <v>0</v>
      </c>
      <c r="K53" s="31"/>
      <c r="L53" s="31">
        <f t="shared" si="6"/>
        <v>0</v>
      </c>
      <c r="M53" s="40">
        <f t="shared" si="7"/>
        <v>0</v>
      </c>
      <c r="N53" s="106"/>
      <c r="O53" s="106"/>
      <c r="P53" s="107"/>
    </row>
    <row r="54" spans="2:16">
      <c r="B54" s="135">
        <v>2.1800000000000002</v>
      </c>
      <c r="C54" s="140" t="s">
        <v>422</v>
      </c>
      <c r="D54" s="135" t="s">
        <v>432</v>
      </c>
      <c r="E54" s="137" t="s">
        <v>83</v>
      </c>
      <c r="F54" s="135">
        <v>18</v>
      </c>
      <c r="G54" s="38"/>
      <c r="H54" s="39">
        <f t="shared" si="4"/>
        <v>0</v>
      </c>
      <c r="I54" s="39"/>
      <c r="J54" s="39">
        <f t="shared" si="5"/>
        <v>0</v>
      </c>
      <c r="K54" s="31"/>
      <c r="L54" s="31">
        <f t="shared" si="6"/>
        <v>0</v>
      </c>
      <c r="M54" s="40">
        <f t="shared" si="7"/>
        <v>0</v>
      </c>
      <c r="N54" s="106"/>
      <c r="O54" s="106"/>
      <c r="P54" s="107"/>
    </row>
    <row r="55" spans="2:16">
      <c r="B55" s="135">
        <v>2.19</v>
      </c>
      <c r="C55" s="140" t="s">
        <v>422</v>
      </c>
      <c r="D55" s="135" t="s">
        <v>430</v>
      </c>
      <c r="E55" s="137" t="s">
        <v>83</v>
      </c>
      <c r="F55" s="135">
        <v>1</v>
      </c>
      <c r="G55" s="38"/>
      <c r="H55" s="39">
        <f t="shared" si="4"/>
        <v>0</v>
      </c>
      <c r="I55" s="39"/>
      <c r="J55" s="39">
        <f t="shared" si="5"/>
        <v>0</v>
      </c>
      <c r="K55" s="31"/>
      <c r="L55" s="31">
        <f t="shared" si="6"/>
        <v>0</v>
      </c>
      <c r="M55" s="40">
        <f t="shared" si="7"/>
        <v>0</v>
      </c>
      <c r="N55" s="106"/>
      <c r="O55" s="106"/>
      <c r="P55" s="107"/>
    </row>
    <row r="56" spans="2:16">
      <c r="B56" s="138">
        <v>2.2000000000000002</v>
      </c>
      <c r="C56" s="140" t="s">
        <v>422</v>
      </c>
      <c r="D56" s="135" t="s">
        <v>433</v>
      </c>
      <c r="E56" s="137" t="s">
        <v>83</v>
      </c>
      <c r="F56" s="135">
        <v>4</v>
      </c>
      <c r="G56" s="38"/>
      <c r="H56" s="39">
        <f t="shared" si="4"/>
        <v>0</v>
      </c>
      <c r="I56" s="39"/>
      <c r="J56" s="39">
        <f t="shared" si="5"/>
        <v>0</v>
      </c>
      <c r="K56" s="31"/>
      <c r="L56" s="31">
        <f t="shared" si="6"/>
        <v>0</v>
      </c>
      <c r="M56" s="40">
        <f t="shared" si="7"/>
        <v>0</v>
      </c>
      <c r="N56" s="106"/>
      <c r="O56" s="106"/>
      <c r="P56" s="107"/>
    </row>
    <row r="57" spans="2:16">
      <c r="B57" s="135">
        <v>2.21</v>
      </c>
      <c r="C57" s="140" t="s">
        <v>422</v>
      </c>
      <c r="D57" s="135" t="s">
        <v>434</v>
      </c>
      <c r="E57" s="137" t="s">
        <v>83</v>
      </c>
      <c r="F57" s="135">
        <v>7</v>
      </c>
      <c r="G57" s="38"/>
      <c r="H57" s="39">
        <f t="shared" si="4"/>
        <v>0</v>
      </c>
      <c r="I57" s="39"/>
      <c r="J57" s="39">
        <f t="shared" si="5"/>
        <v>0</v>
      </c>
      <c r="K57" s="31"/>
      <c r="L57" s="31">
        <f t="shared" si="6"/>
        <v>0</v>
      </c>
      <c r="M57" s="40">
        <f t="shared" si="7"/>
        <v>0</v>
      </c>
      <c r="N57" s="106"/>
      <c r="O57" s="106"/>
      <c r="P57" s="107"/>
    </row>
    <row r="58" spans="2:16">
      <c r="B58" s="135">
        <v>2.2200000000000002</v>
      </c>
      <c r="C58" s="140" t="s">
        <v>422</v>
      </c>
      <c r="D58" s="135" t="s">
        <v>435</v>
      </c>
      <c r="E58" s="137" t="s">
        <v>83</v>
      </c>
      <c r="F58" s="135">
        <v>4</v>
      </c>
      <c r="G58" s="38"/>
      <c r="H58" s="39">
        <f t="shared" si="4"/>
        <v>0</v>
      </c>
      <c r="I58" s="39"/>
      <c r="J58" s="39">
        <f t="shared" si="5"/>
        <v>0</v>
      </c>
      <c r="K58" s="31"/>
      <c r="L58" s="31">
        <f t="shared" si="6"/>
        <v>0</v>
      </c>
      <c r="M58" s="40">
        <f t="shared" si="7"/>
        <v>0</v>
      </c>
      <c r="N58" s="106"/>
      <c r="O58" s="106"/>
      <c r="P58" s="107"/>
    </row>
    <row r="59" spans="2:16">
      <c r="B59" s="138">
        <v>2.23</v>
      </c>
      <c r="C59" s="140" t="s">
        <v>422</v>
      </c>
      <c r="D59" s="135" t="s">
        <v>436</v>
      </c>
      <c r="E59" s="137" t="s">
        <v>83</v>
      </c>
      <c r="F59" s="135">
        <v>4</v>
      </c>
      <c r="G59" s="38"/>
      <c r="H59" s="39">
        <f t="shared" si="4"/>
        <v>0</v>
      </c>
      <c r="I59" s="39"/>
      <c r="J59" s="39">
        <f t="shared" si="5"/>
        <v>0</v>
      </c>
      <c r="K59" s="31"/>
      <c r="L59" s="31">
        <f t="shared" si="6"/>
        <v>0</v>
      </c>
      <c r="M59" s="40">
        <f t="shared" si="7"/>
        <v>0</v>
      </c>
      <c r="N59" s="106"/>
      <c r="O59" s="106"/>
      <c r="P59" s="107"/>
    </row>
    <row r="60" spans="2:16">
      <c r="B60" s="138">
        <v>2.2400000000000002</v>
      </c>
      <c r="C60" s="140" t="s">
        <v>422</v>
      </c>
      <c r="D60" s="135" t="s">
        <v>437</v>
      </c>
      <c r="E60" s="137" t="s">
        <v>83</v>
      </c>
      <c r="F60" s="135">
        <v>1</v>
      </c>
      <c r="G60" s="38"/>
      <c r="H60" s="39">
        <f t="shared" si="4"/>
        <v>0</v>
      </c>
      <c r="I60" s="39"/>
      <c r="J60" s="39">
        <f t="shared" si="5"/>
        <v>0</v>
      </c>
      <c r="K60" s="31"/>
      <c r="L60" s="31">
        <f t="shared" si="6"/>
        <v>0</v>
      </c>
      <c r="M60" s="40">
        <f t="shared" si="7"/>
        <v>0</v>
      </c>
      <c r="N60" s="106"/>
      <c r="O60" s="106"/>
      <c r="P60" s="107"/>
    </row>
    <row r="61" spans="2:16">
      <c r="B61" s="135">
        <v>2.25</v>
      </c>
      <c r="C61" s="140" t="s">
        <v>422</v>
      </c>
      <c r="D61" s="135" t="s">
        <v>438</v>
      </c>
      <c r="E61" s="137" t="s">
        <v>83</v>
      </c>
      <c r="F61" s="135">
        <v>1</v>
      </c>
      <c r="G61" s="38"/>
      <c r="H61" s="39">
        <f t="shared" si="4"/>
        <v>0</v>
      </c>
      <c r="I61" s="39"/>
      <c r="J61" s="39">
        <f t="shared" si="5"/>
        <v>0</v>
      </c>
      <c r="K61" s="31"/>
      <c r="L61" s="31">
        <f t="shared" si="6"/>
        <v>0</v>
      </c>
      <c r="M61" s="40">
        <f t="shared" si="7"/>
        <v>0</v>
      </c>
      <c r="N61" s="106"/>
      <c r="O61" s="106"/>
      <c r="P61" s="107"/>
    </row>
    <row r="62" spans="2:16">
      <c r="B62" s="135">
        <v>2.2599999999999998</v>
      </c>
      <c r="C62" s="140" t="s">
        <v>422</v>
      </c>
      <c r="D62" s="135" t="s">
        <v>439</v>
      </c>
      <c r="E62" s="137" t="s">
        <v>83</v>
      </c>
      <c r="F62" s="135">
        <v>1</v>
      </c>
      <c r="G62" s="38"/>
      <c r="H62" s="39">
        <f t="shared" si="4"/>
        <v>0</v>
      </c>
      <c r="I62" s="39"/>
      <c r="J62" s="39">
        <f t="shared" si="5"/>
        <v>0</v>
      </c>
      <c r="K62" s="31"/>
      <c r="L62" s="31">
        <f t="shared" si="6"/>
        <v>0</v>
      </c>
      <c r="M62" s="40">
        <f t="shared" si="7"/>
        <v>0</v>
      </c>
      <c r="N62" s="106"/>
      <c r="O62" s="106"/>
      <c r="P62" s="107"/>
    </row>
    <row r="63" spans="2:16">
      <c r="B63" s="135">
        <v>2.27</v>
      </c>
      <c r="C63" s="140" t="s">
        <v>422</v>
      </c>
      <c r="D63" s="135" t="s">
        <v>440</v>
      </c>
      <c r="E63" s="137" t="s">
        <v>83</v>
      </c>
      <c r="F63" s="135">
        <v>2</v>
      </c>
      <c r="G63" s="38"/>
      <c r="H63" s="39">
        <f t="shared" si="4"/>
        <v>0</v>
      </c>
      <c r="I63" s="39"/>
      <c r="J63" s="39">
        <f t="shared" si="5"/>
        <v>0</v>
      </c>
      <c r="K63" s="31"/>
      <c r="L63" s="31">
        <f t="shared" si="6"/>
        <v>0</v>
      </c>
      <c r="M63" s="40">
        <f t="shared" si="7"/>
        <v>0</v>
      </c>
      <c r="N63" s="106"/>
      <c r="O63" s="106"/>
      <c r="P63" s="107"/>
    </row>
    <row r="64" spans="2:16">
      <c r="B64" s="135">
        <v>2.2799999999999998</v>
      </c>
      <c r="C64" s="140" t="s">
        <v>422</v>
      </c>
      <c r="D64" s="135" t="s">
        <v>441</v>
      </c>
      <c r="E64" s="137" t="s">
        <v>83</v>
      </c>
      <c r="F64" s="135">
        <v>2</v>
      </c>
      <c r="G64" s="38"/>
      <c r="H64" s="39">
        <f t="shared" si="4"/>
        <v>0</v>
      </c>
      <c r="I64" s="39"/>
      <c r="J64" s="39">
        <f t="shared" si="5"/>
        <v>0</v>
      </c>
      <c r="K64" s="31"/>
      <c r="L64" s="31">
        <f t="shared" si="6"/>
        <v>0</v>
      </c>
      <c r="M64" s="40">
        <f t="shared" si="7"/>
        <v>0</v>
      </c>
      <c r="N64" s="106"/>
      <c r="O64" s="106"/>
      <c r="P64" s="107"/>
    </row>
    <row r="65" spans="2:16">
      <c r="B65" s="135">
        <v>2.29</v>
      </c>
      <c r="C65" s="140" t="s">
        <v>422</v>
      </c>
      <c r="D65" s="135" t="s">
        <v>442</v>
      </c>
      <c r="E65" s="137" t="s">
        <v>83</v>
      </c>
      <c r="F65" s="135">
        <v>1</v>
      </c>
      <c r="G65" s="38"/>
      <c r="H65" s="39">
        <f t="shared" si="4"/>
        <v>0</v>
      </c>
      <c r="I65" s="39"/>
      <c r="J65" s="39">
        <f t="shared" si="5"/>
        <v>0</v>
      </c>
      <c r="K65" s="31"/>
      <c r="L65" s="31">
        <f t="shared" si="6"/>
        <v>0</v>
      </c>
      <c r="M65" s="40">
        <f t="shared" si="7"/>
        <v>0</v>
      </c>
      <c r="N65" s="106"/>
      <c r="O65" s="106"/>
      <c r="P65" s="107"/>
    </row>
    <row r="66" spans="2:16">
      <c r="B66" s="138">
        <v>2.2999999999999998</v>
      </c>
      <c r="C66" s="140" t="s">
        <v>422</v>
      </c>
      <c r="D66" s="135" t="s">
        <v>443</v>
      </c>
      <c r="E66" s="137" t="s">
        <v>83</v>
      </c>
      <c r="F66" s="135">
        <v>2</v>
      </c>
      <c r="G66" s="38"/>
      <c r="H66" s="39">
        <f t="shared" si="4"/>
        <v>0</v>
      </c>
      <c r="I66" s="39"/>
      <c r="J66" s="39">
        <f t="shared" si="5"/>
        <v>0</v>
      </c>
      <c r="K66" s="31"/>
      <c r="L66" s="31">
        <f t="shared" si="6"/>
        <v>0</v>
      </c>
      <c r="M66" s="40">
        <f t="shared" si="7"/>
        <v>0</v>
      </c>
      <c r="N66" s="106"/>
      <c r="O66" s="106"/>
      <c r="P66" s="107"/>
    </row>
    <row r="67" spans="2:16" ht="18">
      <c r="B67" s="118">
        <v>3</v>
      </c>
      <c r="C67" s="59" t="s">
        <v>444</v>
      </c>
      <c r="D67" s="59"/>
      <c r="E67" s="59"/>
      <c r="F67" s="59"/>
      <c r="G67" s="38"/>
      <c r="H67" s="39">
        <f t="shared" si="4"/>
        <v>0</v>
      </c>
      <c r="I67" s="39"/>
      <c r="J67" s="39">
        <f t="shared" si="5"/>
        <v>0</v>
      </c>
      <c r="K67" s="31"/>
      <c r="L67" s="31">
        <f t="shared" si="6"/>
        <v>0</v>
      </c>
      <c r="M67" s="40">
        <f t="shared" si="7"/>
        <v>0</v>
      </c>
      <c r="N67" s="106"/>
      <c r="O67" s="106"/>
      <c r="P67" s="107"/>
    </row>
    <row r="68" spans="2:16">
      <c r="B68" s="135">
        <v>3.1</v>
      </c>
      <c r="C68" s="140" t="s">
        <v>445</v>
      </c>
      <c r="D68" s="135" t="s">
        <v>12</v>
      </c>
      <c r="E68" s="137" t="s">
        <v>104</v>
      </c>
      <c r="F68" s="135">
        <v>1500</v>
      </c>
      <c r="G68" s="38"/>
      <c r="H68" s="39">
        <f t="shared" si="4"/>
        <v>0</v>
      </c>
      <c r="I68" s="39"/>
      <c r="J68" s="39">
        <f t="shared" si="5"/>
        <v>0</v>
      </c>
      <c r="K68" s="31"/>
      <c r="L68" s="31">
        <f t="shared" si="6"/>
        <v>0</v>
      </c>
      <c r="M68" s="40">
        <f t="shared" si="7"/>
        <v>0</v>
      </c>
      <c r="N68" s="106"/>
      <c r="O68" s="106"/>
      <c r="P68" s="107"/>
    </row>
    <row r="69" spans="2:16">
      <c r="B69" s="135">
        <v>3.2</v>
      </c>
      <c r="C69" s="140" t="s">
        <v>445</v>
      </c>
      <c r="D69" s="135" t="s">
        <v>13</v>
      </c>
      <c r="E69" s="137" t="s">
        <v>104</v>
      </c>
      <c r="F69" s="135">
        <v>1600</v>
      </c>
      <c r="G69" s="38"/>
      <c r="H69" s="39">
        <f t="shared" si="4"/>
        <v>0</v>
      </c>
      <c r="I69" s="39"/>
      <c r="J69" s="39">
        <f t="shared" si="5"/>
        <v>0</v>
      </c>
      <c r="K69" s="31"/>
      <c r="L69" s="31">
        <f t="shared" si="6"/>
        <v>0</v>
      </c>
      <c r="M69" s="40">
        <f t="shared" si="7"/>
        <v>0</v>
      </c>
      <c r="N69" s="106"/>
      <c r="O69" s="106"/>
      <c r="P69" s="107"/>
    </row>
    <row r="70" spans="2:16">
      <c r="B70" s="135">
        <v>3.3</v>
      </c>
      <c r="C70" s="140" t="s">
        <v>445</v>
      </c>
      <c r="D70" s="135" t="s">
        <v>14</v>
      </c>
      <c r="E70" s="137" t="s">
        <v>104</v>
      </c>
      <c r="F70" s="135">
        <v>350</v>
      </c>
      <c r="G70" s="38"/>
      <c r="H70" s="39">
        <f t="shared" si="4"/>
        <v>0</v>
      </c>
      <c r="I70" s="39"/>
      <c r="J70" s="39">
        <f t="shared" si="5"/>
        <v>0</v>
      </c>
      <c r="K70" s="31"/>
      <c r="L70" s="31">
        <f t="shared" si="6"/>
        <v>0</v>
      </c>
      <c r="M70" s="40">
        <f t="shared" si="7"/>
        <v>0</v>
      </c>
      <c r="N70" s="106"/>
      <c r="O70" s="106"/>
      <c r="P70" s="107"/>
    </row>
    <row r="71" spans="2:16">
      <c r="B71" s="135">
        <v>3.4</v>
      </c>
      <c r="C71" s="140" t="s">
        <v>445</v>
      </c>
      <c r="D71" s="135" t="s">
        <v>17</v>
      </c>
      <c r="E71" s="137" t="s">
        <v>104</v>
      </c>
      <c r="F71" s="135">
        <v>350</v>
      </c>
      <c r="G71" s="38"/>
      <c r="H71" s="39">
        <f t="shared" si="4"/>
        <v>0</v>
      </c>
      <c r="I71" s="39"/>
      <c r="J71" s="39">
        <f t="shared" si="5"/>
        <v>0</v>
      </c>
      <c r="K71" s="31"/>
      <c r="L71" s="31">
        <f t="shared" si="6"/>
        <v>0</v>
      </c>
      <c r="M71" s="40">
        <f t="shared" si="7"/>
        <v>0</v>
      </c>
      <c r="N71" s="106"/>
      <c r="O71" s="106"/>
      <c r="P71" s="107"/>
    </row>
    <row r="72" spans="2:16">
      <c r="B72" s="135">
        <v>3.5</v>
      </c>
      <c r="C72" s="140" t="s">
        <v>445</v>
      </c>
      <c r="D72" s="135" t="s">
        <v>15</v>
      </c>
      <c r="E72" s="137" t="s">
        <v>104</v>
      </c>
      <c r="F72" s="135">
        <v>150</v>
      </c>
      <c r="G72" s="38"/>
      <c r="H72" s="39">
        <f t="shared" si="4"/>
        <v>0</v>
      </c>
      <c r="I72" s="39"/>
      <c r="J72" s="39">
        <f t="shared" si="5"/>
        <v>0</v>
      </c>
      <c r="K72" s="31"/>
      <c r="L72" s="31">
        <f t="shared" si="6"/>
        <v>0</v>
      </c>
      <c r="M72" s="40">
        <f t="shared" si="7"/>
        <v>0</v>
      </c>
      <c r="N72" s="106"/>
      <c r="O72" s="106"/>
      <c r="P72" s="107"/>
    </row>
    <row r="73" spans="2:16">
      <c r="B73" s="135">
        <v>3.6</v>
      </c>
      <c r="C73" s="140" t="s">
        <v>445</v>
      </c>
      <c r="D73" s="135" t="s">
        <v>446</v>
      </c>
      <c r="E73" s="137" t="s">
        <v>104</v>
      </c>
      <c r="F73" s="135">
        <v>200</v>
      </c>
      <c r="G73" s="38"/>
      <c r="H73" s="39">
        <f t="shared" si="4"/>
        <v>0</v>
      </c>
      <c r="I73" s="39"/>
      <c r="J73" s="39">
        <f t="shared" si="5"/>
        <v>0</v>
      </c>
      <c r="K73" s="31"/>
      <c r="L73" s="31">
        <f t="shared" si="6"/>
        <v>0</v>
      </c>
      <c r="M73" s="40">
        <f t="shared" si="7"/>
        <v>0</v>
      </c>
      <c r="N73" s="106"/>
      <c r="O73" s="106"/>
      <c r="P73" s="107"/>
    </row>
    <row r="74" spans="2:16">
      <c r="B74" s="135">
        <v>3.7</v>
      </c>
      <c r="C74" s="140" t="s">
        <v>445</v>
      </c>
      <c r="D74" s="135" t="s">
        <v>447</v>
      </c>
      <c r="E74" s="137" t="s">
        <v>104</v>
      </c>
      <c r="F74" s="135">
        <v>150</v>
      </c>
      <c r="G74" s="38"/>
      <c r="H74" s="39">
        <f t="shared" si="4"/>
        <v>0</v>
      </c>
      <c r="I74" s="39"/>
      <c r="J74" s="39">
        <f t="shared" si="5"/>
        <v>0</v>
      </c>
      <c r="K74" s="31"/>
      <c r="L74" s="31">
        <f t="shared" si="6"/>
        <v>0</v>
      </c>
      <c r="M74" s="40">
        <f t="shared" si="7"/>
        <v>0</v>
      </c>
      <c r="N74" s="106"/>
      <c r="O74" s="106"/>
      <c r="P74" s="107"/>
    </row>
    <row r="75" spans="2:16">
      <c r="B75" s="135">
        <v>3.8</v>
      </c>
      <c r="C75" s="140" t="s">
        <v>445</v>
      </c>
      <c r="D75" s="135" t="s">
        <v>448</v>
      </c>
      <c r="E75" s="137" t="s">
        <v>104</v>
      </c>
      <c r="F75" s="135">
        <v>70</v>
      </c>
      <c r="G75" s="38"/>
      <c r="H75" s="39">
        <f t="shared" si="4"/>
        <v>0</v>
      </c>
      <c r="I75" s="39"/>
      <c r="J75" s="39">
        <f t="shared" si="5"/>
        <v>0</v>
      </c>
      <c r="K75" s="31"/>
      <c r="L75" s="31">
        <f t="shared" si="6"/>
        <v>0</v>
      </c>
      <c r="M75" s="40">
        <f t="shared" si="7"/>
        <v>0</v>
      </c>
      <c r="N75" s="106"/>
      <c r="O75" s="106"/>
      <c r="P75" s="107"/>
    </row>
    <row r="76" spans="2:16">
      <c r="B76" s="135">
        <v>3.9</v>
      </c>
      <c r="C76" s="140" t="s">
        <v>449</v>
      </c>
      <c r="D76" s="135" t="s">
        <v>450</v>
      </c>
      <c r="E76" s="137" t="s">
        <v>104</v>
      </c>
      <c r="F76" s="135">
        <v>20</v>
      </c>
      <c r="G76" s="38"/>
      <c r="H76" s="39">
        <f t="shared" si="4"/>
        <v>0</v>
      </c>
      <c r="I76" s="39"/>
      <c r="J76" s="39">
        <f t="shared" si="5"/>
        <v>0</v>
      </c>
      <c r="K76" s="31"/>
      <c r="L76" s="31">
        <f t="shared" si="6"/>
        <v>0</v>
      </c>
      <c r="M76" s="40">
        <f t="shared" si="7"/>
        <v>0</v>
      </c>
      <c r="N76" s="106"/>
      <c r="O76" s="106"/>
      <c r="P76" s="107"/>
    </row>
    <row r="77" spans="2:16">
      <c r="B77" s="135">
        <v>3.1</v>
      </c>
      <c r="C77" s="140" t="s">
        <v>449</v>
      </c>
      <c r="D77" s="135" t="s">
        <v>451</v>
      </c>
      <c r="E77" s="137" t="s">
        <v>104</v>
      </c>
      <c r="F77" s="135">
        <v>50</v>
      </c>
      <c r="G77" s="38"/>
      <c r="H77" s="39">
        <f t="shared" si="4"/>
        <v>0</v>
      </c>
      <c r="I77" s="39"/>
      <c r="J77" s="39">
        <f t="shared" si="5"/>
        <v>0</v>
      </c>
      <c r="K77" s="31"/>
      <c r="L77" s="31">
        <f t="shared" si="6"/>
        <v>0</v>
      </c>
      <c r="M77" s="40">
        <f t="shared" si="7"/>
        <v>0</v>
      </c>
      <c r="N77" s="106"/>
      <c r="O77" s="106"/>
      <c r="P77" s="107"/>
    </row>
    <row r="78" spans="2:16" ht="18">
      <c r="B78" s="118">
        <v>4</v>
      </c>
      <c r="C78" s="59" t="s">
        <v>353</v>
      </c>
      <c r="D78" s="59"/>
      <c r="E78" s="59"/>
      <c r="F78" s="59"/>
      <c r="G78" s="38"/>
      <c r="H78" s="39">
        <f t="shared" si="4"/>
        <v>0</v>
      </c>
      <c r="I78" s="39"/>
      <c r="J78" s="39">
        <f t="shared" si="5"/>
        <v>0</v>
      </c>
      <c r="K78" s="31"/>
      <c r="L78" s="31">
        <f t="shared" si="6"/>
        <v>0</v>
      </c>
      <c r="M78" s="40">
        <f t="shared" si="7"/>
        <v>0</v>
      </c>
      <c r="N78" s="106"/>
      <c r="O78" s="106"/>
      <c r="P78" s="107"/>
    </row>
    <row r="79" spans="2:16">
      <c r="B79" s="135">
        <v>4.0999999999999996</v>
      </c>
      <c r="C79" s="140" t="s">
        <v>452</v>
      </c>
      <c r="D79" s="135" t="s">
        <v>453</v>
      </c>
      <c r="E79" s="137" t="s">
        <v>83</v>
      </c>
      <c r="F79" s="135">
        <v>390</v>
      </c>
      <c r="G79" s="38"/>
      <c r="H79" s="39">
        <f t="shared" si="4"/>
        <v>0</v>
      </c>
      <c r="I79" s="39"/>
      <c r="J79" s="39">
        <f t="shared" si="5"/>
        <v>0</v>
      </c>
      <c r="K79" s="31"/>
      <c r="L79" s="31">
        <f t="shared" si="6"/>
        <v>0</v>
      </c>
      <c r="M79" s="40">
        <f t="shared" si="7"/>
        <v>0</v>
      </c>
      <c r="N79" s="106"/>
      <c r="O79" s="106"/>
      <c r="P79" s="107"/>
    </row>
    <row r="80" spans="2:16" ht="18">
      <c r="B80" s="118">
        <v>5</v>
      </c>
      <c r="C80" s="59" t="s">
        <v>454</v>
      </c>
      <c r="D80" s="59"/>
      <c r="E80" s="59"/>
      <c r="F80" s="59"/>
      <c r="G80" s="38"/>
      <c r="H80" s="39">
        <f t="shared" si="4"/>
        <v>0</v>
      </c>
      <c r="I80" s="39"/>
      <c r="J80" s="39">
        <f t="shared" si="5"/>
        <v>0</v>
      </c>
      <c r="K80" s="31"/>
      <c r="L80" s="31">
        <f t="shared" si="6"/>
        <v>0</v>
      </c>
      <c r="M80" s="40">
        <f t="shared" si="7"/>
        <v>0</v>
      </c>
      <c r="N80" s="106"/>
      <c r="O80" s="106"/>
      <c r="P80" s="107"/>
    </row>
    <row r="81" spans="2:16">
      <c r="B81" s="135">
        <v>5.0999999999999996</v>
      </c>
      <c r="C81" s="140" t="s">
        <v>455</v>
      </c>
      <c r="D81" s="135"/>
      <c r="E81" s="135" t="s">
        <v>331</v>
      </c>
      <c r="F81" s="135">
        <v>35</v>
      </c>
      <c r="G81" s="38"/>
      <c r="H81" s="39">
        <f t="shared" si="4"/>
        <v>0</v>
      </c>
      <c r="I81" s="39"/>
      <c r="J81" s="39">
        <f t="shared" si="5"/>
        <v>0</v>
      </c>
      <c r="K81" s="31"/>
      <c r="L81" s="31">
        <f t="shared" si="6"/>
        <v>0</v>
      </c>
      <c r="M81" s="40">
        <f t="shared" si="7"/>
        <v>0</v>
      </c>
      <c r="N81" s="106"/>
      <c r="O81" s="106"/>
      <c r="P81" s="107"/>
    </row>
    <row r="82" spans="2:16" ht="18">
      <c r="B82" s="118">
        <v>6</v>
      </c>
      <c r="C82" s="59" t="s">
        <v>456</v>
      </c>
      <c r="D82" s="59"/>
      <c r="E82" s="59"/>
      <c r="F82" s="59"/>
      <c r="G82" s="38"/>
      <c r="H82" s="39">
        <f t="shared" si="4"/>
        <v>0</v>
      </c>
      <c r="I82" s="39"/>
      <c r="J82" s="39">
        <f t="shared" si="5"/>
        <v>0</v>
      </c>
      <c r="K82" s="31"/>
      <c r="L82" s="31">
        <f t="shared" si="6"/>
        <v>0</v>
      </c>
      <c r="M82" s="40">
        <f t="shared" si="7"/>
        <v>0</v>
      </c>
      <c r="N82" s="106"/>
      <c r="O82" s="106"/>
      <c r="P82" s="107"/>
    </row>
    <row r="83" spans="2:16">
      <c r="B83" s="135">
        <v>6.1</v>
      </c>
      <c r="C83" s="140" t="s">
        <v>457</v>
      </c>
      <c r="D83" s="135" t="s">
        <v>458</v>
      </c>
      <c r="E83" s="135" t="s">
        <v>83</v>
      </c>
      <c r="F83" s="135">
        <v>2</v>
      </c>
      <c r="G83" s="38"/>
      <c r="H83" s="39">
        <f t="shared" si="4"/>
        <v>0</v>
      </c>
      <c r="I83" s="39"/>
      <c r="J83" s="39">
        <f t="shared" si="5"/>
        <v>0</v>
      </c>
      <c r="K83" s="31"/>
      <c r="L83" s="31">
        <f t="shared" si="6"/>
        <v>0</v>
      </c>
      <c r="M83" s="40">
        <f t="shared" si="7"/>
        <v>0</v>
      </c>
      <c r="N83" s="106"/>
      <c r="O83" s="106"/>
      <c r="P83" s="107"/>
    </row>
    <row r="84" spans="2:16">
      <c r="B84" s="141">
        <v>6.2</v>
      </c>
      <c r="C84" s="140" t="s">
        <v>457</v>
      </c>
      <c r="D84" s="135" t="s">
        <v>459</v>
      </c>
      <c r="E84" s="135" t="s">
        <v>83</v>
      </c>
      <c r="F84" s="135">
        <v>2</v>
      </c>
      <c r="G84" s="38"/>
      <c r="H84" s="39">
        <f t="shared" si="4"/>
        <v>0</v>
      </c>
      <c r="I84" s="39"/>
      <c r="J84" s="39">
        <f t="shared" si="5"/>
        <v>0</v>
      </c>
      <c r="K84" s="31"/>
      <c r="L84" s="31">
        <f t="shared" si="6"/>
        <v>0</v>
      </c>
      <c r="M84" s="40">
        <f t="shared" si="7"/>
        <v>0</v>
      </c>
      <c r="N84" s="106"/>
      <c r="O84" s="106"/>
      <c r="P84" s="107"/>
    </row>
    <row r="85" spans="2:16">
      <c r="B85" s="135">
        <v>6.3</v>
      </c>
      <c r="C85" s="140" t="s">
        <v>457</v>
      </c>
      <c r="D85" s="135" t="s">
        <v>460</v>
      </c>
      <c r="E85" s="135" t="s">
        <v>83</v>
      </c>
      <c r="F85" s="135">
        <v>2</v>
      </c>
      <c r="G85" s="38"/>
      <c r="H85" s="39">
        <f t="shared" si="4"/>
        <v>0</v>
      </c>
      <c r="I85" s="39"/>
      <c r="J85" s="39">
        <f t="shared" si="5"/>
        <v>0</v>
      </c>
      <c r="K85" s="31"/>
      <c r="L85" s="31">
        <f t="shared" si="6"/>
        <v>0</v>
      </c>
      <c r="M85" s="40">
        <f t="shared" si="7"/>
        <v>0</v>
      </c>
      <c r="N85" s="106"/>
      <c r="O85" s="106"/>
      <c r="P85" s="107"/>
    </row>
    <row r="86" spans="2:16">
      <c r="B86" s="135">
        <v>6.4</v>
      </c>
      <c r="C86" s="140" t="s">
        <v>457</v>
      </c>
      <c r="D86" s="135" t="s">
        <v>461</v>
      </c>
      <c r="E86" s="135" t="s">
        <v>83</v>
      </c>
      <c r="F86" s="135">
        <v>2</v>
      </c>
      <c r="G86" s="38"/>
      <c r="H86" s="39">
        <f t="shared" si="4"/>
        <v>0</v>
      </c>
      <c r="I86" s="39"/>
      <c r="J86" s="39">
        <f t="shared" si="5"/>
        <v>0</v>
      </c>
      <c r="K86" s="31"/>
      <c r="L86" s="31">
        <f t="shared" si="6"/>
        <v>0</v>
      </c>
      <c r="M86" s="40">
        <f t="shared" si="7"/>
        <v>0</v>
      </c>
      <c r="N86" s="106"/>
      <c r="O86" s="106"/>
      <c r="P86" s="107"/>
    </row>
    <row r="87" spans="2:16">
      <c r="B87" s="135">
        <v>6.5</v>
      </c>
      <c r="C87" s="140" t="s">
        <v>457</v>
      </c>
      <c r="D87" s="135" t="s">
        <v>462</v>
      </c>
      <c r="E87" s="135" t="s">
        <v>83</v>
      </c>
      <c r="F87" s="135">
        <v>2</v>
      </c>
      <c r="G87" s="38"/>
      <c r="H87" s="39">
        <f t="shared" si="4"/>
        <v>0</v>
      </c>
      <c r="I87" s="39"/>
      <c r="J87" s="39">
        <f t="shared" si="5"/>
        <v>0</v>
      </c>
      <c r="K87" s="31"/>
      <c r="L87" s="31">
        <f t="shared" si="6"/>
        <v>0</v>
      </c>
      <c r="M87" s="40">
        <f t="shared" si="7"/>
        <v>0</v>
      </c>
      <c r="N87" s="106"/>
      <c r="O87" s="106"/>
      <c r="P87" s="107"/>
    </row>
    <row r="88" spans="2:16">
      <c r="B88" s="135">
        <v>6.6</v>
      </c>
      <c r="C88" s="140" t="s">
        <v>457</v>
      </c>
      <c r="D88" s="135" t="s">
        <v>463</v>
      </c>
      <c r="E88" s="135" t="s">
        <v>83</v>
      </c>
      <c r="F88" s="135">
        <v>2</v>
      </c>
      <c r="G88" s="38"/>
      <c r="H88" s="39">
        <f t="shared" si="4"/>
        <v>0</v>
      </c>
      <c r="I88" s="39"/>
      <c r="J88" s="39">
        <f t="shared" si="5"/>
        <v>0</v>
      </c>
      <c r="K88" s="31"/>
      <c r="L88" s="31">
        <f t="shared" si="6"/>
        <v>0</v>
      </c>
      <c r="M88" s="40">
        <f t="shared" si="7"/>
        <v>0</v>
      </c>
      <c r="N88" s="106"/>
      <c r="O88" s="106"/>
      <c r="P88" s="107"/>
    </row>
    <row r="89" spans="2:16">
      <c r="B89" s="135">
        <v>6.7</v>
      </c>
      <c r="C89" s="140" t="s">
        <v>457</v>
      </c>
      <c r="D89" s="135" t="s">
        <v>464</v>
      </c>
      <c r="E89" s="135" t="s">
        <v>83</v>
      </c>
      <c r="F89" s="135">
        <v>2</v>
      </c>
      <c r="G89" s="38"/>
      <c r="H89" s="39">
        <f t="shared" si="4"/>
        <v>0</v>
      </c>
      <c r="I89" s="39"/>
      <c r="J89" s="39">
        <f t="shared" si="5"/>
        <v>0</v>
      </c>
      <c r="K89" s="31"/>
      <c r="L89" s="31">
        <f t="shared" si="6"/>
        <v>0</v>
      </c>
      <c r="M89" s="40">
        <f t="shared" si="7"/>
        <v>0</v>
      </c>
      <c r="N89" s="106"/>
      <c r="O89" s="106"/>
      <c r="P89" s="107"/>
    </row>
    <row r="90" spans="2:16">
      <c r="B90" s="135">
        <v>6.8</v>
      </c>
      <c r="C90" s="140" t="s">
        <v>457</v>
      </c>
      <c r="D90" s="135" t="s">
        <v>465</v>
      </c>
      <c r="E90" s="135" t="s">
        <v>83</v>
      </c>
      <c r="F90" s="135">
        <v>2</v>
      </c>
      <c r="G90" s="38"/>
      <c r="H90" s="39">
        <f t="shared" si="4"/>
        <v>0</v>
      </c>
      <c r="I90" s="39"/>
      <c r="J90" s="39">
        <f t="shared" si="5"/>
        <v>0</v>
      </c>
      <c r="K90" s="31"/>
      <c r="L90" s="31">
        <f t="shared" si="6"/>
        <v>0</v>
      </c>
      <c r="M90" s="40">
        <f t="shared" si="7"/>
        <v>0</v>
      </c>
      <c r="N90" s="106"/>
      <c r="O90" s="106"/>
      <c r="P90" s="107"/>
    </row>
    <row r="91" spans="2:16" ht="18">
      <c r="B91" s="118">
        <v>7</v>
      </c>
      <c r="C91" s="59" t="s">
        <v>466</v>
      </c>
      <c r="D91" s="59"/>
      <c r="E91" s="59"/>
      <c r="F91" s="59"/>
      <c r="G91" s="38"/>
      <c r="H91" s="39">
        <f t="shared" si="4"/>
        <v>0</v>
      </c>
      <c r="I91" s="39"/>
      <c r="J91" s="39">
        <f t="shared" si="5"/>
        <v>0</v>
      </c>
      <c r="K91" s="31"/>
      <c r="L91" s="31">
        <f t="shared" si="6"/>
        <v>0</v>
      </c>
      <c r="M91" s="40">
        <f t="shared" si="7"/>
        <v>0</v>
      </c>
      <c r="N91" s="106"/>
      <c r="O91" s="106"/>
      <c r="P91" s="107"/>
    </row>
    <row r="92" spans="2:16">
      <c r="B92" s="141">
        <v>7.1</v>
      </c>
      <c r="C92" s="140" t="s">
        <v>467</v>
      </c>
      <c r="D92" s="135" t="s">
        <v>16</v>
      </c>
      <c r="E92" s="135" t="s">
        <v>83</v>
      </c>
      <c r="F92" s="135">
        <v>82</v>
      </c>
      <c r="G92" s="38"/>
      <c r="H92" s="39">
        <f t="shared" si="4"/>
        <v>0</v>
      </c>
      <c r="I92" s="39"/>
      <c r="J92" s="39">
        <f t="shared" si="5"/>
        <v>0</v>
      </c>
      <c r="K92" s="31"/>
      <c r="L92" s="31">
        <f t="shared" si="6"/>
        <v>0</v>
      </c>
      <c r="M92" s="40">
        <f t="shared" si="7"/>
        <v>0</v>
      </c>
      <c r="N92" s="106"/>
      <c r="O92" s="106"/>
      <c r="P92" s="107"/>
    </row>
    <row r="93" spans="2:16">
      <c r="B93" s="141">
        <v>7.2</v>
      </c>
      <c r="C93" s="140" t="s">
        <v>467</v>
      </c>
      <c r="D93" s="135" t="s">
        <v>405</v>
      </c>
      <c r="E93" s="135" t="s">
        <v>83</v>
      </c>
      <c r="F93" s="135">
        <v>1</v>
      </c>
      <c r="G93" s="38"/>
      <c r="H93" s="39">
        <f t="shared" si="4"/>
        <v>0</v>
      </c>
      <c r="I93" s="39"/>
      <c r="J93" s="39">
        <f t="shared" si="5"/>
        <v>0</v>
      </c>
      <c r="K93" s="31"/>
      <c r="L93" s="31">
        <f t="shared" si="6"/>
        <v>0</v>
      </c>
      <c r="M93" s="40">
        <f t="shared" si="7"/>
        <v>0</v>
      </c>
      <c r="N93" s="106"/>
      <c r="O93" s="106"/>
      <c r="P93" s="107"/>
    </row>
    <row r="94" spans="2:16">
      <c r="B94" s="141">
        <v>7.3</v>
      </c>
      <c r="C94" s="140" t="s">
        <v>467</v>
      </c>
      <c r="D94" s="135" t="s">
        <v>403</v>
      </c>
      <c r="E94" s="135" t="s">
        <v>83</v>
      </c>
      <c r="F94" s="135">
        <v>1</v>
      </c>
      <c r="G94" s="38"/>
      <c r="H94" s="39">
        <f t="shared" si="4"/>
        <v>0</v>
      </c>
      <c r="I94" s="39"/>
      <c r="J94" s="39">
        <f t="shared" si="5"/>
        <v>0</v>
      </c>
      <c r="K94" s="31"/>
      <c r="L94" s="31">
        <f t="shared" si="6"/>
        <v>0</v>
      </c>
      <c r="M94" s="40">
        <f t="shared" si="7"/>
        <v>0</v>
      </c>
      <c r="N94" s="106"/>
      <c r="O94" s="106"/>
      <c r="P94" s="107"/>
    </row>
    <row r="95" spans="2:16">
      <c r="B95" s="141">
        <v>7.4</v>
      </c>
      <c r="C95" s="140" t="s">
        <v>467</v>
      </c>
      <c r="D95" s="135" t="s">
        <v>391</v>
      </c>
      <c r="E95" s="135" t="s">
        <v>83</v>
      </c>
      <c r="F95" s="135">
        <v>8</v>
      </c>
      <c r="G95" s="38"/>
      <c r="H95" s="39">
        <f t="shared" si="4"/>
        <v>0</v>
      </c>
      <c r="I95" s="39"/>
      <c r="J95" s="39">
        <f t="shared" si="5"/>
        <v>0</v>
      </c>
      <c r="K95" s="31"/>
      <c r="L95" s="31">
        <f t="shared" si="6"/>
        <v>0</v>
      </c>
      <c r="M95" s="40">
        <f t="shared" si="7"/>
        <v>0</v>
      </c>
      <c r="N95" s="106"/>
      <c r="O95" s="106"/>
      <c r="P95" s="107"/>
    </row>
    <row r="96" spans="2:16">
      <c r="B96" s="141">
        <v>7.5</v>
      </c>
      <c r="C96" s="140" t="s">
        <v>467</v>
      </c>
      <c r="D96" s="135" t="s">
        <v>386</v>
      </c>
      <c r="E96" s="135" t="s">
        <v>83</v>
      </c>
      <c r="F96" s="135">
        <v>2</v>
      </c>
      <c r="G96" s="38"/>
      <c r="H96" s="39">
        <f t="shared" si="4"/>
        <v>0</v>
      </c>
      <c r="I96" s="39"/>
      <c r="J96" s="39">
        <f t="shared" si="5"/>
        <v>0</v>
      </c>
      <c r="K96" s="31"/>
      <c r="L96" s="31">
        <f t="shared" si="6"/>
        <v>0</v>
      </c>
      <c r="M96" s="40">
        <f t="shared" si="7"/>
        <v>0</v>
      </c>
      <c r="N96" s="106"/>
      <c r="O96" s="106"/>
      <c r="P96" s="107"/>
    </row>
    <row r="97" spans="2:16">
      <c r="B97" s="141">
        <v>7.6</v>
      </c>
      <c r="C97" s="140" t="s">
        <v>467</v>
      </c>
      <c r="D97" s="135" t="s">
        <v>387</v>
      </c>
      <c r="E97" s="135" t="s">
        <v>83</v>
      </c>
      <c r="F97" s="135">
        <v>8</v>
      </c>
      <c r="G97" s="38"/>
      <c r="H97" s="39">
        <f t="shared" si="4"/>
        <v>0</v>
      </c>
      <c r="I97" s="39"/>
      <c r="J97" s="39">
        <f t="shared" si="5"/>
        <v>0</v>
      </c>
      <c r="K97" s="31"/>
      <c r="L97" s="31">
        <f t="shared" si="6"/>
        <v>0</v>
      </c>
      <c r="M97" s="40">
        <f t="shared" si="7"/>
        <v>0</v>
      </c>
      <c r="N97" s="106"/>
      <c r="O97" s="106"/>
      <c r="P97" s="107"/>
    </row>
    <row r="98" spans="2:16">
      <c r="B98" s="141">
        <v>7.7</v>
      </c>
      <c r="C98" s="140" t="s">
        <v>467</v>
      </c>
      <c r="D98" s="135" t="s">
        <v>389</v>
      </c>
      <c r="E98" s="135" t="s">
        <v>83</v>
      </c>
      <c r="F98" s="135">
        <v>13</v>
      </c>
      <c r="G98" s="38"/>
      <c r="H98" s="39">
        <f t="shared" si="4"/>
        <v>0</v>
      </c>
      <c r="I98" s="39"/>
      <c r="J98" s="39">
        <f t="shared" si="5"/>
        <v>0</v>
      </c>
      <c r="K98" s="31"/>
      <c r="L98" s="31">
        <f t="shared" si="6"/>
        <v>0</v>
      </c>
      <c r="M98" s="40">
        <f t="shared" si="7"/>
        <v>0</v>
      </c>
      <c r="N98" s="106"/>
      <c r="O98" s="106"/>
      <c r="P98" s="107"/>
    </row>
    <row r="99" spans="2:16">
      <c r="B99" s="141">
        <v>7.8</v>
      </c>
      <c r="C99" s="140" t="s">
        <v>468</v>
      </c>
      <c r="D99" s="135" t="s">
        <v>389</v>
      </c>
      <c r="E99" s="135" t="s">
        <v>83</v>
      </c>
      <c r="F99" s="135">
        <v>4</v>
      </c>
      <c r="G99" s="38"/>
      <c r="H99" s="39">
        <f t="shared" si="4"/>
        <v>0</v>
      </c>
      <c r="I99" s="39"/>
      <c r="J99" s="39">
        <f t="shared" si="5"/>
        <v>0</v>
      </c>
      <c r="K99" s="31"/>
      <c r="L99" s="31">
        <f t="shared" si="6"/>
        <v>0</v>
      </c>
      <c r="M99" s="40">
        <f t="shared" si="7"/>
        <v>0</v>
      </c>
      <c r="N99" s="106"/>
      <c r="O99" s="106"/>
      <c r="P99" s="107"/>
    </row>
    <row r="100" spans="2:16">
      <c r="B100" s="141">
        <v>7.9</v>
      </c>
      <c r="C100" s="140" t="s">
        <v>468</v>
      </c>
      <c r="D100" s="135" t="s">
        <v>391</v>
      </c>
      <c r="E100" s="135" t="s">
        <v>83</v>
      </c>
      <c r="F100" s="135">
        <v>8</v>
      </c>
      <c r="G100" s="38"/>
      <c r="H100" s="39">
        <f t="shared" si="4"/>
        <v>0</v>
      </c>
      <c r="I100" s="39"/>
      <c r="J100" s="39">
        <f t="shared" si="5"/>
        <v>0</v>
      </c>
      <c r="K100" s="31"/>
      <c r="L100" s="31">
        <f t="shared" si="6"/>
        <v>0</v>
      </c>
      <c r="M100" s="40">
        <f t="shared" si="7"/>
        <v>0</v>
      </c>
      <c r="N100" s="106"/>
      <c r="O100" s="106"/>
      <c r="P100" s="107"/>
    </row>
    <row r="101" spans="2:16">
      <c r="B101" s="141">
        <v>7.1</v>
      </c>
      <c r="C101" s="140" t="s">
        <v>468</v>
      </c>
      <c r="D101" s="135" t="s">
        <v>386</v>
      </c>
      <c r="E101" s="135" t="s">
        <v>83</v>
      </c>
      <c r="F101" s="135">
        <v>2</v>
      </c>
      <c r="G101" s="38"/>
      <c r="H101" s="39">
        <f t="shared" si="4"/>
        <v>0</v>
      </c>
      <c r="I101" s="39"/>
      <c r="J101" s="39">
        <f t="shared" si="5"/>
        <v>0</v>
      </c>
      <c r="K101" s="31"/>
      <c r="L101" s="31">
        <f t="shared" si="6"/>
        <v>0</v>
      </c>
      <c r="M101" s="40">
        <f t="shared" si="7"/>
        <v>0</v>
      </c>
      <c r="N101" s="106"/>
      <c r="O101" s="106"/>
      <c r="P101" s="107"/>
    </row>
    <row r="102" spans="2:16">
      <c r="B102" s="138">
        <v>7.11</v>
      </c>
      <c r="C102" s="140" t="s">
        <v>469</v>
      </c>
      <c r="D102" s="135" t="s">
        <v>12</v>
      </c>
      <c r="E102" s="135" t="s">
        <v>83</v>
      </c>
      <c r="F102" s="135">
        <v>135</v>
      </c>
      <c r="G102" s="38"/>
      <c r="H102" s="39">
        <f t="shared" si="4"/>
        <v>0</v>
      </c>
      <c r="I102" s="39"/>
      <c r="J102" s="39">
        <f t="shared" si="5"/>
        <v>0</v>
      </c>
      <c r="K102" s="31"/>
      <c r="L102" s="31">
        <f t="shared" si="6"/>
        <v>0</v>
      </c>
      <c r="M102" s="40">
        <f t="shared" si="7"/>
        <v>0</v>
      </c>
      <c r="N102" s="106"/>
      <c r="O102" s="106"/>
      <c r="P102" s="107"/>
    </row>
    <row r="103" spans="2:16">
      <c r="B103" s="138">
        <v>7.12</v>
      </c>
      <c r="C103" s="140" t="s">
        <v>469</v>
      </c>
      <c r="D103" s="135" t="s">
        <v>13</v>
      </c>
      <c r="E103" s="135" t="s">
        <v>83</v>
      </c>
      <c r="F103" s="135">
        <v>135</v>
      </c>
      <c r="G103" s="38"/>
      <c r="H103" s="39">
        <f t="shared" si="4"/>
        <v>0</v>
      </c>
      <c r="I103" s="39"/>
      <c r="J103" s="39">
        <f t="shared" si="5"/>
        <v>0</v>
      </c>
      <c r="K103" s="31"/>
      <c r="L103" s="31">
        <f t="shared" si="6"/>
        <v>0</v>
      </c>
      <c r="M103" s="40">
        <f t="shared" si="7"/>
        <v>0</v>
      </c>
      <c r="N103" s="106"/>
      <c r="O103" s="106"/>
      <c r="P103" s="107"/>
    </row>
    <row r="104" spans="2:16">
      <c r="B104" s="138">
        <v>7.13</v>
      </c>
      <c r="C104" s="140" t="s">
        <v>470</v>
      </c>
      <c r="D104" s="135" t="s">
        <v>12</v>
      </c>
      <c r="E104" s="135" t="s">
        <v>83</v>
      </c>
      <c r="F104" s="135">
        <v>270</v>
      </c>
      <c r="G104" s="38"/>
      <c r="H104" s="39">
        <f t="shared" si="4"/>
        <v>0</v>
      </c>
      <c r="I104" s="39"/>
      <c r="J104" s="39">
        <f t="shared" si="5"/>
        <v>0</v>
      </c>
      <c r="K104" s="31"/>
      <c r="L104" s="31">
        <f t="shared" si="6"/>
        <v>0</v>
      </c>
      <c r="M104" s="40">
        <f t="shared" si="7"/>
        <v>0</v>
      </c>
      <c r="N104" s="106"/>
      <c r="O104" s="106"/>
      <c r="P104" s="107"/>
    </row>
    <row r="105" spans="2:16">
      <c r="B105" s="138">
        <v>7.14</v>
      </c>
      <c r="C105" s="140" t="s">
        <v>470</v>
      </c>
      <c r="D105" s="135" t="s">
        <v>13</v>
      </c>
      <c r="E105" s="135" t="s">
        <v>83</v>
      </c>
      <c r="F105" s="135">
        <v>270</v>
      </c>
      <c r="G105" s="38"/>
      <c r="H105" s="39">
        <f t="shared" si="4"/>
        <v>0</v>
      </c>
      <c r="I105" s="39"/>
      <c r="J105" s="39">
        <f t="shared" si="5"/>
        <v>0</v>
      </c>
      <c r="K105" s="31"/>
      <c r="L105" s="31">
        <f t="shared" si="6"/>
        <v>0</v>
      </c>
      <c r="M105" s="40">
        <f t="shared" si="7"/>
        <v>0</v>
      </c>
      <c r="N105" s="106"/>
      <c r="O105" s="106"/>
      <c r="P105" s="107"/>
    </row>
    <row r="106" spans="2:16">
      <c r="B106" s="138">
        <v>7.15</v>
      </c>
      <c r="C106" s="140" t="s">
        <v>471</v>
      </c>
      <c r="D106" s="135" t="s">
        <v>472</v>
      </c>
      <c r="E106" s="135" t="s">
        <v>83</v>
      </c>
      <c r="F106" s="135">
        <v>2</v>
      </c>
      <c r="G106" s="38"/>
      <c r="H106" s="39">
        <f t="shared" si="4"/>
        <v>0</v>
      </c>
      <c r="I106" s="39"/>
      <c r="J106" s="39">
        <f t="shared" si="5"/>
        <v>0</v>
      </c>
      <c r="K106" s="31"/>
      <c r="L106" s="31">
        <f t="shared" si="6"/>
        <v>0</v>
      </c>
      <c r="M106" s="40">
        <f t="shared" si="7"/>
        <v>0</v>
      </c>
      <c r="N106" s="106"/>
      <c r="O106" s="106"/>
      <c r="P106" s="107"/>
    </row>
    <row r="107" spans="2:16">
      <c r="B107" s="138">
        <v>7.16</v>
      </c>
      <c r="C107" s="140" t="s">
        <v>471</v>
      </c>
      <c r="D107" s="135" t="s">
        <v>473</v>
      </c>
      <c r="E107" s="135" t="s">
        <v>83</v>
      </c>
      <c r="F107" s="135">
        <v>2</v>
      </c>
      <c r="G107" s="38"/>
      <c r="H107" s="39">
        <f t="shared" ref="H107:H124" si="8">G107*F107</f>
        <v>0</v>
      </c>
      <c r="I107" s="39"/>
      <c r="J107" s="39">
        <f t="shared" ref="J107:J124" si="9">I107*F107</f>
        <v>0</v>
      </c>
      <c r="K107" s="31"/>
      <c r="L107" s="31">
        <f t="shared" ref="L107:L124" si="10">K107*F107</f>
        <v>0</v>
      </c>
      <c r="M107" s="40">
        <f t="shared" ref="M107:M124" si="11">H107+J107+L107</f>
        <v>0</v>
      </c>
      <c r="N107" s="106"/>
      <c r="O107" s="106"/>
      <c r="P107" s="107"/>
    </row>
    <row r="108" spans="2:16" ht="18">
      <c r="B108" s="118">
        <v>8</v>
      </c>
      <c r="C108" s="59" t="s">
        <v>360</v>
      </c>
      <c r="D108" s="59"/>
      <c r="E108" s="59"/>
      <c r="F108" s="59"/>
      <c r="G108" s="38"/>
      <c r="H108" s="39">
        <f t="shared" si="8"/>
        <v>0</v>
      </c>
      <c r="I108" s="39"/>
      <c r="J108" s="39">
        <f t="shared" si="9"/>
        <v>0</v>
      </c>
      <c r="K108" s="31"/>
      <c r="L108" s="31">
        <f t="shared" si="10"/>
        <v>0</v>
      </c>
      <c r="M108" s="40">
        <f t="shared" si="11"/>
        <v>0</v>
      </c>
      <c r="N108" s="106"/>
      <c r="O108" s="106"/>
      <c r="P108" s="107"/>
    </row>
    <row r="109" spans="2:16">
      <c r="B109" s="135">
        <v>8.1</v>
      </c>
      <c r="C109" s="136" t="s">
        <v>474</v>
      </c>
      <c r="D109" s="135"/>
      <c r="E109" s="137" t="s">
        <v>83</v>
      </c>
      <c r="F109" s="143">
        <v>2900</v>
      </c>
      <c r="G109" s="38"/>
      <c r="H109" s="39">
        <f t="shared" si="8"/>
        <v>0</v>
      </c>
      <c r="I109" s="39"/>
      <c r="J109" s="39">
        <f t="shared" si="9"/>
        <v>0</v>
      </c>
      <c r="K109" s="31"/>
      <c r="L109" s="31">
        <f t="shared" si="10"/>
        <v>0</v>
      </c>
      <c r="M109" s="40">
        <f t="shared" si="11"/>
        <v>0</v>
      </c>
      <c r="N109" s="106"/>
      <c r="O109" s="106"/>
      <c r="P109" s="107"/>
    </row>
    <row r="110" spans="2:16">
      <c r="B110" s="137">
        <v>8.1999999999999993</v>
      </c>
      <c r="C110" s="136" t="s">
        <v>475</v>
      </c>
      <c r="D110" s="135" t="s">
        <v>403</v>
      </c>
      <c r="E110" s="137" t="s">
        <v>83</v>
      </c>
      <c r="F110" s="143">
        <v>10</v>
      </c>
      <c r="G110" s="38"/>
      <c r="H110" s="39">
        <f t="shared" si="8"/>
        <v>0</v>
      </c>
      <c r="I110" s="39"/>
      <c r="J110" s="39">
        <f t="shared" si="9"/>
        <v>0</v>
      </c>
      <c r="K110" s="31"/>
      <c r="L110" s="31">
        <f t="shared" si="10"/>
        <v>0</v>
      </c>
      <c r="M110" s="40">
        <f t="shared" si="11"/>
        <v>0</v>
      </c>
      <c r="N110" s="106"/>
      <c r="O110" s="106"/>
      <c r="P110" s="107"/>
    </row>
    <row r="111" spans="2:16">
      <c r="B111" s="137">
        <v>8.3000000000000007</v>
      </c>
      <c r="C111" s="136" t="s">
        <v>475</v>
      </c>
      <c r="D111" s="135" t="s">
        <v>404</v>
      </c>
      <c r="E111" s="137" t="s">
        <v>83</v>
      </c>
      <c r="F111" s="143">
        <v>5</v>
      </c>
      <c r="G111" s="38"/>
      <c r="H111" s="39">
        <f t="shared" si="8"/>
        <v>0</v>
      </c>
      <c r="I111" s="39"/>
      <c r="J111" s="39">
        <f t="shared" si="9"/>
        <v>0</v>
      </c>
      <c r="K111" s="31"/>
      <c r="L111" s="31">
        <f t="shared" si="10"/>
        <v>0</v>
      </c>
      <c r="M111" s="40">
        <f t="shared" si="11"/>
        <v>0</v>
      </c>
      <c r="N111" s="106"/>
      <c r="O111" s="106"/>
      <c r="P111" s="107"/>
    </row>
    <row r="112" spans="2:16">
      <c r="B112" s="137">
        <v>8.4</v>
      </c>
      <c r="C112" s="136" t="s">
        <v>475</v>
      </c>
      <c r="D112" s="135" t="s">
        <v>405</v>
      </c>
      <c r="E112" s="137" t="s">
        <v>83</v>
      </c>
      <c r="F112" s="143">
        <v>20</v>
      </c>
      <c r="G112" s="38"/>
      <c r="H112" s="39">
        <f t="shared" si="8"/>
        <v>0</v>
      </c>
      <c r="I112" s="39"/>
      <c r="J112" s="39">
        <f t="shared" si="9"/>
        <v>0</v>
      </c>
      <c r="K112" s="31"/>
      <c r="L112" s="31">
        <f t="shared" si="10"/>
        <v>0</v>
      </c>
      <c r="M112" s="40">
        <f t="shared" si="11"/>
        <v>0</v>
      </c>
      <c r="N112" s="106"/>
      <c r="O112" s="106"/>
      <c r="P112" s="107"/>
    </row>
    <row r="113" spans="2:16">
      <c r="B113" s="137">
        <v>8.5</v>
      </c>
      <c r="C113" s="136" t="s">
        <v>475</v>
      </c>
      <c r="D113" s="135" t="s">
        <v>406</v>
      </c>
      <c r="E113" s="137" t="s">
        <v>83</v>
      </c>
      <c r="F113" s="143">
        <v>10</v>
      </c>
      <c r="G113" s="38"/>
      <c r="H113" s="39">
        <f t="shared" si="8"/>
        <v>0</v>
      </c>
      <c r="I113" s="39"/>
      <c r="J113" s="39">
        <f t="shared" si="9"/>
        <v>0</v>
      </c>
      <c r="K113" s="31"/>
      <c r="L113" s="31">
        <f t="shared" si="10"/>
        <v>0</v>
      </c>
      <c r="M113" s="40">
        <f t="shared" si="11"/>
        <v>0</v>
      </c>
      <c r="N113" s="106"/>
      <c r="O113" s="106"/>
      <c r="P113" s="107"/>
    </row>
    <row r="114" spans="2:16">
      <c r="B114" s="137">
        <v>8.6</v>
      </c>
      <c r="C114" s="136" t="s">
        <v>475</v>
      </c>
      <c r="D114" s="135" t="s">
        <v>407</v>
      </c>
      <c r="E114" s="137" t="s">
        <v>83</v>
      </c>
      <c r="F114" s="143">
        <v>10</v>
      </c>
      <c r="G114" s="38"/>
      <c r="H114" s="39">
        <f t="shared" si="8"/>
        <v>0</v>
      </c>
      <c r="I114" s="39"/>
      <c r="J114" s="39">
        <f t="shared" si="9"/>
        <v>0</v>
      </c>
      <c r="K114" s="31"/>
      <c r="L114" s="31">
        <f t="shared" si="10"/>
        <v>0</v>
      </c>
      <c r="M114" s="40">
        <f t="shared" si="11"/>
        <v>0</v>
      </c>
      <c r="N114" s="106"/>
      <c r="O114" s="106"/>
      <c r="P114" s="107"/>
    </row>
    <row r="115" spans="2:16">
      <c r="B115" s="137">
        <v>8.6999999999999993</v>
      </c>
      <c r="C115" s="136" t="s">
        <v>475</v>
      </c>
      <c r="D115" s="135" t="s">
        <v>19</v>
      </c>
      <c r="E115" s="137" t="s">
        <v>83</v>
      </c>
      <c r="F115" s="143">
        <v>5</v>
      </c>
      <c r="G115" s="38"/>
      <c r="H115" s="39">
        <f t="shared" si="8"/>
        <v>0</v>
      </c>
      <c r="I115" s="39"/>
      <c r="J115" s="39">
        <f t="shared" si="9"/>
        <v>0</v>
      </c>
      <c r="K115" s="31"/>
      <c r="L115" s="31">
        <f t="shared" si="10"/>
        <v>0</v>
      </c>
      <c r="M115" s="40">
        <f t="shared" si="11"/>
        <v>0</v>
      </c>
      <c r="N115" s="106"/>
      <c r="O115" s="106"/>
      <c r="P115" s="107"/>
    </row>
    <row r="116" spans="2:16">
      <c r="B116" s="137">
        <v>8.8000000000000007</v>
      </c>
      <c r="C116" s="136" t="s">
        <v>475</v>
      </c>
      <c r="D116" s="135" t="s">
        <v>408</v>
      </c>
      <c r="E116" s="137" t="s">
        <v>83</v>
      </c>
      <c r="F116" s="143">
        <v>10</v>
      </c>
      <c r="G116" s="38"/>
      <c r="H116" s="39">
        <f t="shared" si="8"/>
        <v>0</v>
      </c>
      <c r="I116" s="39"/>
      <c r="J116" s="39">
        <f t="shared" si="9"/>
        <v>0</v>
      </c>
      <c r="K116" s="31"/>
      <c r="L116" s="31">
        <f t="shared" si="10"/>
        <v>0</v>
      </c>
      <c r="M116" s="40">
        <f t="shared" si="11"/>
        <v>0</v>
      </c>
      <c r="N116" s="106"/>
      <c r="O116" s="106"/>
      <c r="P116" s="107"/>
    </row>
    <row r="117" spans="2:16">
      <c r="B117" s="135">
        <v>8.9</v>
      </c>
      <c r="C117" s="136" t="s">
        <v>475</v>
      </c>
      <c r="D117" s="135" t="s">
        <v>16</v>
      </c>
      <c r="E117" s="137" t="s">
        <v>83</v>
      </c>
      <c r="F117" s="143">
        <v>210</v>
      </c>
      <c r="G117" s="38"/>
      <c r="H117" s="39">
        <f t="shared" si="8"/>
        <v>0</v>
      </c>
      <c r="I117" s="39"/>
      <c r="J117" s="39">
        <f t="shared" si="9"/>
        <v>0</v>
      </c>
      <c r="K117" s="31"/>
      <c r="L117" s="31">
        <f t="shared" si="10"/>
        <v>0</v>
      </c>
      <c r="M117" s="40">
        <f t="shared" si="11"/>
        <v>0</v>
      </c>
      <c r="N117" s="106"/>
      <c r="O117" s="106"/>
      <c r="P117" s="107"/>
    </row>
    <row r="118" spans="2:16">
      <c r="B118" s="138">
        <v>8.1</v>
      </c>
      <c r="C118" s="136" t="s">
        <v>475</v>
      </c>
      <c r="D118" s="135" t="s">
        <v>20</v>
      </c>
      <c r="E118" s="137" t="s">
        <v>83</v>
      </c>
      <c r="F118" s="143">
        <v>15</v>
      </c>
      <c r="G118" s="38"/>
      <c r="H118" s="39">
        <f t="shared" si="8"/>
        <v>0</v>
      </c>
      <c r="I118" s="39"/>
      <c r="J118" s="39">
        <f t="shared" si="9"/>
        <v>0</v>
      </c>
      <c r="K118" s="31"/>
      <c r="L118" s="31">
        <f t="shared" si="10"/>
        <v>0</v>
      </c>
      <c r="M118" s="40">
        <f t="shared" si="11"/>
        <v>0</v>
      </c>
      <c r="N118" s="106"/>
      <c r="O118" s="106"/>
      <c r="P118" s="107"/>
    </row>
    <row r="119" spans="2:16">
      <c r="B119" s="135">
        <v>8.11</v>
      </c>
      <c r="C119" s="136" t="s">
        <v>475</v>
      </c>
      <c r="D119" s="135" t="s">
        <v>409</v>
      </c>
      <c r="E119" s="137" t="s">
        <v>83</v>
      </c>
      <c r="F119" s="143">
        <v>5</v>
      </c>
      <c r="G119" s="38"/>
      <c r="H119" s="39">
        <f t="shared" si="8"/>
        <v>0</v>
      </c>
      <c r="I119" s="39"/>
      <c r="J119" s="39">
        <f t="shared" si="9"/>
        <v>0</v>
      </c>
      <c r="K119" s="31"/>
      <c r="L119" s="31">
        <f t="shared" si="10"/>
        <v>0</v>
      </c>
      <c r="M119" s="40">
        <f t="shared" si="11"/>
        <v>0</v>
      </c>
      <c r="N119" s="106"/>
      <c r="O119" s="106"/>
      <c r="P119" s="107"/>
    </row>
    <row r="120" spans="2:16">
      <c r="B120" s="137">
        <v>8.1199999999999992</v>
      </c>
      <c r="C120" s="136" t="s">
        <v>475</v>
      </c>
      <c r="D120" s="135" t="s">
        <v>18</v>
      </c>
      <c r="E120" s="137" t="s">
        <v>83</v>
      </c>
      <c r="F120" s="143">
        <v>15</v>
      </c>
      <c r="G120" s="38"/>
      <c r="H120" s="39">
        <f t="shared" si="8"/>
        <v>0</v>
      </c>
      <c r="I120" s="39"/>
      <c r="J120" s="39">
        <f t="shared" si="9"/>
        <v>0</v>
      </c>
      <c r="K120" s="31"/>
      <c r="L120" s="31">
        <f t="shared" si="10"/>
        <v>0</v>
      </c>
      <c r="M120" s="40">
        <f t="shared" si="11"/>
        <v>0</v>
      </c>
      <c r="N120" s="106"/>
      <c r="O120" s="106"/>
      <c r="P120" s="107"/>
    </row>
    <row r="121" spans="2:16" ht="18">
      <c r="B121" s="118">
        <v>9</v>
      </c>
      <c r="C121" s="59" t="s">
        <v>476</v>
      </c>
      <c r="D121" s="59"/>
      <c r="E121" s="59"/>
      <c r="F121" s="59"/>
      <c r="G121" s="38"/>
      <c r="H121" s="39">
        <f t="shared" si="8"/>
        <v>0</v>
      </c>
      <c r="I121" s="39"/>
      <c r="J121" s="39">
        <f t="shared" si="9"/>
        <v>0</v>
      </c>
      <c r="K121" s="31"/>
      <c r="L121" s="31">
        <f t="shared" si="10"/>
        <v>0</v>
      </c>
      <c r="M121" s="40">
        <f t="shared" si="11"/>
        <v>0</v>
      </c>
      <c r="N121" s="106"/>
      <c r="O121" s="106"/>
      <c r="P121" s="107"/>
    </row>
    <row r="122" spans="2:16">
      <c r="B122" s="52">
        <v>9.1</v>
      </c>
      <c r="C122" s="58" t="s">
        <v>477</v>
      </c>
      <c r="D122" s="52"/>
      <c r="E122" s="53" t="s">
        <v>479</v>
      </c>
      <c r="F122" s="52">
        <v>2150</v>
      </c>
      <c r="G122" s="38"/>
      <c r="H122" s="39">
        <f t="shared" si="8"/>
        <v>0</v>
      </c>
      <c r="I122" s="39"/>
      <c r="J122" s="39">
        <f t="shared" si="9"/>
        <v>0</v>
      </c>
      <c r="K122" s="31"/>
      <c r="L122" s="31">
        <f t="shared" si="10"/>
        <v>0</v>
      </c>
      <c r="M122" s="40">
        <f t="shared" si="11"/>
        <v>0</v>
      </c>
      <c r="N122" s="106"/>
      <c r="O122" s="106"/>
      <c r="P122" s="107"/>
    </row>
    <row r="123" spans="2:16" ht="18">
      <c r="B123" s="118">
        <v>10</v>
      </c>
      <c r="C123" s="59" t="s">
        <v>478</v>
      </c>
      <c r="D123" s="59"/>
      <c r="E123" s="59"/>
      <c r="F123" s="59"/>
      <c r="G123" s="38"/>
      <c r="H123" s="39">
        <f t="shared" si="8"/>
        <v>0</v>
      </c>
      <c r="I123" s="39"/>
      <c r="J123" s="39">
        <f t="shared" si="9"/>
        <v>0</v>
      </c>
      <c r="K123" s="31"/>
      <c r="L123" s="31">
        <f t="shared" si="10"/>
        <v>0</v>
      </c>
      <c r="M123" s="40">
        <f t="shared" si="11"/>
        <v>0</v>
      </c>
      <c r="N123" s="106"/>
      <c r="O123" s="106"/>
      <c r="P123" s="107"/>
    </row>
    <row r="124" spans="2:16" ht="15.75" thickBot="1">
      <c r="B124" s="52">
        <v>10.1</v>
      </c>
      <c r="C124" s="142" t="s">
        <v>6</v>
      </c>
      <c r="D124" s="52"/>
      <c r="E124" s="52"/>
      <c r="F124" s="144">
        <v>1</v>
      </c>
      <c r="G124" s="38"/>
      <c r="H124" s="39">
        <f t="shared" si="8"/>
        <v>0</v>
      </c>
      <c r="I124" s="39"/>
      <c r="J124" s="39">
        <f>I124*F124</f>
        <v>0</v>
      </c>
      <c r="K124" s="31"/>
      <c r="L124" s="31">
        <f>K124*F124</f>
        <v>0</v>
      </c>
      <c r="M124" s="40">
        <f t="shared" si="11"/>
        <v>0</v>
      </c>
      <c r="N124" s="106"/>
      <c r="O124" s="106"/>
      <c r="P124" s="107"/>
    </row>
    <row r="125" spans="2:16" ht="15.75">
      <c r="B125" s="4"/>
      <c r="C125" s="66" t="s">
        <v>237</v>
      </c>
      <c r="D125" s="66"/>
      <c r="E125" s="3"/>
      <c r="F125" s="2"/>
      <c r="G125" s="29"/>
      <c r="H125" s="29">
        <f>SUM(H6:H27)</f>
        <v>0</v>
      </c>
      <c r="I125" s="29"/>
      <c r="J125" s="29">
        <f>SUM(J6:J27)</f>
        <v>0</v>
      </c>
      <c r="K125" s="29"/>
      <c r="L125" s="29">
        <f>SUM(L6:L27)</f>
        <v>0</v>
      </c>
      <c r="M125" s="30">
        <f>SUM(M7:M124)</f>
        <v>0</v>
      </c>
      <c r="N125" s="108"/>
      <c r="O125" s="109"/>
      <c r="P125" s="110"/>
    </row>
    <row r="126" spans="2:16" ht="15.75">
      <c r="B126" s="41"/>
      <c r="C126" s="54" t="s">
        <v>238</v>
      </c>
      <c r="D126" s="54"/>
      <c r="E126" s="42">
        <v>0</v>
      </c>
      <c r="F126" s="43"/>
      <c r="G126" s="44"/>
      <c r="H126" s="44"/>
      <c r="I126" s="44"/>
      <c r="J126" s="44"/>
      <c r="K126" s="44"/>
      <c r="L126" s="44"/>
      <c r="M126" s="45">
        <f>H125*F126</f>
        <v>0</v>
      </c>
      <c r="N126" s="111"/>
      <c r="O126" s="99"/>
      <c r="P126" s="112"/>
    </row>
    <row r="127" spans="2:16" ht="15.75">
      <c r="B127" s="41"/>
      <c r="C127" s="55" t="s">
        <v>239</v>
      </c>
      <c r="D127" s="55"/>
      <c r="E127" s="42"/>
      <c r="F127" s="46"/>
      <c r="G127" s="47"/>
      <c r="H127" s="47"/>
      <c r="I127" s="47"/>
      <c r="J127" s="47"/>
      <c r="K127" s="47"/>
      <c r="L127" s="47"/>
      <c r="M127" s="48">
        <f>M126+M125</f>
        <v>0</v>
      </c>
      <c r="N127" s="113"/>
      <c r="O127" s="100"/>
      <c r="P127" s="112"/>
    </row>
    <row r="128" spans="2:16" ht="15.75">
      <c r="B128" s="41"/>
      <c r="C128" s="54" t="s">
        <v>240</v>
      </c>
      <c r="D128" s="54"/>
      <c r="E128" s="42">
        <v>0</v>
      </c>
      <c r="F128" s="43"/>
      <c r="G128" s="44"/>
      <c r="H128" s="44"/>
      <c r="I128" s="44"/>
      <c r="J128" s="44"/>
      <c r="K128" s="44"/>
      <c r="L128" s="44"/>
      <c r="M128" s="45">
        <f>M127*E128</f>
        <v>0</v>
      </c>
      <c r="N128" s="111"/>
      <c r="O128" s="99"/>
      <c r="P128" s="112"/>
    </row>
    <row r="129" spans="2:16" ht="15.75">
      <c r="B129" s="41"/>
      <c r="C129" s="55" t="s">
        <v>241</v>
      </c>
      <c r="D129" s="55"/>
      <c r="E129" s="42"/>
      <c r="F129" s="46"/>
      <c r="G129" s="47"/>
      <c r="H129" s="47"/>
      <c r="I129" s="47"/>
      <c r="J129" s="47"/>
      <c r="K129" s="47"/>
      <c r="L129" s="47"/>
      <c r="M129" s="48">
        <f>M128+M127</f>
        <v>0</v>
      </c>
      <c r="N129" s="113"/>
      <c r="O129" s="100"/>
      <c r="P129" s="112"/>
    </row>
    <row r="130" spans="2:16" ht="15.75">
      <c r="B130" s="41"/>
      <c r="C130" s="54" t="s">
        <v>242</v>
      </c>
      <c r="D130" s="54"/>
      <c r="E130" s="42">
        <v>0</v>
      </c>
      <c r="F130" s="43"/>
      <c r="G130" s="44"/>
      <c r="H130" s="44"/>
      <c r="I130" s="44"/>
      <c r="J130" s="44"/>
      <c r="K130" s="44"/>
      <c r="L130" s="44"/>
      <c r="M130" s="45">
        <f>M129*E130</f>
        <v>0</v>
      </c>
      <c r="N130" s="111"/>
      <c r="O130" s="99"/>
      <c r="P130" s="112"/>
    </row>
    <row r="131" spans="2:16" ht="15.75">
      <c r="B131" s="41"/>
      <c r="C131" s="55" t="s">
        <v>243</v>
      </c>
      <c r="D131" s="55"/>
      <c r="E131" s="42"/>
      <c r="F131" s="46"/>
      <c r="G131" s="47"/>
      <c r="H131" s="47"/>
      <c r="I131" s="47"/>
      <c r="J131" s="47"/>
      <c r="K131" s="47"/>
      <c r="L131" s="47"/>
      <c r="M131" s="48">
        <f>M130+M129</f>
        <v>0</v>
      </c>
      <c r="N131" s="113"/>
      <c r="O131" s="100"/>
      <c r="P131" s="112"/>
    </row>
    <row r="132" spans="2:16" ht="15.75">
      <c r="B132" s="41"/>
      <c r="C132" s="54" t="s">
        <v>244</v>
      </c>
      <c r="D132" s="54"/>
      <c r="E132" s="42">
        <v>0.18</v>
      </c>
      <c r="F132" s="43"/>
      <c r="G132" s="44"/>
      <c r="H132" s="44"/>
      <c r="I132" s="44"/>
      <c r="J132" s="44"/>
      <c r="K132" s="44"/>
      <c r="L132" s="44"/>
      <c r="M132" s="45">
        <f>M131*E132</f>
        <v>0</v>
      </c>
      <c r="N132" s="111"/>
      <c r="O132" s="99"/>
      <c r="P132" s="112"/>
    </row>
    <row r="133" spans="2:16" ht="16.5" thickBot="1">
      <c r="B133" s="60"/>
      <c r="C133" s="61" t="s">
        <v>245</v>
      </c>
      <c r="D133" s="61"/>
      <c r="E133" s="62"/>
      <c r="F133" s="63"/>
      <c r="G133" s="63"/>
      <c r="H133" s="64"/>
      <c r="I133" s="64"/>
      <c r="J133" s="64"/>
      <c r="K133" s="64"/>
      <c r="L133" s="64"/>
      <c r="M133" s="65">
        <f>M132+M131</f>
        <v>0</v>
      </c>
      <c r="N133" s="114"/>
      <c r="O133" s="115"/>
      <c r="P133" s="116"/>
    </row>
  </sheetData>
  <sheetProtection formatCells="0" formatColumns="0" formatRows="0" insertColumns="0" insertRows="0" insertHyperlinks="0" deleteColumns="0" deleteRows="0" sort="0" autoFilter="0" pivotTables="0"/>
  <protectedRanges>
    <protectedRange sqref="B6 P6:P10 P18:P19 C23:F23 F17 C7:D8 P22:P25 E6:F9 C17:D17 P3:P4 A3:A28 B8 B10 B12 B14 B16 B18 B20 B22 B24 B26:F26 B28 B30 B32 B34 B36 B38 B40 B42 B5:P5 B3:F4" name="Диапазон1"/>
  </protectedRanges>
  <mergeCells count="13">
    <mergeCell ref="N3:N4"/>
    <mergeCell ref="O3:O4"/>
    <mergeCell ref="P3:P4"/>
    <mergeCell ref="B2:P2"/>
    <mergeCell ref="B3:B4"/>
    <mergeCell ref="C3:C4"/>
    <mergeCell ref="D3:D4"/>
    <mergeCell ref="E3:E4"/>
    <mergeCell ref="F3:F4"/>
    <mergeCell ref="G3:H3"/>
    <mergeCell ref="I3:J3"/>
    <mergeCell ref="K3:L3"/>
    <mergeCell ref="M3:M4"/>
  </mergeCells>
  <printOptions horizontalCentered="1" verticalCentered="1"/>
  <pageMargins left="0" right="0" top="0" bottom="0" header="0" footer="0"/>
  <pageSetup paperSize="8" scale="69" fitToHeight="0" orientation="landscape" useFirstPageNumber="1" errors="blank"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კრებსითი</vt:lpstr>
      <vt:lpstr>ელექტროობა</vt:lpstr>
      <vt:lpstr>სახანძრო სუსტი დენები</vt:lpstr>
      <vt:lpstr>ინტერნეტი</vt:lpstr>
      <vt:lpstr>კამერები</vt:lpstr>
      <vt:lpstr>ხანძარქრობა</vt:lpstr>
      <vt:lpstr>სახ.ვენტილაცია</vt:lpstr>
      <vt:lpstr>გათბობა-გაგრილება-ვენტილაცია</vt:lpstr>
      <vt:lpstr>'გათბობა-გაგრილება-ვენტილაცია'!Print_Area</vt:lpstr>
      <vt:lpstr>ელექტროობა!Print_Area</vt:lpstr>
      <vt:lpstr>ინტერნეტი!Print_Area</vt:lpstr>
      <vt:lpstr>კამერები!Print_Area</vt:lpstr>
      <vt:lpstr>სახ.ვენტილაცია!Print_Area</vt:lpstr>
      <vt:lpstr>'სახანძრო სუსტი დენები'!Print_Area</vt:lpstr>
      <vt:lpstr>ხანძარქრობა!Print_Area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dcterms:created xsi:type="dcterms:W3CDTF">2015-06-05T18:17:20Z</dcterms:created>
  <dcterms:modified xsi:type="dcterms:W3CDTF">2024-07-08T10:07:43Z</dcterms:modified>
</cp:coreProperties>
</file>