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1"/>
  </bookViews>
  <sheets>
    <sheet name="specifikacia" sheetId="1" r:id="rId1"/>
    <sheet name="moculobebi" sheetId="2" r:id="rId2"/>
  </sheets>
  <definedNames>
    <definedName name="_xlnm.Print_Area" localSheetId="1">'moculobebi'!$A$1:$E$30</definedName>
    <definedName name="_xlnm.Print_Area" localSheetId="0">'specifikacia'!$A$1:$H$23</definedName>
    <definedName name="_xlnm.Print_Titles" localSheetId="1">'moculobebi'!$6:$6</definedName>
  </definedNames>
  <calcPr fullCalcOnLoad="1"/>
</workbook>
</file>

<file path=xl/sharedStrings.xml><?xml version="1.0" encoding="utf-8"?>
<sst xmlns="http://schemas.openxmlformats.org/spreadsheetml/2006/main" count="96" uniqueCount="66">
  <si>
    <t>#</t>
  </si>
  <si>
    <t>dasaxeleba</t>
  </si>
  <si>
    <t>raodenoba</t>
  </si>
  <si>
    <t>cali</t>
  </si>
  <si>
    <t>SeniSvna</t>
  </si>
  <si>
    <t>wona</t>
  </si>
  <si>
    <t>kg</t>
  </si>
  <si>
    <t>ganzomi-leba</t>
  </si>
  <si>
    <t>samuSaoTa moculobebi</t>
  </si>
  <si>
    <t>marka tipi</t>
  </si>
  <si>
    <t>erT.</t>
  </si>
  <si>
    <t>sul</t>
  </si>
  <si>
    <t>grZ.m</t>
  </si>
  <si>
    <t>specifikaciebi</t>
  </si>
  <si>
    <t xml:space="preserve"> kvebis mrewvelobaSi gamoyenebuli saRebavi</t>
  </si>
  <si>
    <t xml:space="preserve">perioduli profili 22mm </t>
  </si>
  <si>
    <t>ცალი</t>
  </si>
  <si>
    <t xml:space="preserve">ფსკერის მოსუფთავება გაწმენდა ხელით და წყლით იატაკის გარეცხვა. </t>
  </si>
  <si>
    <t>საყრდენი მეტალის ელემენტების, მილების, სამკაპების და ყველა შედუღების ადგილების შეღებვა კვების მრეწველობაში გამოყენებადი ანტიკოროზიული საღებავით ორ ფენად.</t>
  </si>
  <si>
    <t>ფსკერის იატაკის გარეცხვა ქლორიანი წყლით.</t>
  </si>
  <si>
    <t>ფილტრში არსებულ განშტოებებზე ზემოდან გარეცხილი მფილტრავი ფენის ჩაშვება, ხელით ჩაყრა და გასწორება.</t>
  </si>
  <si>
    <t>გრძ.მ</t>
  </si>
  <si>
    <t>ხვრეტ.</t>
  </si>
  <si>
    <t xml:space="preserve">ფილტრის რემონტის მიზნით ფოლადის კვადრატული მილის  მოაჯირების ჩახსნა და ჩახსნილი მოაჯირების ნაცვლად ახლის მონტაჟი. </t>
  </si>
  <si>
    <t>q. Tbilisis samgoris safiltro sadguris #3,4,5,6,7 filtrebis rekonstruqcia-reabilitacia</t>
  </si>
  <si>
    <t>q. Tbilisis samgoris safiltro sadguris #3,4,5,6,7 filtris rekonstruqcia-reabilitacia</t>
  </si>
  <si>
    <t>მფილტრავი მასალის ამოღება ელ. ტალით, ხელით ურიკაში ჩატვირთვა გატანა 150მ-ზე და ერთ ადგილზე მოგროვება.</t>
  </si>
  <si>
    <t xml:space="preserve">კვადტატული მილების (მოაჯირების) შეღებვა ყვითლად </t>
  </si>
  <si>
    <t>ფილტრის კედლების შეღებვა ორ ფენად მთელ პერიმეტრზე, გამფილტრავი ქვიშა-ხრეშოვანი მასალის ზემოთ, ლურჯ ფერებში ფასადის საღებავით.</t>
  </si>
  <si>
    <t>d=150x80მმ სამკაპების დემონტაჟი და ერთ ადგილზე მოგროვება.</t>
  </si>
  <si>
    <t>შესრულების ვადა</t>
  </si>
  <si>
    <t>გადახდის პირობა</t>
  </si>
  <si>
    <r>
      <t xml:space="preserve">samuSaoTa moculobebi mocemulia erT filtrze, saSualo farTiT </t>
    </r>
    <r>
      <rPr>
        <b/>
        <sz val="10"/>
        <color indexed="8"/>
        <rFont val="Times New Roman"/>
        <family val="1"/>
      </rPr>
      <t>F</t>
    </r>
    <r>
      <rPr>
        <b/>
        <sz val="10"/>
        <color indexed="8"/>
        <rFont val="AcadMtavr"/>
        <family val="0"/>
      </rPr>
      <t>=31 m</t>
    </r>
    <r>
      <rPr>
        <b/>
        <vertAlign val="superscript"/>
        <sz val="10"/>
        <color indexed="8"/>
        <rFont val="AcadMtavr"/>
        <family val="0"/>
      </rPr>
      <t>2</t>
    </r>
  </si>
  <si>
    <r>
      <t xml:space="preserve">მეტალის ღარების დემონტაჟი და მონტაჟი </t>
    </r>
    <r>
      <rPr>
        <sz val="10"/>
        <color indexed="8"/>
        <rFont val="Times New Roman"/>
        <family val="1"/>
      </rPr>
      <t>d</t>
    </r>
    <r>
      <rPr>
        <sz val="10"/>
        <color indexed="8"/>
        <rFont val="AcadMtavr"/>
        <family val="0"/>
      </rPr>
      <t>=500მმ მილის 1/2</t>
    </r>
    <r>
      <rPr>
        <i/>
        <sz val="10"/>
        <color indexed="8"/>
        <rFont val="AcadMtavr"/>
        <family val="0"/>
      </rPr>
      <t xml:space="preserve"> </t>
    </r>
    <r>
      <rPr>
        <i/>
        <sz val="10"/>
        <rFont val="Times New Roman"/>
        <family val="1"/>
      </rPr>
      <t>l</t>
    </r>
    <r>
      <rPr>
        <sz val="10"/>
        <rFont val="AcadMtavr"/>
        <family val="0"/>
      </rPr>
      <t>=3.25მ</t>
    </r>
  </si>
  <si>
    <r>
      <t>m</t>
    </r>
    <r>
      <rPr>
        <vertAlign val="superscript"/>
        <sz val="10"/>
        <color indexed="8"/>
        <rFont val="AcadMtavr"/>
        <family val="0"/>
      </rPr>
      <t>3</t>
    </r>
  </si>
  <si>
    <r>
      <rPr>
        <sz val="10"/>
        <rFont val="AcadMtavr"/>
        <family val="0"/>
      </rPr>
      <t xml:space="preserve">წყლის გამანაწილებელი მილების </t>
    </r>
    <r>
      <rPr>
        <sz val="10"/>
        <rFont val="Arial"/>
        <family val="2"/>
      </rPr>
      <t xml:space="preserve">d= 80 მმ </t>
    </r>
    <r>
      <rPr>
        <i/>
        <sz val="10"/>
        <rFont val="Arial"/>
        <family val="2"/>
      </rPr>
      <t>l=1.90</t>
    </r>
    <r>
      <rPr>
        <sz val="10"/>
        <rFont val="Arial"/>
        <family val="2"/>
      </rPr>
      <t xml:space="preserve">მ დემონტაჟი-ჩაჭრა და ერთ ადგილას მოგროვება. </t>
    </r>
  </si>
  <si>
    <r>
      <t>m</t>
    </r>
    <r>
      <rPr>
        <vertAlign val="superscript"/>
        <sz val="10"/>
        <color indexed="8"/>
        <rFont val="AcadMtavr"/>
        <family val="0"/>
      </rPr>
      <t>2</t>
    </r>
  </si>
  <si>
    <r>
      <t xml:space="preserve">ფოლადის მილების (განშტოებების)  </t>
    </r>
    <r>
      <rPr>
        <sz val="10"/>
        <rFont val="Arial"/>
        <family val="2"/>
      </rPr>
      <t>d=</t>
    </r>
    <r>
      <rPr>
        <sz val="10"/>
        <rFont val="AcadMtavr"/>
        <family val="0"/>
      </rPr>
      <t>114/5</t>
    </r>
    <r>
      <rPr>
        <sz val="10"/>
        <rFont val="Arial"/>
        <family val="2"/>
      </rPr>
      <t xml:space="preserve"> მმ შეძენა და მონტაჟი.</t>
    </r>
  </si>
  <si>
    <r>
      <t xml:space="preserve">ფოლადის სამკაპების </t>
    </r>
    <r>
      <rPr>
        <sz val="10"/>
        <rFont val="Arial"/>
        <family val="2"/>
      </rPr>
      <t>d=</t>
    </r>
    <r>
      <rPr>
        <sz val="10"/>
        <rFont val="AcadMtavr"/>
        <family val="0"/>
      </rPr>
      <t>114</t>
    </r>
    <r>
      <rPr>
        <sz val="10"/>
        <rFont val="Arial"/>
        <family val="2"/>
      </rPr>
      <t>მმx</t>
    </r>
    <r>
      <rPr>
        <sz val="10"/>
        <rFont val="AcadMtavr"/>
        <family val="0"/>
      </rPr>
      <t>100</t>
    </r>
    <r>
      <rPr>
        <sz val="10"/>
        <rFont val="Arial"/>
        <family val="2"/>
      </rPr>
      <t>მმ შეძენა და მონტაჯი.</t>
    </r>
  </si>
  <si>
    <r>
      <t xml:space="preserve">წყლის გამანაწილებელი მილების (განშტოებების) </t>
    </r>
    <r>
      <rPr>
        <sz val="10"/>
        <rFont val="Times New Roman"/>
        <family val="1"/>
      </rPr>
      <t>d</t>
    </r>
    <r>
      <rPr>
        <sz val="10"/>
        <rFont val="AcadMtavr"/>
        <family val="0"/>
      </rPr>
      <t>=114mm-ის პერფორირება ორ რიგად 12მმ ბურღით.</t>
    </r>
  </si>
  <si>
    <r>
      <t>გრძ.მ 20</t>
    </r>
    <r>
      <rPr>
        <sz val="10"/>
        <color indexed="8"/>
        <rFont val="Arial"/>
        <family val="2"/>
      </rPr>
      <t>x</t>
    </r>
    <r>
      <rPr>
        <sz val="10"/>
        <color indexed="8"/>
        <rFont val="AcadMtavr"/>
        <family val="0"/>
      </rPr>
      <t>40</t>
    </r>
    <r>
      <rPr>
        <sz val="10"/>
        <color indexed="8"/>
        <rFont val="Arial"/>
        <family val="2"/>
      </rPr>
      <t>მმ</t>
    </r>
  </si>
  <si>
    <r>
      <t>გრძ.მ 15</t>
    </r>
    <r>
      <rPr>
        <sz val="10"/>
        <color indexed="8"/>
        <rFont val="Arial"/>
        <family val="2"/>
      </rPr>
      <t>x</t>
    </r>
    <r>
      <rPr>
        <sz val="10"/>
        <color indexed="8"/>
        <rFont val="AcadNusx"/>
        <family val="0"/>
      </rPr>
      <t>15მმ</t>
    </r>
  </si>
  <si>
    <r>
      <t xml:space="preserve">მილების (განშტოებების) </t>
    </r>
    <r>
      <rPr>
        <sz val="10"/>
        <rFont val="Times New Roman"/>
        <family val="1"/>
      </rPr>
      <t>d</t>
    </r>
    <r>
      <rPr>
        <sz val="10"/>
        <rFont val="AcadMtavr"/>
        <family val="0"/>
      </rPr>
      <t>=114mm ბოლოების დაყრუება 5მმ სისქის ფოლადის ფურცლით.</t>
    </r>
  </si>
  <si>
    <r>
      <rPr>
        <sz val="10"/>
        <color indexed="8"/>
        <rFont val="Arial"/>
        <family val="2"/>
      </rPr>
      <t>d=4</t>
    </r>
    <r>
      <rPr>
        <sz val="10"/>
        <color indexed="8"/>
        <rFont val="AcadMtavr"/>
        <family val="0"/>
      </rPr>
      <t>0-20mm</t>
    </r>
    <r>
      <rPr>
        <sz val="10"/>
        <color indexed="8"/>
        <rFont val="Arial"/>
        <family val="2"/>
      </rPr>
      <t xml:space="preserve"> H=400</t>
    </r>
    <r>
      <rPr>
        <sz val="10"/>
        <color indexed="8"/>
        <rFont val="AcadMtavr"/>
        <family val="0"/>
      </rPr>
      <t>mm</t>
    </r>
  </si>
  <si>
    <r>
      <rPr>
        <sz val="10"/>
        <color indexed="8"/>
        <rFont val="Times New Roman"/>
        <family val="1"/>
      </rPr>
      <t>d</t>
    </r>
    <r>
      <rPr>
        <sz val="10"/>
        <color indexed="8"/>
        <rFont val="AcadMtavr"/>
        <family val="0"/>
      </rPr>
      <t xml:space="preserve">=20-10mm </t>
    </r>
    <r>
      <rPr>
        <sz val="10"/>
        <color indexed="8"/>
        <rFont val="Times New Roman"/>
        <family val="1"/>
      </rPr>
      <t>H</t>
    </r>
    <r>
      <rPr>
        <sz val="10"/>
        <color indexed="8"/>
        <rFont val="AcadMtavr"/>
        <family val="0"/>
      </rPr>
      <t>=300 mm</t>
    </r>
  </si>
  <si>
    <r>
      <rPr>
        <sz val="10"/>
        <color indexed="8"/>
        <rFont val="Times New Roman"/>
        <family val="1"/>
      </rPr>
      <t>d</t>
    </r>
    <r>
      <rPr>
        <sz val="10"/>
        <color indexed="8"/>
        <rFont val="AcadMtavr"/>
        <family val="0"/>
      </rPr>
      <t xml:space="preserve">=10-5 mm </t>
    </r>
    <r>
      <rPr>
        <sz val="10"/>
        <color indexed="8"/>
        <rFont val="Times New Roman"/>
        <family val="1"/>
      </rPr>
      <t>H</t>
    </r>
    <r>
      <rPr>
        <sz val="10"/>
        <color indexed="8"/>
        <rFont val="AcadMtavr"/>
        <family val="0"/>
      </rPr>
      <t>=300 mm</t>
    </r>
  </si>
  <si>
    <r>
      <rPr>
        <sz val="10"/>
        <color indexed="8"/>
        <rFont val="Times New Roman"/>
        <family val="1"/>
      </rPr>
      <t>d</t>
    </r>
    <r>
      <rPr>
        <sz val="10"/>
        <color indexed="8"/>
        <rFont val="AcadMtavr"/>
        <family val="0"/>
      </rPr>
      <t xml:space="preserve">=5-2 mm </t>
    </r>
    <r>
      <rPr>
        <sz val="10"/>
        <color indexed="8"/>
        <rFont val="Times New Roman"/>
        <family val="1"/>
      </rPr>
      <t>H</t>
    </r>
    <r>
      <rPr>
        <sz val="10"/>
        <color indexed="8"/>
        <rFont val="AcadMtavr"/>
        <family val="0"/>
      </rPr>
      <t>=300 mm</t>
    </r>
  </si>
  <si>
    <r>
      <rPr>
        <sz val="10"/>
        <rFont val="Times New Roman"/>
        <family val="1"/>
      </rPr>
      <t>d</t>
    </r>
    <r>
      <rPr>
        <sz val="10"/>
        <rFont val="AcadMtavr"/>
        <family val="0"/>
      </rPr>
      <t xml:space="preserve">=1.2-0.6 mm </t>
    </r>
    <r>
      <rPr>
        <sz val="10"/>
        <rFont val="Times New Roman"/>
        <family val="1"/>
      </rPr>
      <t>H</t>
    </r>
    <r>
      <rPr>
        <sz val="10"/>
        <rFont val="AcadMtavr"/>
        <family val="0"/>
      </rPr>
      <t>=1200 mm</t>
    </r>
  </si>
  <si>
    <r>
      <t xml:space="preserve">მეტალის წყლის გამანაწილებელი ღარების </t>
    </r>
    <r>
      <rPr>
        <sz val="10"/>
        <color indexed="8"/>
        <rFont val="Times New Roman"/>
        <family val="1"/>
      </rPr>
      <t>d</t>
    </r>
    <r>
      <rPr>
        <sz val="10"/>
        <color indexed="8"/>
        <rFont val="AcadMtavr"/>
        <family val="0"/>
      </rPr>
      <t>=500მმ მილის 1/2  ჰორიზონტალურ თარაზოში გასწორება და შეღებვა კვების მრეწველობაში გამოყენებად წითელი საღებავით ორ ფენად.</t>
    </r>
  </si>
  <si>
    <r>
      <t xml:space="preserve">specifikaciebi mocemulia ერთი filtrisთვის saSualo farTiT </t>
    </r>
    <r>
      <rPr>
        <b/>
        <sz val="11"/>
        <color indexed="8"/>
        <rFont val="Times New Roman"/>
        <family val="1"/>
      </rPr>
      <t>F</t>
    </r>
    <r>
      <rPr>
        <b/>
        <sz val="11"/>
        <color indexed="8"/>
        <rFont val="AcadNusx"/>
        <family val="0"/>
      </rPr>
      <t>=31 m2</t>
    </r>
  </si>
  <si>
    <r>
      <t xml:space="preserve">foladis mili (ganStoebebisTvis) </t>
    </r>
    <r>
      <rPr>
        <sz val="11"/>
        <rFont val="Times New Roman"/>
        <family val="1"/>
      </rPr>
      <t>d</t>
    </r>
    <r>
      <rPr>
        <sz val="11"/>
        <rFont val="AcadNusx"/>
        <family val="0"/>
      </rPr>
      <t xml:space="preserve">=114/5mm </t>
    </r>
  </si>
  <si>
    <r>
      <t xml:space="preserve">foladis სამკაპები  </t>
    </r>
    <r>
      <rPr>
        <sz val="11"/>
        <rFont val="Times New Roman"/>
        <family val="1"/>
      </rPr>
      <t>d</t>
    </r>
    <r>
      <rPr>
        <sz val="11"/>
        <rFont val="AcadNusx"/>
        <family val="0"/>
      </rPr>
      <t>=150mm</t>
    </r>
    <r>
      <rPr>
        <sz val="11"/>
        <rFont val="Arial"/>
        <family val="2"/>
      </rPr>
      <t>x100მმ</t>
    </r>
    <r>
      <rPr>
        <sz val="11"/>
        <rFont val="AcadNusx"/>
        <family val="0"/>
      </rPr>
      <t xml:space="preserve"> </t>
    </r>
  </si>
  <si>
    <r>
      <rPr>
        <sz val="11"/>
        <rFont val="Times New Roman"/>
        <family val="1"/>
      </rPr>
      <t>d</t>
    </r>
    <r>
      <rPr>
        <sz val="11"/>
        <rFont val="AcadNusx"/>
        <family val="0"/>
      </rPr>
      <t xml:space="preserve">=114/5mm  მილის დასაყრუებელი ფოლადის ფურცლები 5მმ სისქის </t>
    </r>
  </si>
  <si>
    <r>
      <t xml:space="preserve">gamfiltravi fena #1 </t>
    </r>
    <r>
      <rPr>
        <sz val="11"/>
        <color indexed="8"/>
        <rFont val="Times New Roman"/>
        <family val="1"/>
      </rPr>
      <t>d</t>
    </r>
    <r>
      <rPr>
        <sz val="11"/>
        <color indexed="8"/>
        <rFont val="AcadNusx"/>
        <family val="0"/>
      </rPr>
      <t xml:space="preserve">=40-20mm </t>
    </r>
    <r>
      <rPr>
        <sz val="11"/>
        <color indexed="8"/>
        <rFont val="Times New Roman"/>
        <family val="1"/>
      </rPr>
      <t>H</t>
    </r>
    <r>
      <rPr>
        <sz val="11"/>
        <color indexed="8"/>
        <rFont val="AcadNusx"/>
        <family val="0"/>
      </rPr>
      <t>=400 mm</t>
    </r>
  </si>
  <si>
    <r>
      <t>m</t>
    </r>
    <r>
      <rPr>
        <vertAlign val="superscript"/>
        <sz val="11"/>
        <color indexed="8"/>
        <rFont val="AcadNusx"/>
        <family val="0"/>
      </rPr>
      <t>3</t>
    </r>
  </si>
  <si>
    <r>
      <t xml:space="preserve">gamfiltravi fena #2 </t>
    </r>
    <r>
      <rPr>
        <sz val="11"/>
        <color indexed="8"/>
        <rFont val="Times New Roman"/>
        <family val="1"/>
      </rPr>
      <t>d</t>
    </r>
    <r>
      <rPr>
        <sz val="11"/>
        <color indexed="8"/>
        <rFont val="AcadNusx"/>
        <family val="0"/>
      </rPr>
      <t xml:space="preserve">=20-10mm </t>
    </r>
    <r>
      <rPr>
        <sz val="11"/>
        <color indexed="8"/>
        <rFont val="Times New Roman"/>
        <family val="1"/>
      </rPr>
      <t>H</t>
    </r>
    <r>
      <rPr>
        <sz val="11"/>
        <color indexed="8"/>
        <rFont val="AcadNusx"/>
        <family val="0"/>
      </rPr>
      <t>=300 mm</t>
    </r>
  </si>
  <si>
    <r>
      <t xml:space="preserve">gamfiltravi fena #3 </t>
    </r>
    <r>
      <rPr>
        <sz val="11"/>
        <color indexed="8"/>
        <rFont val="Times New Roman"/>
        <family val="1"/>
      </rPr>
      <t>d</t>
    </r>
    <r>
      <rPr>
        <sz val="11"/>
        <color indexed="8"/>
        <rFont val="AcadNusx"/>
        <family val="0"/>
      </rPr>
      <t xml:space="preserve">=10-5mm </t>
    </r>
    <r>
      <rPr>
        <sz val="11"/>
        <color indexed="8"/>
        <rFont val="Times New Roman"/>
        <family val="1"/>
      </rPr>
      <t>H</t>
    </r>
    <r>
      <rPr>
        <sz val="11"/>
        <color indexed="8"/>
        <rFont val="AcadNusx"/>
        <family val="0"/>
      </rPr>
      <t>=300 mm</t>
    </r>
  </si>
  <si>
    <r>
      <t xml:space="preserve">gamfiltravi fena #4 </t>
    </r>
    <r>
      <rPr>
        <sz val="11"/>
        <color indexed="8"/>
        <rFont val="Times New Roman"/>
        <family val="1"/>
      </rPr>
      <t>d</t>
    </r>
    <r>
      <rPr>
        <sz val="11"/>
        <color indexed="8"/>
        <rFont val="AcadNusx"/>
        <family val="0"/>
      </rPr>
      <t xml:space="preserve">=5-2mm </t>
    </r>
    <r>
      <rPr>
        <sz val="11"/>
        <color indexed="8"/>
        <rFont val="Times New Roman"/>
        <family val="1"/>
      </rPr>
      <t>H</t>
    </r>
    <r>
      <rPr>
        <sz val="11"/>
        <color indexed="8"/>
        <rFont val="AcadNusx"/>
        <family val="0"/>
      </rPr>
      <t>=300 mm</t>
    </r>
  </si>
  <si>
    <r>
      <t xml:space="preserve">gamfiltravi fena (kvarciT gamdidrebuli garecxili qviSa) #6 </t>
    </r>
    <r>
      <rPr>
        <sz val="11"/>
        <rFont val="Times New Roman"/>
        <family val="1"/>
      </rPr>
      <t>d</t>
    </r>
    <r>
      <rPr>
        <sz val="11"/>
        <rFont val="AcadNusx"/>
        <family val="0"/>
      </rPr>
      <t xml:space="preserve">=1.2-0.6mm </t>
    </r>
    <r>
      <rPr>
        <sz val="11"/>
        <rFont val="Times New Roman"/>
        <family val="1"/>
      </rPr>
      <t>H</t>
    </r>
    <r>
      <rPr>
        <sz val="11"/>
        <rFont val="AcadNusx"/>
        <family val="0"/>
      </rPr>
      <t>=1000mm</t>
    </r>
  </si>
  <si>
    <t>სულ პირდაპირი ხარჯები</t>
  </si>
  <si>
    <t xml:space="preserve">ზედნადები ხარჯები </t>
  </si>
  <si>
    <t>გეგმიური მოგება</t>
  </si>
  <si>
    <t>გაუთვალისწინებელი ხარჯები</t>
  </si>
  <si>
    <t>დ.ღ.გ.</t>
  </si>
  <si>
    <t>ჯამი</t>
  </si>
  <si>
    <t>jamSi gvWirdeba 5 filtris SekeTeba, Sesabamisad raodenoba gamravldeba 5_ze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</si>
</sst>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TT$&quot;#,##0_);\(&quot;TT$&quot;#,##0\)"/>
    <numFmt numFmtId="165" formatCode="&quot;TT$&quot;#,##0_);[Red]\(&quot;TT$&quot;#,##0\)"/>
    <numFmt numFmtId="166" formatCode="&quot;TT$&quot;#,##0.00_);\(&quot;TT$&quot;#,##0.00\)"/>
    <numFmt numFmtId="167" formatCode="&quot;TT$&quot;#,##0.00_);[Red]\(&quot;TT$&quot;#,##0.00\)"/>
    <numFmt numFmtId="168" formatCode="_(&quot;TT$&quot;* #,##0_);_(&quot;TT$&quot;* \(#,##0\);_(&quot;TT$&quot;* &quot;-&quot;_);_(@_)"/>
    <numFmt numFmtId="169" formatCode="_(&quot;TT$&quot;* #,##0.00_);_(&quot;TT$&quot;* \(#,##0.00\);_(&quot;TT$&quot;* &quot;-&quot;??_);_(@_)"/>
    <numFmt numFmtId="170" formatCode="#,##0\ &quot;₽&quot;;\-#,##0\ &quot;₽&quot;"/>
    <numFmt numFmtId="171" formatCode="#,##0\ &quot;₽&quot;;[Red]\-#,##0\ &quot;₽&quot;"/>
    <numFmt numFmtId="172" formatCode="#,##0.00\ &quot;₽&quot;;\-#,##0.00\ &quot;₽&quot;"/>
    <numFmt numFmtId="173" formatCode="#,##0.00\ &quot;₽&quot;;[Red]\-#,##0.00\ &quot;₽&quot;"/>
    <numFmt numFmtId="174" formatCode="_-* #,##0\ &quot;₽&quot;_-;\-* #,##0\ &quot;₽&quot;_-;_-* &quot;-&quot;\ &quot;₽&quot;_-;_-@_-"/>
    <numFmt numFmtId="175" formatCode="_-* #,##0\ _₽_-;\-* #,##0\ _₽_-;_-* &quot;-&quot;\ _₽_-;_-@_-"/>
    <numFmt numFmtId="176" formatCode="_-* #,##0.00\ &quot;₽&quot;_-;\-* #,##0.00\ &quot;₽&quot;_-;_-* &quot;-&quot;??\ &quot;₽&quot;_-;_-@_-"/>
    <numFmt numFmtId="177" formatCode="_-* #,##0.00\ _₽_-;\-* #,##0.00\ _₽_-;_-* &quot;-&quot;??\ _₽_-;_-@_-"/>
    <numFmt numFmtId="178" formatCode="#,##0\ &quot;Lari&quot;;\-#,##0\ &quot;Lari&quot;"/>
    <numFmt numFmtId="179" formatCode="#,##0\ &quot;Lari&quot;;[Red]\-#,##0\ &quot;Lari&quot;"/>
    <numFmt numFmtId="180" formatCode="#,##0.00\ &quot;Lari&quot;;\-#,##0.00\ &quot;Lari&quot;"/>
    <numFmt numFmtId="181" formatCode="#,##0.00\ &quot;Lari&quot;;[Red]\-#,##0.00\ &quot;Lari&quot;"/>
    <numFmt numFmtId="182" formatCode="_-* #,##0\ &quot;Lari&quot;_-;\-* #,##0\ &quot;Lari&quot;_-;_-* &quot;-&quot;\ &quot;Lari&quot;_-;_-@_-"/>
    <numFmt numFmtId="183" formatCode="_-* #,##0\ _L_a_r_i_-;\-* #,##0\ _L_a_r_i_-;_-* &quot;-&quot;\ _L_a_r_i_-;_-@_-"/>
    <numFmt numFmtId="184" formatCode="_-* #,##0.00\ &quot;Lari&quot;_-;\-* #,##0.00\ &quot;Lari&quot;_-;_-* &quot;-&quot;??\ &quot;Lari&quot;_-;_-@_-"/>
    <numFmt numFmtId="185" formatCode="_-* #,##0.00\ _L_a_r_i_-;\-* #,##0.00\ _L_a_r_i_-;_-* &quot;-&quot;??\ _L_a_r_i_-;_-@_-"/>
    <numFmt numFmtId="186" formatCode="#,##0&quot;р.&quot;;\-#,##0&quot;р.&quot;"/>
    <numFmt numFmtId="187" formatCode="#,##0&quot;р.&quot;;[Red]\-#,##0&quot;р.&quot;"/>
    <numFmt numFmtId="188" formatCode="#,##0.00&quot;р.&quot;;\-#,##0.00&quot;р.&quot;"/>
    <numFmt numFmtId="189" formatCode="#,##0.00&quot;р.&quot;;[Red]\-#,##0.00&quot;р.&quot;"/>
    <numFmt numFmtId="190" formatCode="_-* #,##0&quot;р.&quot;_-;\-* #,##0&quot;р.&quot;_-;_-* &quot;-&quot;&quot;р.&quot;_-;_-@_-"/>
    <numFmt numFmtId="191" formatCode="_-* #,##0_р_._-;\-* #,##0_р_._-;_-* &quot;-&quot;_р_._-;_-@_-"/>
    <numFmt numFmtId="192" formatCode="_-* #,##0.00&quot;р.&quot;_-;\-* #,##0.00&quot;р.&quot;_-;_-* &quot;-&quot;??&quot;р.&quot;_-;_-@_-"/>
    <numFmt numFmtId="193" formatCode="_-* #,##0.00_р_._-;\-* #,##0.00_р_._-;_-* &quot;-&quot;??_р_.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"/>
    <numFmt numFmtId="199" formatCode="0.0000"/>
    <numFmt numFmtId="200" formatCode="0.000"/>
    <numFmt numFmtId="201" formatCode="0.000000"/>
    <numFmt numFmtId="202" formatCode="0.00000"/>
  </numFmts>
  <fonts count="7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10"/>
      <name val="AcadMtavr"/>
      <family val="0"/>
    </font>
    <font>
      <sz val="11"/>
      <name val="Arial"/>
      <family val="2"/>
    </font>
    <font>
      <sz val="11"/>
      <name val="AcadNusx"/>
      <family val="0"/>
    </font>
    <font>
      <sz val="10"/>
      <name val="AcadMtavr"/>
      <family val="0"/>
    </font>
    <font>
      <sz val="10"/>
      <name val="AcadNusx"/>
      <family val="0"/>
    </font>
    <font>
      <sz val="10"/>
      <color indexed="8"/>
      <name val="AcadMtavr"/>
      <family val="0"/>
    </font>
    <font>
      <sz val="10"/>
      <color indexed="8"/>
      <name val="AcadNusx"/>
      <family val="0"/>
    </font>
    <font>
      <b/>
      <sz val="10"/>
      <color indexed="8"/>
      <name val="AcadMtavr"/>
      <family val="0"/>
    </font>
    <font>
      <b/>
      <sz val="10"/>
      <color indexed="8"/>
      <name val="Times New Roman"/>
      <family val="1"/>
    </font>
    <font>
      <b/>
      <vertAlign val="superscript"/>
      <sz val="10"/>
      <color indexed="8"/>
      <name val="AcadMtavr"/>
      <family val="0"/>
    </font>
    <font>
      <sz val="10"/>
      <color indexed="8"/>
      <name val="Times New Roman"/>
      <family val="1"/>
    </font>
    <font>
      <i/>
      <sz val="10"/>
      <color indexed="8"/>
      <name val="AcadMtavr"/>
      <family val="0"/>
    </font>
    <font>
      <i/>
      <sz val="10"/>
      <name val="Times New Roman"/>
      <family val="1"/>
    </font>
    <font>
      <vertAlign val="superscript"/>
      <sz val="10"/>
      <color indexed="8"/>
      <name val="AcadMtavr"/>
      <family val="0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sz val="11"/>
      <color indexed="63"/>
      <name val="AcadNusx"/>
      <family val="0"/>
    </font>
    <font>
      <sz val="11"/>
      <color indexed="8"/>
      <name val="AcadNusx"/>
      <family val="0"/>
    </font>
    <font>
      <b/>
      <sz val="11"/>
      <color indexed="8"/>
      <name val="AcadNusx"/>
      <family val="0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name val="AcadMtavr"/>
      <family val="0"/>
    </font>
    <font>
      <sz val="11"/>
      <color indexed="8"/>
      <name val="AcadMtavr"/>
      <family val="0"/>
    </font>
    <font>
      <sz val="11"/>
      <color indexed="8"/>
      <name val="Times New Roman"/>
      <family val="1"/>
    </font>
    <font>
      <vertAlign val="superscript"/>
      <sz val="11"/>
      <color indexed="8"/>
      <name val="AcadNusx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cadNusx"/>
      <family val="0"/>
    </font>
    <font>
      <sz val="10"/>
      <color indexed="10"/>
      <name val="AcadMtavr"/>
      <family val="0"/>
    </font>
    <font>
      <b/>
      <sz val="10"/>
      <color indexed="10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cadNusx"/>
      <family val="0"/>
    </font>
    <font>
      <sz val="10"/>
      <color rgb="FFFF0000"/>
      <name val="AcadMtavr"/>
      <family val="0"/>
    </font>
    <font>
      <sz val="10"/>
      <color theme="1"/>
      <name val="AcadMtavr"/>
      <family val="0"/>
    </font>
    <font>
      <b/>
      <sz val="10"/>
      <color rgb="FFFF0000"/>
      <name val="AcadNusx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30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7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8" fillId="0" borderId="0" xfId="0" applyFont="1" applyAlignment="1">
      <alignment horizontal="left" vertical="center" wrapText="1"/>
    </xf>
    <xf numFmtId="0" fontId="69" fillId="0" borderId="10" xfId="0" applyFont="1" applyBorder="1" applyAlignment="1">
      <alignment horizontal="left" vertical="center" wrapText="1"/>
    </xf>
    <xf numFmtId="0" fontId="7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9" fillId="33" borderId="12" xfId="0" applyFont="1" applyFill="1" applyBorder="1" applyAlignment="1">
      <alignment horizontal="center" vertical="center" wrapText="1"/>
    </xf>
    <xf numFmtId="198" fontId="9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198" fontId="7" fillId="33" borderId="11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1" fillId="0" borderId="0" xfId="0" applyFont="1" applyBorder="1" applyAlignment="1">
      <alignment wrapText="1"/>
    </xf>
    <xf numFmtId="2" fontId="21" fillId="0" borderId="0" xfId="0" applyNumberFormat="1" applyFont="1" applyBorder="1" applyAlignment="1">
      <alignment wrapText="1"/>
    </xf>
    <xf numFmtId="2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6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wrapText="1"/>
    </xf>
    <xf numFmtId="2" fontId="21" fillId="0" borderId="0" xfId="0" applyNumberFormat="1" applyFont="1" applyBorder="1" applyAlignment="1">
      <alignment horizontal="center" wrapText="1"/>
    </xf>
    <xf numFmtId="2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center" vertical="center" wrapText="1"/>
    </xf>
    <xf numFmtId="1" fontId="27" fillId="0" borderId="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198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198" fontId="6" fillId="0" borderId="10" xfId="0" applyNumberFormat="1" applyFont="1" applyFill="1" applyBorder="1" applyAlignment="1">
      <alignment horizontal="center" vertical="center" wrapText="1"/>
    </xf>
    <xf numFmtId="198" fontId="27" fillId="0" borderId="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198" fontId="27" fillId="33" borderId="0" xfId="0" applyNumberFormat="1" applyFont="1" applyFill="1" applyBorder="1" applyAlignment="1">
      <alignment horizontal="center" vertical="center" wrapText="1"/>
    </xf>
    <xf numFmtId="0" fontId="27" fillId="33" borderId="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left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top" wrapText="1"/>
    </xf>
    <xf numFmtId="0" fontId="9" fillId="0" borderId="28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left" vertical="center" wrapText="1"/>
    </xf>
    <xf numFmtId="0" fontId="9" fillId="33" borderId="30" xfId="0" applyFont="1" applyFill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top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center" vertical="center" wrapText="1"/>
    </xf>
    <xf numFmtId="1" fontId="26" fillId="0" borderId="14" xfId="0" applyNumberFormat="1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left" vertical="center" wrapText="1"/>
    </xf>
    <xf numFmtId="0" fontId="22" fillId="33" borderId="19" xfId="0" applyFont="1" applyFill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right" vertical="center" wrapText="1"/>
    </xf>
    <xf numFmtId="0" fontId="21" fillId="0" borderId="18" xfId="0" applyFont="1" applyBorder="1" applyAlignment="1">
      <alignment horizontal="right" vertical="center" wrapText="1"/>
    </xf>
    <xf numFmtId="0" fontId="71" fillId="0" borderId="0" xfId="0" applyFont="1" applyBorder="1" applyAlignment="1">
      <alignment horizontal="left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"/>
  <sheetViews>
    <sheetView zoomScaleSheetLayoutView="100" zoomScalePageLayoutView="0" workbookViewId="0" topLeftCell="A1">
      <selection activeCell="A1" sqref="A1:H1"/>
    </sheetView>
  </sheetViews>
  <sheetFormatPr defaultColWidth="9.140625" defaultRowHeight="36" customHeight="1"/>
  <cols>
    <col min="1" max="1" width="4.00390625" style="51" customWidth="1"/>
    <col min="2" max="2" width="34.28125" style="52" customWidth="1"/>
    <col min="3" max="3" width="8.28125" style="52" customWidth="1"/>
    <col min="4" max="4" width="9.140625" style="51" customWidth="1"/>
    <col min="5" max="7" width="8.28125" style="51" customWidth="1"/>
    <col min="8" max="8" width="10.57421875" style="51" customWidth="1"/>
    <col min="9" max="9" width="45.421875" style="51" customWidth="1"/>
    <col min="10" max="10" width="7.57421875" style="51" customWidth="1"/>
    <col min="11" max="11" width="13.8515625" style="51" customWidth="1"/>
    <col min="12" max="12" width="6.7109375" style="28" customWidth="1"/>
    <col min="13" max="13" width="14.00390625" style="28" customWidth="1"/>
    <col min="14" max="14" width="8.57421875" style="28" customWidth="1"/>
    <col min="15" max="15" width="22.00390625" style="29" customWidth="1"/>
    <col min="16" max="21" width="6.7109375" style="29" customWidth="1"/>
    <col min="22" max="22" width="9.140625" style="30" customWidth="1"/>
    <col min="23" max="16384" width="9.140625" style="31" customWidth="1"/>
  </cols>
  <sheetData>
    <row r="1" spans="1:11" ht="35.25" customHeight="1">
      <c r="A1" s="108" t="s">
        <v>24</v>
      </c>
      <c r="B1" s="108"/>
      <c r="C1" s="108"/>
      <c r="D1" s="108"/>
      <c r="E1" s="108"/>
      <c r="F1" s="108"/>
      <c r="G1" s="108"/>
      <c r="H1" s="108"/>
      <c r="I1" s="27"/>
      <c r="J1" s="27"/>
      <c r="K1" s="27"/>
    </row>
    <row r="2" spans="1:11" ht="16.5" thickBot="1">
      <c r="A2" s="108" t="s">
        <v>13</v>
      </c>
      <c r="B2" s="108"/>
      <c r="C2" s="108"/>
      <c r="D2" s="108"/>
      <c r="E2" s="108"/>
      <c r="F2" s="108"/>
      <c r="G2" s="108"/>
      <c r="H2" s="108"/>
      <c r="I2" s="32"/>
      <c r="J2" s="32"/>
      <c r="K2" s="32"/>
    </row>
    <row r="3" spans="1:11" ht="36" customHeight="1">
      <c r="A3" s="113" t="s">
        <v>0</v>
      </c>
      <c r="B3" s="109" t="s">
        <v>1</v>
      </c>
      <c r="C3" s="109" t="s">
        <v>9</v>
      </c>
      <c r="D3" s="109" t="s">
        <v>7</v>
      </c>
      <c r="E3" s="109" t="s">
        <v>2</v>
      </c>
      <c r="F3" s="111" t="s">
        <v>5</v>
      </c>
      <c r="G3" s="112"/>
      <c r="H3" s="118" t="s">
        <v>4</v>
      </c>
      <c r="I3" s="33"/>
      <c r="J3" s="33"/>
      <c r="K3" s="33"/>
    </row>
    <row r="4" spans="1:22" s="38" customFormat="1" ht="21.75" customHeight="1">
      <c r="A4" s="114"/>
      <c r="B4" s="110"/>
      <c r="C4" s="110"/>
      <c r="D4" s="110"/>
      <c r="E4" s="110"/>
      <c r="F4" s="34" t="s">
        <v>10</v>
      </c>
      <c r="G4" s="34" t="s">
        <v>11</v>
      </c>
      <c r="H4" s="119"/>
      <c r="I4" s="33"/>
      <c r="J4" s="33"/>
      <c r="K4" s="33"/>
      <c r="L4" s="35"/>
      <c r="M4" s="108"/>
      <c r="N4" s="108"/>
      <c r="O4" s="108"/>
      <c r="P4" s="108"/>
      <c r="Q4" s="108"/>
      <c r="R4" s="36"/>
      <c r="S4" s="36"/>
      <c r="T4" s="36"/>
      <c r="U4" s="36"/>
      <c r="V4" s="37"/>
    </row>
    <row r="5" spans="1:11" ht="20.25" customHeight="1" thickBot="1">
      <c r="A5" s="90">
        <v>1</v>
      </c>
      <c r="B5" s="91">
        <v>2</v>
      </c>
      <c r="C5" s="91">
        <v>3</v>
      </c>
      <c r="D5" s="91">
        <v>4</v>
      </c>
      <c r="E5" s="91">
        <v>5</v>
      </c>
      <c r="F5" s="91">
        <v>6</v>
      </c>
      <c r="G5" s="91">
        <v>7</v>
      </c>
      <c r="H5" s="92">
        <v>8</v>
      </c>
      <c r="I5" s="33"/>
      <c r="J5" s="33"/>
      <c r="K5" s="39"/>
    </row>
    <row r="6" spans="1:11" ht="36" customHeight="1" thickBot="1">
      <c r="A6" s="115" t="s">
        <v>49</v>
      </c>
      <c r="B6" s="116"/>
      <c r="C6" s="116"/>
      <c r="D6" s="116"/>
      <c r="E6" s="116"/>
      <c r="F6" s="116"/>
      <c r="G6" s="116"/>
      <c r="H6" s="117"/>
      <c r="I6" s="106" t="s">
        <v>65</v>
      </c>
      <c r="J6" s="33"/>
      <c r="K6" s="39"/>
    </row>
    <row r="7" spans="1:15" ht="31.5">
      <c r="A7" s="93">
        <v>1</v>
      </c>
      <c r="B7" s="94" t="s">
        <v>50</v>
      </c>
      <c r="C7" s="95"/>
      <c r="D7" s="96" t="s">
        <v>12</v>
      </c>
      <c r="E7" s="97">
        <f>72</f>
        <v>72</v>
      </c>
      <c r="F7" s="96"/>
      <c r="G7" s="96"/>
      <c r="H7" s="98"/>
      <c r="I7" s="32"/>
      <c r="J7" s="32"/>
      <c r="K7" s="42"/>
      <c r="L7" s="43"/>
      <c r="M7" s="44"/>
      <c r="N7" s="39"/>
      <c r="O7" s="39"/>
    </row>
    <row r="8" spans="1:15" ht="31.5">
      <c r="A8" s="99">
        <f aca="true" t="shared" si="0" ref="A8:A14">A7+1</f>
        <v>2</v>
      </c>
      <c r="B8" s="40" t="s">
        <v>51</v>
      </c>
      <c r="C8" s="41"/>
      <c r="D8" s="34" t="s">
        <v>16</v>
      </c>
      <c r="E8" s="34">
        <f>18</f>
        <v>18</v>
      </c>
      <c r="F8" s="34"/>
      <c r="G8" s="34"/>
      <c r="H8" s="100"/>
      <c r="I8" s="32"/>
      <c r="J8" s="32"/>
      <c r="K8" s="42"/>
      <c r="L8" s="43"/>
      <c r="M8" s="43"/>
      <c r="N8" s="39"/>
      <c r="O8" s="39"/>
    </row>
    <row r="9" spans="1:15" ht="15.75">
      <c r="A9" s="99">
        <f t="shared" si="0"/>
        <v>3</v>
      </c>
      <c r="B9" s="40" t="s">
        <v>15</v>
      </c>
      <c r="C9" s="41"/>
      <c r="D9" s="34" t="s">
        <v>12</v>
      </c>
      <c r="E9" s="34">
        <f>20</f>
        <v>20</v>
      </c>
      <c r="F9" s="34"/>
      <c r="G9" s="34"/>
      <c r="H9" s="100"/>
      <c r="I9" s="32"/>
      <c r="J9" s="32"/>
      <c r="K9" s="42"/>
      <c r="L9" s="43"/>
      <c r="M9" s="43"/>
      <c r="N9" s="39"/>
      <c r="O9" s="39"/>
    </row>
    <row r="10" spans="1:15" ht="47.25">
      <c r="A10" s="99">
        <f t="shared" si="0"/>
        <v>4</v>
      </c>
      <c r="B10" s="40" t="s">
        <v>52</v>
      </c>
      <c r="C10" s="41"/>
      <c r="D10" s="34" t="s">
        <v>3</v>
      </c>
      <c r="E10" s="45">
        <f>36</f>
        <v>36</v>
      </c>
      <c r="F10" s="34"/>
      <c r="G10" s="34"/>
      <c r="H10" s="100"/>
      <c r="I10" s="32"/>
      <c r="J10" s="32"/>
      <c r="K10" s="42"/>
      <c r="L10" s="43"/>
      <c r="M10" s="46"/>
      <c r="N10" s="39"/>
      <c r="O10" s="39"/>
    </row>
    <row r="11" spans="1:15" ht="31.5">
      <c r="A11" s="99">
        <v>5</v>
      </c>
      <c r="B11" s="41" t="s">
        <v>53</v>
      </c>
      <c r="C11" s="41"/>
      <c r="D11" s="34" t="s">
        <v>54</v>
      </c>
      <c r="E11" s="47">
        <f>12</f>
        <v>12</v>
      </c>
      <c r="F11" s="48"/>
      <c r="G11" s="48"/>
      <c r="H11" s="100"/>
      <c r="I11" s="32"/>
      <c r="J11" s="32"/>
      <c r="K11" s="42"/>
      <c r="L11" s="43"/>
      <c r="M11" s="46"/>
      <c r="O11" s="39"/>
    </row>
    <row r="12" spans="1:15" ht="31.5">
      <c r="A12" s="99">
        <f t="shared" si="0"/>
        <v>6</v>
      </c>
      <c r="B12" s="41" t="s">
        <v>55</v>
      </c>
      <c r="C12" s="41"/>
      <c r="D12" s="34" t="s">
        <v>54</v>
      </c>
      <c r="E12" s="47">
        <f>10.5</f>
        <v>10.5</v>
      </c>
      <c r="F12" s="48"/>
      <c r="G12" s="48"/>
      <c r="H12" s="100"/>
      <c r="I12" s="32"/>
      <c r="J12" s="32"/>
      <c r="K12" s="42"/>
      <c r="L12" s="43"/>
      <c r="M12" s="46"/>
      <c r="O12" s="39"/>
    </row>
    <row r="13" spans="1:15" ht="31.5">
      <c r="A13" s="99">
        <f t="shared" si="0"/>
        <v>7</v>
      </c>
      <c r="B13" s="41" t="s">
        <v>56</v>
      </c>
      <c r="C13" s="41"/>
      <c r="D13" s="34" t="s">
        <v>54</v>
      </c>
      <c r="E13" s="47">
        <f>10.5</f>
        <v>10.5</v>
      </c>
      <c r="F13" s="48"/>
      <c r="G13" s="48"/>
      <c r="H13" s="100"/>
      <c r="I13" s="32"/>
      <c r="J13" s="32"/>
      <c r="K13" s="42"/>
      <c r="L13" s="43"/>
      <c r="M13" s="46"/>
      <c r="O13" s="39"/>
    </row>
    <row r="14" spans="1:15" ht="31.5">
      <c r="A14" s="99">
        <f t="shared" si="0"/>
        <v>8</v>
      </c>
      <c r="B14" s="41" t="s">
        <v>57</v>
      </c>
      <c r="C14" s="41"/>
      <c r="D14" s="34" t="s">
        <v>54</v>
      </c>
      <c r="E14" s="47">
        <f>10.5</f>
        <v>10.5</v>
      </c>
      <c r="F14" s="48"/>
      <c r="G14" s="48"/>
      <c r="H14" s="100"/>
      <c r="I14" s="32"/>
      <c r="J14" s="32"/>
      <c r="K14" s="42"/>
      <c r="L14" s="43"/>
      <c r="M14" s="46"/>
      <c r="O14" s="39"/>
    </row>
    <row r="15" spans="1:15" ht="47.25">
      <c r="A15" s="99">
        <v>9</v>
      </c>
      <c r="B15" s="40" t="s">
        <v>58</v>
      </c>
      <c r="C15" s="41"/>
      <c r="D15" s="34" t="s">
        <v>54</v>
      </c>
      <c r="E15" s="49">
        <f>38</f>
        <v>38</v>
      </c>
      <c r="F15" s="48"/>
      <c r="G15" s="48"/>
      <c r="H15" s="100"/>
      <c r="I15" s="32"/>
      <c r="J15" s="32"/>
      <c r="K15" s="42"/>
      <c r="L15" s="43"/>
      <c r="M15" s="50"/>
      <c r="O15" s="39"/>
    </row>
    <row r="16" spans="1:13" ht="32.25" thickBot="1">
      <c r="A16" s="90">
        <v>10</v>
      </c>
      <c r="B16" s="101" t="s">
        <v>14</v>
      </c>
      <c r="C16" s="101"/>
      <c r="D16" s="91" t="s">
        <v>6</v>
      </c>
      <c r="E16" s="102">
        <f>150</f>
        <v>150</v>
      </c>
      <c r="F16" s="102"/>
      <c r="G16" s="102"/>
      <c r="H16" s="103"/>
      <c r="I16" s="32"/>
      <c r="J16" s="32"/>
      <c r="K16" s="42"/>
      <c r="L16" s="43"/>
      <c r="M16" s="50"/>
    </row>
    <row r="17" spans="11:13" ht="36" customHeight="1">
      <c r="K17" s="42"/>
      <c r="L17" s="43"/>
      <c r="M17" s="50"/>
    </row>
    <row r="20" spans="11:13" ht="36" customHeight="1">
      <c r="K20" s="42"/>
      <c r="L20" s="43"/>
      <c r="M20" s="54"/>
    </row>
    <row r="21" spans="11:13" ht="36" customHeight="1">
      <c r="K21" s="42"/>
      <c r="L21" s="43"/>
      <c r="M21" s="54"/>
    </row>
    <row r="22" spans="11:13" ht="36" customHeight="1">
      <c r="K22" s="42"/>
      <c r="L22" s="43"/>
      <c r="M22" s="54"/>
    </row>
    <row r="23" spans="11:13" ht="36" customHeight="1">
      <c r="K23" s="42"/>
      <c r="L23" s="43"/>
      <c r="M23" s="54"/>
    </row>
  </sheetData>
  <sheetProtection/>
  <mergeCells count="11">
    <mergeCell ref="A6:H6"/>
    <mergeCell ref="D3:D4"/>
    <mergeCell ref="E3:E4"/>
    <mergeCell ref="H3:H4"/>
    <mergeCell ref="M4:Q4"/>
    <mergeCell ref="A1:H1"/>
    <mergeCell ref="C3:C4"/>
    <mergeCell ref="F3:G3"/>
    <mergeCell ref="A2:H2"/>
    <mergeCell ref="A3:A4"/>
    <mergeCell ref="B3:B4"/>
  </mergeCells>
  <printOptions/>
  <pageMargins left="0.75" right="0.75" top="0.75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W41"/>
  <sheetViews>
    <sheetView tabSelected="1" workbookViewId="0" topLeftCell="A1">
      <selection activeCell="A1" sqref="A1:E1"/>
    </sheetView>
  </sheetViews>
  <sheetFormatPr defaultColWidth="9.140625" defaultRowHeight="12.75"/>
  <cols>
    <col min="1" max="1" width="6.140625" style="3" customWidth="1"/>
    <col min="2" max="2" width="39.140625" style="3" customWidth="1"/>
    <col min="3" max="3" width="15.57421875" style="3" customWidth="1"/>
    <col min="4" max="4" width="14.57421875" style="26" customWidth="1"/>
    <col min="5" max="5" width="15.28125" style="3" customWidth="1"/>
    <col min="6" max="6" width="49.7109375" style="3" customWidth="1"/>
    <col min="7" max="16384" width="9.140625" style="3" customWidth="1"/>
  </cols>
  <sheetData>
    <row r="1" spans="1:5" s="2" customFormat="1" ht="42.75" customHeight="1">
      <c r="A1" s="120" t="s">
        <v>25</v>
      </c>
      <c r="B1" s="120"/>
      <c r="C1" s="120"/>
      <c r="D1" s="120"/>
      <c r="E1" s="120"/>
    </row>
    <row r="2" spans="1:5" ht="30" customHeight="1">
      <c r="A2" s="120" t="s">
        <v>8</v>
      </c>
      <c r="B2" s="120"/>
      <c r="C2" s="120"/>
      <c r="D2" s="120"/>
      <c r="E2" s="120"/>
    </row>
    <row r="3" spans="1:5" ht="14.25" customHeight="1" thickBot="1">
      <c r="A3" s="1"/>
      <c r="B3" s="1"/>
      <c r="C3" s="1"/>
      <c r="D3" s="1"/>
      <c r="E3" s="1"/>
    </row>
    <row r="4" spans="1:5" ht="16.5" customHeight="1">
      <c r="A4" s="123" t="s">
        <v>0</v>
      </c>
      <c r="B4" s="125" t="s">
        <v>1</v>
      </c>
      <c r="C4" s="125" t="s">
        <v>7</v>
      </c>
      <c r="D4" s="125" t="s">
        <v>2</v>
      </c>
      <c r="E4" s="121" t="s">
        <v>4</v>
      </c>
    </row>
    <row r="5" spans="1:5" ht="14.25" thickBot="1">
      <c r="A5" s="124"/>
      <c r="B5" s="126"/>
      <c r="C5" s="126"/>
      <c r="D5" s="126"/>
      <c r="E5" s="122"/>
    </row>
    <row r="6" spans="1:7" ht="14.25" thickBot="1">
      <c r="A6" s="73">
        <v>1</v>
      </c>
      <c r="B6" s="75">
        <v>2</v>
      </c>
      <c r="C6" s="75">
        <v>3</v>
      </c>
      <c r="D6" s="75">
        <v>4</v>
      </c>
      <c r="E6" s="74">
        <v>5</v>
      </c>
      <c r="F6" s="2"/>
      <c r="G6" s="2"/>
    </row>
    <row r="7" spans="1:7" ht="40.5" customHeight="1" thickBot="1">
      <c r="A7" s="73"/>
      <c r="B7" s="127" t="s">
        <v>32</v>
      </c>
      <c r="C7" s="128"/>
      <c r="D7" s="128"/>
      <c r="E7" s="129"/>
      <c r="F7" s="106" t="s">
        <v>65</v>
      </c>
      <c r="G7" s="2"/>
    </row>
    <row r="8" spans="1:5" ht="25.5">
      <c r="A8" s="76">
        <v>1</v>
      </c>
      <c r="B8" s="77" t="s">
        <v>33</v>
      </c>
      <c r="C8" s="69" t="s">
        <v>3</v>
      </c>
      <c r="D8" s="78">
        <v>1</v>
      </c>
      <c r="E8" s="70"/>
    </row>
    <row r="9" spans="1:72" s="8" customFormat="1" ht="51">
      <c r="A9" s="79">
        <f>A8+1</f>
        <v>2</v>
      </c>
      <c r="B9" s="6" t="s">
        <v>26</v>
      </c>
      <c r="C9" s="4" t="s">
        <v>34</v>
      </c>
      <c r="D9" s="7">
        <f>81.5</f>
        <v>81.5</v>
      </c>
      <c r="E9" s="80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</row>
    <row r="10" spans="1:72" s="8" customFormat="1" ht="25.5">
      <c r="A10" s="79">
        <v>3</v>
      </c>
      <c r="B10" s="9" t="s">
        <v>29</v>
      </c>
      <c r="C10" s="4" t="s">
        <v>16</v>
      </c>
      <c r="D10" s="7">
        <f>18</f>
        <v>18</v>
      </c>
      <c r="E10" s="80"/>
      <c r="F10" s="10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</row>
    <row r="11" spans="1:72" s="8" customFormat="1" ht="38.25">
      <c r="A11" s="79">
        <v>4</v>
      </c>
      <c r="B11" s="11" t="s">
        <v>35</v>
      </c>
      <c r="C11" s="4" t="s">
        <v>16</v>
      </c>
      <c r="D11" s="12">
        <f>36</f>
        <v>36</v>
      </c>
      <c r="E11" s="80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</row>
    <row r="12" spans="1:72" s="8" customFormat="1" ht="25.5">
      <c r="A12" s="79">
        <v>5</v>
      </c>
      <c r="B12" s="6" t="s">
        <v>17</v>
      </c>
      <c r="C12" s="4" t="s">
        <v>36</v>
      </c>
      <c r="D12" s="107">
        <f>31</f>
        <v>31</v>
      </c>
      <c r="E12" s="80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</row>
    <row r="13" spans="1:72" s="8" customFormat="1" ht="25.5">
      <c r="A13" s="79">
        <v>6</v>
      </c>
      <c r="B13" s="13" t="s">
        <v>37</v>
      </c>
      <c r="C13" s="4" t="s">
        <v>21</v>
      </c>
      <c r="D13" s="14">
        <f>72</f>
        <v>72</v>
      </c>
      <c r="E13" s="80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</row>
    <row r="14" spans="1:72" s="2" customFormat="1" ht="25.5">
      <c r="A14" s="81">
        <v>7</v>
      </c>
      <c r="B14" s="16" t="s">
        <v>38</v>
      </c>
      <c r="C14" s="15" t="s">
        <v>16</v>
      </c>
      <c r="D14" s="17">
        <f>18</f>
        <v>18</v>
      </c>
      <c r="E14" s="82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</row>
    <row r="15" spans="1:5" ht="38.25">
      <c r="A15" s="81">
        <v>8</v>
      </c>
      <c r="B15" s="16" t="s">
        <v>39</v>
      </c>
      <c r="C15" s="15" t="s">
        <v>22</v>
      </c>
      <c r="D15" s="18">
        <f>576</f>
        <v>576</v>
      </c>
      <c r="E15" s="82"/>
    </row>
    <row r="16" spans="1:75" s="8" customFormat="1" ht="31.5" customHeight="1">
      <c r="A16" s="124">
        <v>9</v>
      </c>
      <c r="B16" s="136" t="s">
        <v>23</v>
      </c>
      <c r="C16" s="4" t="s">
        <v>40</v>
      </c>
      <c r="D16" s="19">
        <f>10</f>
        <v>10</v>
      </c>
      <c r="E16" s="8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</row>
    <row r="17" spans="1:75" s="2" customFormat="1" ht="31.5" customHeight="1">
      <c r="A17" s="135"/>
      <c r="B17" s="137"/>
      <c r="C17" s="15" t="s">
        <v>41</v>
      </c>
      <c r="D17" s="21">
        <f>8</f>
        <v>8</v>
      </c>
      <c r="E17" s="8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</row>
    <row r="18" spans="1:5" ht="38.25">
      <c r="A18" s="79">
        <v>10</v>
      </c>
      <c r="B18" s="13" t="s">
        <v>42</v>
      </c>
      <c r="C18" s="4" t="s">
        <v>3</v>
      </c>
      <c r="D18" s="7">
        <f>36</f>
        <v>36</v>
      </c>
      <c r="E18" s="80"/>
    </row>
    <row r="19" spans="1:5" ht="25.5">
      <c r="A19" s="79">
        <v>11</v>
      </c>
      <c r="B19" s="6" t="s">
        <v>19</v>
      </c>
      <c r="C19" s="4" t="s">
        <v>36</v>
      </c>
      <c r="D19" s="4">
        <f>31</f>
        <v>31</v>
      </c>
      <c r="E19" s="85"/>
    </row>
    <row r="20" spans="1:5" ht="38.25">
      <c r="A20" s="124">
        <f>A19+1</f>
        <v>12</v>
      </c>
      <c r="B20" s="6" t="s">
        <v>20</v>
      </c>
      <c r="C20" s="4" t="s">
        <v>34</v>
      </c>
      <c r="D20" s="22">
        <f>81.5</f>
        <v>81.5</v>
      </c>
      <c r="E20" s="85"/>
    </row>
    <row r="21" spans="1:5" ht="15">
      <c r="A21" s="134"/>
      <c r="B21" s="6" t="s">
        <v>43</v>
      </c>
      <c r="C21" s="4" t="s">
        <v>34</v>
      </c>
      <c r="D21" s="22">
        <f>12</f>
        <v>12</v>
      </c>
      <c r="E21" s="85"/>
    </row>
    <row r="22" spans="1:5" ht="15">
      <c r="A22" s="134"/>
      <c r="B22" s="6" t="s">
        <v>44</v>
      </c>
      <c r="C22" s="4" t="s">
        <v>34</v>
      </c>
      <c r="D22" s="22">
        <f>10.5</f>
        <v>10.5</v>
      </c>
      <c r="E22" s="83"/>
    </row>
    <row r="23" spans="1:5" ht="15">
      <c r="A23" s="134"/>
      <c r="B23" s="6" t="s">
        <v>45</v>
      </c>
      <c r="C23" s="4" t="s">
        <v>34</v>
      </c>
      <c r="D23" s="22">
        <f>10.5</f>
        <v>10.5</v>
      </c>
      <c r="E23" s="80"/>
    </row>
    <row r="24" spans="1:5" ht="15">
      <c r="A24" s="134"/>
      <c r="B24" s="6" t="s">
        <v>46</v>
      </c>
      <c r="C24" s="4" t="s">
        <v>34</v>
      </c>
      <c r="D24" s="22">
        <f>10.5</f>
        <v>10.5</v>
      </c>
      <c r="E24" s="80"/>
    </row>
    <row r="25" spans="1:5" ht="15">
      <c r="A25" s="135"/>
      <c r="B25" s="23" t="s">
        <v>47</v>
      </c>
      <c r="C25" s="5" t="s">
        <v>34</v>
      </c>
      <c r="D25" s="24">
        <f>38</f>
        <v>38</v>
      </c>
      <c r="E25" s="86"/>
    </row>
    <row r="26" spans="1:5" ht="63.75">
      <c r="A26" s="79">
        <v>13</v>
      </c>
      <c r="B26" s="6" t="s">
        <v>18</v>
      </c>
      <c r="C26" s="4" t="s">
        <v>36</v>
      </c>
      <c r="D26" s="25">
        <f>60</f>
        <v>60</v>
      </c>
      <c r="E26" s="80"/>
    </row>
    <row r="27" spans="1:75" s="8" customFormat="1" ht="51">
      <c r="A27" s="79">
        <v>14</v>
      </c>
      <c r="B27" s="6" t="s">
        <v>28</v>
      </c>
      <c r="C27" s="4" t="s">
        <v>36</v>
      </c>
      <c r="D27" s="19">
        <f>60</f>
        <v>60</v>
      </c>
      <c r="E27" s="8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</row>
    <row r="28" spans="1:75" s="2" customFormat="1" ht="25.5">
      <c r="A28" s="81">
        <v>15</v>
      </c>
      <c r="B28" s="20" t="s">
        <v>27</v>
      </c>
      <c r="C28" s="4" t="s">
        <v>36</v>
      </c>
      <c r="D28" s="21">
        <f>5</f>
        <v>5</v>
      </c>
      <c r="E28" s="84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</row>
    <row r="29" spans="1:5" ht="77.25" thickBot="1">
      <c r="A29" s="71">
        <v>16</v>
      </c>
      <c r="B29" s="87" t="s">
        <v>48</v>
      </c>
      <c r="C29" s="72" t="s">
        <v>36</v>
      </c>
      <c r="D29" s="88">
        <f>30</f>
        <v>30</v>
      </c>
      <c r="E29" s="89"/>
    </row>
    <row r="30" spans="1:5" ht="13.5">
      <c r="A30" s="57"/>
      <c r="B30" s="58" t="s">
        <v>59</v>
      </c>
      <c r="C30" s="59"/>
      <c r="D30" s="60"/>
      <c r="E30" s="61"/>
    </row>
    <row r="31" spans="1:5" ht="13.5">
      <c r="A31" s="62"/>
      <c r="B31" s="6" t="s">
        <v>60</v>
      </c>
      <c r="C31" s="8"/>
      <c r="D31" s="55"/>
      <c r="E31" s="63"/>
    </row>
    <row r="32" spans="1:5" ht="13.5">
      <c r="A32" s="62"/>
      <c r="B32" s="56" t="s">
        <v>64</v>
      </c>
      <c r="C32" s="8"/>
      <c r="D32" s="55"/>
      <c r="E32" s="63"/>
    </row>
    <row r="33" spans="1:5" ht="13.5">
      <c r="A33" s="62"/>
      <c r="B33" s="6" t="s">
        <v>61</v>
      </c>
      <c r="C33" s="8"/>
      <c r="D33" s="55"/>
      <c r="E33" s="63"/>
    </row>
    <row r="34" spans="1:5" ht="13.5">
      <c r="A34" s="62"/>
      <c r="B34" s="56" t="s">
        <v>64</v>
      </c>
      <c r="C34" s="8"/>
      <c r="D34" s="55"/>
      <c r="E34" s="63"/>
    </row>
    <row r="35" spans="1:5" ht="13.5">
      <c r="A35" s="62"/>
      <c r="B35" s="6" t="s">
        <v>62</v>
      </c>
      <c r="C35" s="8"/>
      <c r="D35" s="55"/>
      <c r="E35" s="63"/>
    </row>
    <row r="36" spans="1:5" ht="13.5">
      <c r="A36" s="62"/>
      <c r="B36" s="56" t="s">
        <v>64</v>
      </c>
      <c r="C36" s="8"/>
      <c r="D36" s="55"/>
      <c r="E36" s="63"/>
    </row>
    <row r="37" spans="1:5" ht="13.5">
      <c r="A37" s="62"/>
      <c r="B37" s="6" t="s">
        <v>63</v>
      </c>
      <c r="C37" s="8"/>
      <c r="D37" s="55"/>
      <c r="E37" s="63"/>
    </row>
    <row r="38" spans="1:5" ht="14.25" thickBot="1">
      <c r="A38" s="64"/>
      <c r="B38" s="65" t="s">
        <v>64</v>
      </c>
      <c r="C38" s="66"/>
      <c r="D38" s="67"/>
      <c r="E38" s="68"/>
    </row>
    <row r="39" ht="14.25" thickBot="1"/>
    <row r="40" spans="1:18" s="31" customFormat="1" ht="15.75">
      <c r="A40" s="51"/>
      <c r="B40" s="104" t="s">
        <v>30</v>
      </c>
      <c r="C40" s="130"/>
      <c r="D40" s="130"/>
      <c r="E40" s="131"/>
      <c r="F40" s="51"/>
      <c r="G40" s="42"/>
      <c r="H40" s="43"/>
      <c r="I40" s="53"/>
      <c r="J40" s="28"/>
      <c r="K40" s="29"/>
      <c r="L40" s="29"/>
      <c r="M40" s="29"/>
      <c r="N40" s="29"/>
      <c r="O40" s="29"/>
      <c r="P40" s="29"/>
      <c r="Q40" s="29"/>
      <c r="R40" s="30"/>
    </row>
    <row r="41" spans="1:18" s="31" customFormat="1" ht="16.5" thickBot="1">
      <c r="A41" s="51"/>
      <c r="B41" s="105" t="s">
        <v>31</v>
      </c>
      <c r="C41" s="132"/>
      <c r="D41" s="132"/>
      <c r="E41" s="133"/>
      <c r="F41" s="51"/>
      <c r="G41" s="42"/>
      <c r="H41" s="43"/>
      <c r="I41" s="53"/>
      <c r="J41" s="28"/>
      <c r="K41" s="29"/>
      <c r="L41" s="29"/>
      <c r="M41" s="29"/>
      <c r="N41" s="29"/>
      <c r="O41" s="29"/>
      <c r="P41" s="29"/>
      <c r="Q41" s="29"/>
      <c r="R41" s="30"/>
    </row>
  </sheetData>
  <sheetProtection/>
  <mergeCells count="13">
    <mergeCell ref="B7:E7"/>
    <mergeCell ref="C40:E40"/>
    <mergeCell ref="C41:E41"/>
    <mergeCell ref="D4:D5"/>
    <mergeCell ref="A20:A25"/>
    <mergeCell ref="B16:B17"/>
    <mergeCell ref="A16:A17"/>
    <mergeCell ref="A1:E1"/>
    <mergeCell ref="A2:E2"/>
    <mergeCell ref="E4:E5"/>
    <mergeCell ref="A4:A5"/>
    <mergeCell ref="B4:B5"/>
    <mergeCell ref="C4:C5"/>
  </mergeCells>
  <printOptions/>
  <pageMargins left="0.748031496062992" right="0.196850393700787" top="0.984251968503937" bottom="0.984251968503937" header="0.511811023622047" footer="0.511811023622047"/>
  <pageSetup firstPageNumber="18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Tbilisi Water</dc:creator>
  <cp:keywords/>
  <dc:description/>
  <cp:lastModifiedBy>Nino Dzidziguri</cp:lastModifiedBy>
  <cp:lastPrinted>2011-12-07T10:38:58Z</cp:lastPrinted>
  <dcterms:created xsi:type="dcterms:W3CDTF">2006-10-30T13:00:34Z</dcterms:created>
  <dcterms:modified xsi:type="dcterms:W3CDTF">2019-06-18T07:59:45Z</dcterms:modified>
  <cp:category/>
  <cp:version/>
  <cp:contentType/>
  <cp:contentStatus/>
</cp:coreProperties>
</file>