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ptsiauri\Desktop\kartozia co working\"/>
    </mc:Choice>
  </mc:AlternateContent>
  <xr:revisionPtr revIDLastSave="0" documentId="13_ncr:1_{F916CD3F-6C5B-4691-B055-B857998ACC14}" xr6:coauthVersionLast="43" xr6:coauthVersionMax="43" xr10:uidLastSave="{00000000-0000-0000-0000-000000000000}"/>
  <bookViews>
    <workbookView xWindow="41460" yWindow="970" windowWidth="17230" windowHeight="20540" xr2:uid="{00000000-000D-0000-FFFF-FFFF00000000}"/>
  </bookViews>
  <sheets>
    <sheet name="smeta" sheetId="3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3" l="1"/>
  <c r="H29" i="3"/>
  <c r="I29" i="3"/>
  <c r="F28" i="3"/>
  <c r="H28" i="3"/>
  <c r="I28" i="3"/>
  <c r="D26" i="3"/>
  <c r="F60" i="3"/>
  <c r="I60" i="3" s="1"/>
  <c r="H60" i="3"/>
  <c r="F24" i="3"/>
  <c r="H24" i="3"/>
  <c r="F23" i="3"/>
  <c r="H23" i="3"/>
  <c r="F22" i="3"/>
  <c r="H22" i="3"/>
  <c r="H44" i="3"/>
  <c r="F44" i="3"/>
  <c r="I44" i="3" l="1"/>
  <c r="I23" i="3"/>
  <c r="I22" i="3"/>
  <c r="I24" i="3"/>
  <c r="F10" i="3"/>
  <c r="H10" i="3"/>
  <c r="I10" i="3"/>
  <c r="F11" i="3"/>
  <c r="H11" i="3"/>
  <c r="I11" i="3" l="1"/>
  <c r="F37" i="3"/>
  <c r="H37" i="3"/>
  <c r="F40" i="3"/>
  <c r="H40" i="3"/>
  <c r="I40" i="3"/>
  <c r="F39" i="3"/>
  <c r="H39" i="3"/>
  <c r="F38" i="3"/>
  <c r="H38" i="3"/>
  <c r="F35" i="3"/>
  <c r="I35" i="3" s="1"/>
  <c r="H35" i="3"/>
  <c r="F36" i="3"/>
  <c r="H36" i="3"/>
  <c r="F6" i="3"/>
  <c r="H6" i="3"/>
  <c r="F12" i="3"/>
  <c r="H12" i="3"/>
  <c r="F14" i="3"/>
  <c r="H14" i="3"/>
  <c r="F15" i="3"/>
  <c r="H15" i="3"/>
  <c r="F16" i="3"/>
  <c r="F18" i="3"/>
  <c r="H18" i="3"/>
  <c r="F19" i="3"/>
  <c r="H19" i="3"/>
  <c r="F20" i="3"/>
  <c r="H20" i="3"/>
  <c r="F21" i="3"/>
  <c r="H21" i="3"/>
  <c r="F26" i="3"/>
  <c r="H26" i="3"/>
  <c r="F30" i="3"/>
  <c r="H30" i="3"/>
  <c r="F27" i="3"/>
  <c r="H27" i="3"/>
  <c r="F32" i="3"/>
  <c r="H32" i="3"/>
  <c r="F33" i="3"/>
  <c r="H33" i="3"/>
  <c r="D34" i="3"/>
  <c r="H34" i="3" s="1"/>
  <c r="D8" i="3"/>
  <c r="F8" i="3" s="1"/>
  <c r="D7" i="3"/>
  <c r="F7" i="3" s="1"/>
  <c r="F31" i="3"/>
  <c r="D25" i="3"/>
  <c r="F25" i="3" s="1"/>
  <c r="F54" i="3"/>
  <c r="H54" i="3"/>
  <c r="D16" i="3"/>
  <c r="D17" i="3" s="1"/>
  <c r="F17" i="3" s="1"/>
  <c r="D49" i="3"/>
  <c r="F49" i="3" s="1"/>
  <c r="D46" i="3"/>
  <c r="H46" i="3" s="1"/>
  <c r="F45" i="3"/>
  <c r="H45" i="3"/>
  <c r="I45" i="3"/>
  <c r="F48" i="3"/>
  <c r="H48" i="3"/>
  <c r="F50" i="3"/>
  <c r="H50" i="3"/>
  <c r="F51" i="3"/>
  <c r="H51" i="3"/>
  <c r="F52" i="3"/>
  <c r="H52" i="3"/>
  <c r="I52" i="3"/>
  <c r="F53" i="3"/>
  <c r="H53" i="3"/>
  <c r="I53" i="3" s="1"/>
  <c r="D13" i="3"/>
  <c r="F13" i="3" s="1"/>
  <c r="I37" i="3" l="1"/>
  <c r="I36" i="3"/>
  <c r="I50" i="3"/>
  <c r="I38" i="3"/>
  <c r="I39" i="3"/>
  <c r="I54" i="3"/>
  <c r="H16" i="3"/>
  <c r="I16" i="3" s="1"/>
  <c r="I15" i="3"/>
  <c r="I26" i="3"/>
  <c r="I20" i="3"/>
  <c r="I6" i="3"/>
  <c r="I18" i="3"/>
  <c r="I33" i="3"/>
  <c r="I32" i="3"/>
  <c r="I27" i="3"/>
  <c r="I14" i="3"/>
  <c r="I19" i="3"/>
  <c r="I30" i="3"/>
  <c r="I12" i="3"/>
  <c r="H25" i="3"/>
  <c r="I25" i="3" s="1"/>
  <c r="D9" i="3"/>
  <c r="H8" i="3"/>
  <c r="I8" i="3" s="1"/>
  <c r="H7" i="3"/>
  <c r="I7" i="3" s="1"/>
  <c r="H31" i="3"/>
  <c r="I31" i="3" s="1"/>
  <c r="F34" i="3"/>
  <c r="I34" i="3" s="1"/>
  <c r="H13" i="3"/>
  <c r="I13" i="3" s="1"/>
  <c r="H17" i="3"/>
  <c r="I17" i="3" s="1"/>
  <c r="D47" i="3"/>
  <c r="F47" i="3" s="1"/>
  <c r="I21" i="3"/>
  <c r="H49" i="3"/>
  <c r="I49" i="3" s="1"/>
  <c r="I48" i="3"/>
  <c r="I51" i="3"/>
  <c r="F46" i="3"/>
  <c r="I46" i="3" s="1"/>
  <c r="H59" i="3"/>
  <c r="F59" i="3"/>
  <c r="H58" i="3"/>
  <c r="F58" i="3"/>
  <c r="I58" i="3" s="1"/>
  <c r="H57" i="3"/>
  <c r="F57" i="3"/>
  <c r="H56" i="3"/>
  <c r="F56" i="3"/>
  <c r="H55" i="3"/>
  <c r="F55" i="3"/>
  <c r="H43" i="3"/>
  <c r="F43" i="3"/>
  <c r="H5" i="3"/>
  <c r="F5" i="3"/>
  <c r="H47" i="3" l="1"/>
  <c r="H9" i="3"/>
  <c r="F9" i="3"/>
  <c r="F61" i="3" s="1"/>
  <c r="I57" i="3"/>
  <c r="I55" i="3"/>
  <c r="I56" i="3"/>
  <c r="I59" i="3"/>
  <c r="I43" i="3"/>
  <c r="I5" i="3"/>
  <c r="I47" i="3" l="1"/>
  <c r="H61" i="3"/>
  <c r="I62" i="3" s="1"/>
  <c r="I9" i="3"/>
  <c r="I61" i="3" l="1"/>
  <c r="I63" i="3" s="1"/>
  <c r="I64" i="3" s="1"/>
  <c r="I65" i="3" s="1"/>
  <c r="I66" i="3" s="1"/>
  <c r="I67" i="3" s="1"/>
  <c r="I68" i="3" l="1"/>
  <c r="I69" i="3" s="1"/>
  <c r="I70" i="3" l="1"/>
  <c r="I71" i="3" s="1"/>
  <c r="I72" i="3" l="1"/>
  <c r="I73" i="3" s="1"/>
</calcChain>
</file>

<file path=xl/sharedStrings.xml><?xml version="1.0" encoding="utf-8"?>
<sst xmlns="http://schemas.openxmlformats.org/spreadsheetml/2006/main" count="198" uniqueCount="137">
  <si>
    <t>ჯამი</t>
  </si>
  <si>
    <t>მ2</t>
  </si>
  <si>
    <t>ცალი</t>
  </si>
  <si>
    <t>გ/მ</t>
  </si>
  <si>
    <t>samuSaoebisa  dasaxeleba</t>
  </si>
  <si>
    <t>ganzom. erTeuli</t>
  </si>
  <si>
    <t xml:space="preserve"> raod.</t>
  </si>
  <si>
    <t>jami</t>
  </si>
  <si>
    <t>erT</t>
  </si>
  <si>
    <t>sul</t>
  </si>
  <si>
    <t>#</t>
  </si>
  <si>
    <t>danaricxi xelfasze</t>
  </si>
  <si>
    <t>გაუთვალისწინებელი ხარჯები</t>
  </si>
  <si>
    <t>zednadebi xarjebi</t>
  </si>
  <si>
    <t>გეგმიური მოგება</t>
  </si>
  <si>
    <t>dRg</t>
  </si>
  <si>
    <t>xelfasi</t>
  </si>
  <si>
    <t>masalა</t>
  </si>
  <si>
    <t>ხარჯთაღრიცხვა</t>
  </si>
  <si>
    <t>სატრანსპორტო ხარჯი</t>
  </si>
  <si>
    <t>ლარი</t>
  </si>
  <si>
    <t>ბეტონის მოპრიალებული იატაკის მოწყობა (ინდუსტრიული იატაკი)</t>
  </si>
  <si>
    <t>ფართში არსებული ბეტონის ფაქტურის დაფარვა უფერო ლაკით (სვეტი, კოლონა, ჭერი, დიაფრაგმა და სხვა)</t>
  </si>
  <si>
    <t>კედლის ლესვა გაჯით</t>
  </si>
  <si>
    <t>საკომუნიკაციო შახრის შეფუთვა ორმაგი გიფსოკარდინით (კნაუფი)</t>
  </si>
  <si>
    <t>შახტის ხმის იზოლაცია როკვულის 5 სმ სისქის მინაბამბის გამოყენებით</t>
  </si>
  <si>
    <t>კედლის ლესვა და დეკორატიული დამუშავება (ვენეციანკა)</t>
  </si>
  <si>
    <t>სველი წერტილები</t>
  </si>
  <si>
    <t>შეკიდული ჭერის მოწყობა კნაუფის ნესტგამძლე გიფსოკარდონით</t>
  </si>
  <si>
    <t>ტიხრების  მოწყობა კნაუფის ნესტგამძლე გიფსოკარდონით, ორმაგი.</t>
  </si>
  <si>
    <t>ჭერის ღებვა კაპაროის საღებავით</t>
  </si>
  <si>
    <t>ტიხრების დათბუნება მინაბამბით</t>
  </si>
  <si>
    <t>შეღებული ემ-დე-ეფ-ის კარების მოწყობა ცალი</t>
  </si>
  <si>
    <t>ჩაშენებული უნუტაზების მონტაჟი</t>
  </si>
  <si>
    <t>სახელურების საკეტების მოწყობა</t>
  </si>
  <si>
    <t>შშმ პირი უნიტაზის და უჟანგავი მეტალის სახელირების მონტაჟი</t>
  </si>
  <si>
    <t>კომპლექტი</t>
  </si>
  <si>
    <t>მინის ტიხრების და დაშპონილი პაანელების მოსაწყობად 40X40 მოლკვადრატის გამოყენებით კარკასის მოწყობა</t>
  </si>
  <si>
    <t>დაშპნილი მასალის კარის დამზადება და მონტაჟი</t>
  </si>
  <si>
    <t>კიბის მოაჯირების მოწყობა ფიბრობეტონის გამოყენებით (სისქე 5-6 სმ) ყველა დამხმარე მასალის გათვალისწინებით.</t>
  </si>
  <si>
    <t>კიბის მოაჯირების დამუშავება და შეღებვა წყალმედეგი საღებავით (მუქი ნაცრისფერი და ნარინჯუსფერი)</t>
  </si>
  <si>
    <t>ფილასა და ვიტრაჟს შორის ხმის საიზოლაციო ფების მოწყობა, შეფუთვა დამუშავება</t>
  </si>
  <si>
    <t>ჭერზე არსებული მეტალის კონსტრუქციების შეფუთვა გიფსოკარდონით</t>
  </si>
  <si>
    <t>გიფსოკარდონის (შეფუთვის ნაწილი)  დამუშავება და შეღებვა კაპაროლის მუქი ნაცრისფერი  ფასადის საღებავით (1 გრძივ მეტრში იანგარიშება შეფუთული ნაწილის ყველა სიბრტყე ერთად)</t>
  </si>
  <si>
    <t>წერტილი</t>
  </si>
  <si>
    <t xml:space="preserve">სველი წერტილების ნაწილში ცივი და ცხელი წყალომომარაგების მილების მოწყობა, ყველა დამხმარე მასალის გათვალისწინებით </t>
  </si>
  <si>
    <t>კანალიზაციის ქსელის მოწყობა (ხელსაბანებისთვის, სიფონებისა და ყველა დამხმარე მასალის გათვალისწინებით) და დაერთენა შახტაში არსებულ ქსელზე</t>
  </si>
  <si>
    <t>კანალიზაციის ქსელის მოწყობა (უნიტაზებისთვის, ყველა დამხმარე მასალის გათვალისწინებით) და დაერთენა შახტაში არსებულ ქსელზე</t>
  </si>
  <si>
    <t xml:space="preserve">სამზარეულოს ცივი და ცხელი წყალომომარაგების მილების მოწყობა, ყველა დამხმარე მასალის გათვალისწინებით </t>
  </si>
  <si>
    <t>კანალიზაციის ქსელის მოწყობა (სამზარეულოსთვის, სიფონებისა და ყველა დამხმარე მასალის გათვალისწინებით) და დაერთენა შახტაში არსებულ ქსელზე</t>
  </si>
  <si>
    <t>კედელზე დეკორატიული ელემენტების მოწყობა ხისფაქტურიანი დაშპონილი მასალით</t>
  </si>
  <si>
    <t xml:space="preserve">ნაცრისფერი ემ-დე-ეფ-ის პლინტუსების მოწყობა </t>
  </si>
  <si>
    <t>ბეტონის იატაკის მოწყობა</t>
  </si>
  <si>
    <t>342კვ.მ</t>
  </si>
  <si>
    <t>ბეტონის დამუშავება+გაალაკვა</t>
  </si>
  <si>
    <t>ჭერი</t>
  </si>
  <si>
    <t>327კვ.მ</t>
  </si>
  <si>
    <t>კოლონა</t>
  </si>
  <si>
    <t>219კვ.მ</t>
  </si>
  <si>
    <t>კედელი</t>
  </si>
  <si>
    <t>52.5კვ.მ</t>
  </si>
  <si>
    <t>რიგელი(0.40)</t>
  </si>
  <si>
    <t>108გრძივი მ.</t>
  </si>
  <si>
    <t>რიგელი(0.60)</t>
  </si>
  <si>
    <t>67გრძივი მ.</t>
  </si>
  <si>
    <t>გალესვა</t>
  </si>
  <si>
    <t>25კვ.მ</t>
  </si>
  <si>
    <t>გალესვა დეკორატიული</t>
  </si>
  <si>
    <t>133კვ.მ</t>
  </si>
  <si>
    <t>გიფსო</t>
  </si>
  <si>
    <t>ტიხრები</t>
  </si>
  <si>
    <t>210კვ.მ</t>
  </si>
  <si>
    <t>შახტის შეფუთვა</t>
  </si>
  <si>
    <t>41კვ.მ</t>
  </si>
  <si>
    <t>კოლონის გაგრძელება</t>
  </si>
  <si>
    <t>37კვ.მ</t>
  </si>
  <si>
    <t>ღებვა</t>
  </si>
  <si>
    <t>გიფსოს ტიხრები</t>
  </si>
  <si>
    <t>252კვ.მ</t>
  </si>
  <si>
    <t>წყლის საღებავი</t>
  </si>
  <si>
    <t>13კვ.მ</t>
  </si>
  <si>
    <t>გალესილი კედლები</t>
  </si>
  <si>
    <t>156კვ.მ</t>
  </si>
  <si>
    <t>კედლის შევსება</t>
  </si>
  <si>
    <t>4კვ.მ</t>
  </si>
  <si>
    <t>ფილა</t>
  </si>
  <si>
    <t>სველი წერტილი</t>
  </si>
  <si>
    <t>120კვ.მ</t>
  </si>
  <si>
    <t>შპონი</t>
  </si>
  <si>
    <t>მინის ტიხრრების თავზე</t>
  </si>
  <si>
    <t>19კვ.მ</t>
  </si>
  <si>
    <t>ხის ფიცარი კედელზე</t>
  </si>
  <si>
    <t>25.5კვ.მ</t>
  </si>
  <si>
    <t>რბილი იატაკი</t>
  </si>
  <si>
    <t>249კვ.მ</t>
  </si>
  <si>
    <t>ანტრესოლზე მოაჯირის მოწყობა</t>
  </si>
  <si>
    <t>8.55 მეტრი</t>
  </si>
  <si>
    <t>ანტრესოლის შუბლი</t>
  </si>
  <si>
    <t>8.55მეტრი</t>
  </si>
  <si>
    <t>კიბის მოაჯირი ბეტოპანი+მილკვადრატი</t>
  </si>
  <si>
    <t>11.15მ სიმაღლე 1.00</t>
  </si>
  <si>
    <t>კიბის მოწყობა ბეტოპანით /გალესვა/მოჭიმული</t>
  </si>
  <si>
    <t>16 საფ + ბაქანი1.3x1.3</t>
  </si>
  <si>
    <t xml:space="preserve">130x28x16.9 </t>
  </si>
  <si>
    <t xml:space="preserve">ხმის იზოლაცია შეფუთვა </t>
  </si>
  <si>
    <t>რიგელს და მინას შორის</t>
  </si>
  <si>
    <t>12.5 მეტრი</t>
  </si>
  <si>
    <t>რკინის შეფუთვა</t>
  </si>
  <si>
    <t>620.95 მეტრი</t>
  </si>
  <si>
    <t>მინის ტიხრები</t>
  </si>
  <si>
    <t>91.12კვ.მ</t>
  </si>
  <si>
    <t xml:space="preserve">კიბის საფეხურების მოპირკეთება ფიბრობეტონით დამზადებული ფორმებითს გამოყენებით </t>
  </si>
  <si>
    <t xml:space="preserve"> ფართში არსებული ბეტონის კონსტრუქციების  ზედაპირების მომზადება გასალაკად (სვეტი, კოლონა, ჭერი, დიაფრაგმა და სხვა)</t>
  </si>
  <si>
    <t>ანტრესოლის შუბლის შეფუთვა ფიბრობეტონინის გამოყენებით</t>
  </si>
  <si>
    <t>ანტრესოლის შუბლის ფიბრობეტონინის შეღებვა წყალმედეგი ნარინჯისფერი კაპაროლის საღებავით</t>
  </si>
  <si>
    <t>მოაჯირის მოწყობა ანტრესოლზე, შეღებილი მეტალის მილკვადრატის ( 40X40) კარკასი, შეღებილი სეთოვანი საღებავით და განივი ტროსებით.</t>
  </si>
  <si>
    <t xml:space="preserve">წყლის ელ გამაცხელებელი </t>
  </si>
  <si>
    <t>კედლებზე კერამოგრანიტის გაკვრა კედელზე Nexus ICE</t>
  </si>
  <si>
    <t>კედლებზე კერამოგრანიტის გაკვრა კედელზე Nexus Grafite</t>
  </si>
  <si>
    <t>კერამოგრანიტის იატაკის დაგება, NORDICO GRIS RETT</t>
  </si>
  <si>
    <t>სვეტის იმიტაციის მოწყობა ერთმაგი გიფსოკარდონით</t>
  </si>
  <si>
    <t>კედლების დამუშავება და ღებვა კაპაროლოს საღებავით Oase 45</t>
  </si>
  <si>
    <t>კედლების დამუშავება და ღებვა კაპაროლოს საღებავით Cameo80</t>
  </si>
  <si>
    <t>კედლების დამუშავება და ღებვა კაპაროლოს საღებავით Marill 60</t>
  </si>
  <si>
    <t>კედლების დამუშავება და ღებვა კაპაროლოს საღებავით aprico 145</t>
  </si>
  <si>
    <t xml:space="preserve">კორეანის ზედაპირის მოწყობა ხელსაბანებისთვის </t>
  </si>
  <si>
    <t>ვიტრას წარმოების ხელსაბანის ნიჟარა</t>
  </si>
  <si>
    <t>ვემნტილების მოწყობა</t>
  </si>
  <si>
    <t>სველი წერტილების გამწოვი ვენტილაციის მოწყობა</t>
  </si>
  <si>
    <t>გიფსოკარდონის ტიხრების დათბუნება მინაბამბით (როკვული 5 სმ)</t>
  </si>
  <si>
    <t>ორმაგი გიფსოკარდონის ტიხრების მოწყობა   (კნაუფი)</t>
  </si>
  <si>
    <t>მუქი ნაცრისფერი პროფილით ალუმინის ტიხრების მოწყობა მინაპაკეტით</t>
  </si>
  <si>
    <t xml:space="preserve">მეტალის კარკასზე დაშპონილი მასალით  ორმხრივი შეფუთვა </t>
  </si>
  <si>
    <t>შეღთებული ემ-დე-ეფ-ის კარის დამზადება და მონტაჟი</t>
  </si>
  <si>
    <t xml:space="preserve"> კარის ანჯამებისა და საკეტების მოწყობა (მასალა, მონტაჟი)</t>
  </si>
  <si>
    <t>ალუმინის პროფილით და მინაპაკეტით კარის დამზადება - მონტაჟი</t>
  </si>
  <si>
    <t>რბილი იატეკების დაგება (ქეჩა ნაცრისფერი 50X50 ფილა forbo tessera, წებოზე)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</si>
</sst>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2"/>
      <color theme="1"/>
      <name val="AcadNusx"/>
    </font>
    <font>
      <b/>
      <sz val="10"/>
      <name val="AcadNusx"/>
    </font>
    <font>
      <b/>
      <sz val="10"/>
      <color indexed="8"/>
      <name val="AcadNusx"/>
    </font>
    <font>
      <sz val="9"/>
      <color theme="1"/>
      <name val="AcadNusx"/>
    </font>
    <font>
      <b/>
      <sz val="9"/>
      <name val="AcadNusx"/>
    </font>
    <font>
      <sz val="8"/>
      <color theme="1"/>
      <name val="AcadNusx"/>
    </font>
    <font>
      <sz val="8"/>
      <name val="Arial"/>
      <family val="2"/>
      <charset val="204"/>
    </font>
    <font>
      <sz val="8"/>
      <color indexed="8"/>
      <name val="AcadNusx"/>
    </font>
    <font>
      <b/>
      <sz val="8"/>
      <color indexed="8"/>
      <name val="AcadNusx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2" fontId="4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1" xfId="0" applyFont="1" applyBorder="1" applyAlignment="1">
      <alignment vertical="center"/>
    </xf>
    <xf numFmtId="0" fontId="8" fillId="0" borderId="1" xfId="0" applyFont="1" applyBorder="1"/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2" fontId="9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2" fontId="4" fillId="0" borderId="2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2" fontId="4" fillId="0" borderId="3" xfId="1" applyNumberFormat="1" applyFont="1" applyBorder="1" applyAlignment="1">
      <alignment horizontal="center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"/>
  <sheetViews>
    <sheetView tabSelected="1" zoomScale="115" zoomScaleNormal="115" workbookViewId="0">
      <pane ySplit="4" topLeftCell="A5" activePane="bottomLeft" state="frozen"/>
      <selection pane="bottomLeft" activeCell="B8" sqref="B8"/>
    </sheetView>
  </sheetViews>
  <sheetFormatPr defaultRowHeight="14.5" x14ac:dyDescent="0.35"/>
  <cols>
    <col min="1" max="1" width="4.54296875" customWidth="1"/>
    <col min="2" max="2" width="52.6328125" customWidth="1"/>
    <col min="3" max="3" width="10.36328125" customWidth="1"/>
  </cols>
  <sheetData>
    <row r="1" spans="1:9" ht="17" x14ac:dyDescent="0.5">
      <c r="A1" s="1"/>
      <c r="B1" s="38" t="s">
        <v>18</v>
      </c>
      <c r="C1" s="38"/>
      <c r="D1" s="38"/>
      <c r="E1" s="38"/>
      <c r="F1" s="38"/>
      <c r="G1" s="38"/>
      <c r="H1" s="38"/>
      <c r="I1" s="38"/>
    </row>
    <row r="2" spans="1:9" x14ac:dyDescent="0.35">
      <c r="A2" s="39"/>
      <c r="B2" s="41" t="s">
        <v>4</v>
      </c>
      <c r="C2" s="41" t="s">
        <v>5</v>
      </c>
      <c r="D2" s="43" t="s">
        <v>6</v>
      </c>
      <c r="E2" s="45" t="s">
        <v>17</v>
      </c>
      <c r="F2" s="46"/>
      <c r="G2" s="45" t="s">
        <v>16</v>
      </c>
      <c r="H2" s="46"/>
      <c r="I2" s="47" t="s">
        <v>7</v>
      </c>
    </row>
    <row r="3" spans="1:9" x14ac:dyDescent="0.35">
      <c r="A3" s="40"/>
      <c r="B3" s="42"/>
      <c r="C3" s="42"/>
      <c r="D3" s="44"/>
      <c r="E3" s="2" t="s">
        <v>8</v>
      </c>
      <c r="F3" s="2" t="s">
        <v>9</v>
      </c>
      <c r="G3" s="2" t="s">
        <v>8</v>
      </c>
      <c r="H3" s="2" t="s">
        <v>9</v>
      </c>
      <c r="I3" s="48"/>
    </row>
    <row r="4" spans="1:9" x14ac:dyDescent="0.35">
      <c r="A4" s="20" t="s">
        <v>10</v>
      </c>
      <c r="B4" s="21">
        <v>2</v>
      </c>
      <c r="C4" s="21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</row>
    <row r="5" spans="1:9" x14ac:dyDescent="0.35">
      <c r="A5" s="3">
        <v>1</v>
      </c>
      <c r="B5" s="4" t="s">
        <v>21</v>
      </c>
      <c r="C5" s="5" t="s">
        <v>1</v>
      </c>
      <c r="D5" s="6">
        <v>342</v>
      </c>
      <c r="E5" s="6"/>
      <c r="F5" s="6">
        <f>D5*E5</f>
        <v>0</v>
      </c>
      <c r="G5" s="7"/>
      <c r="H5" s="8">
        <f>D5*G5</f>
        <v>0</v>
      </c>
      <c r="I5" s="8">
        <f>F5+H5</f>
        <v>0</v>
      </c>
    </row>
    <row r="6" spans="1:9" ht="20" x14ac:dyDescent="0.35">
      <c r="A6" s="3">
        <v>2</v>
      </c>
      <c r="B6" s="4" t="s">
        <v>136</v>
      </c>
      <c r="C6" s="5" t="s">
        <v>1</v>
      </c>
      <c r="D6" s="6">
        <v>266</v>
      </c>
      <c r="E6" s="6"/>
      <c r="F6" s="6">
        <f t="shared" ref="F6:F34" si="0">D6*E6</f>
        <v>0</v>
      </c>
      <c r="G6" s="7"/>
      <c r="H6" s="8">
        <f t="shared" ref="H6:H34" si="1">D6*G6</f>
        <v>0</v>
      </c>
      <c r="I6" s="8">
        <f t="shared" ref="I6:I34" si="2">F6+H6</f>
        <v>0</v>
      </c>
    </row>
    <row r="7" spans="1:9" ht="20" x14ac:dyDescent="0.35">
      <c r="A7" s="3">
        <v>3</v>
      </c>
      <c r="B7" s="4" t="s">
        <v>111</v>
      </c>
      <c r="C7" s="5" t="s">
        <v>1</v>
      </c>
      <c r="D7" s="6">
        <f>16*1.3*(0.15+0.3)+1.3*1.3</f>
        <v>11.049999999999999</v>
      </c>
      <c r="E7" s="6"/>
      <c r="F7" s="6">
        <f t="shared" si="0"/>
        <v>0</v>
      </c>
      <c r="G7" s="7"/>
      <c r="H7" s="8">
        <f t="shared" si="1"/>
        <v>0</v>
      </c>
      <c r="I7" s="8">
        <f t="shared" si="2"/>
        <v>0</v>
      </c>
    </row>
    <row r="8" spans="1:9" ht="20" x14ac:dyDescent="0.35">
      <c r="A8" s="3">
        <v>4</v>
      </c>
      <c r="B8" s="4" t="s">
        <v>39</v>
      </c>
      <c r="C8" s="5" t="s">
        <v>1</v>
      </c>
      <c r="D8" s="9">
        <f>11.15*1.3</f>
        <v>14.495000000000001</v>
      </c>
      <c r="E8" s="6"/>
      <c r="F8" s="6">
        <f t="shared" si="0"/>
        <v>0</v>
      </c>
      <c r="G8" s="7"/>
      <c r="H8" s="8">
        <f t="shared" si="1"/>
        <v>0</v>
      </c>
      <c r="I8" s="8">
        <f t="shared" si="2"/>
        <v>0</v>
      </c>
    </row>
    <row r="9" spans="1:9" ht="20" x14ac:dyDescent="0.35">
      <c r="A9" s="3">
        <v>5</v>
      </c>
      <c r="B9" s="4" t="s">
        <v>40</v>
      </c>
      <c r="C9" s="5" t="s">
        <v>1</v>
      </c>
      <c r="D9" s="9">
        <f>D8*2.2</f>
        <v>31.889000000000006</v>
      </c>
      <c r="E9" s="6"/>
      <c r="F9" s="6">
        <f t="shared" si="0"/>
        <v>0</v>
      </c>
      <c r="G9" s="7"/>
      <c r="H9" s="8">
        <f t="shared" si="1"/>
        <v>0</v>
      </c>
      <c r="I9" s="8">
        <f t="shared" si="2"/>
        <v>0</v>
      </c>
    </row>
    <row r="10" spans="1:9" x14ac:dyDescent="0.35">
      <c r="A10" s="3"/>
      <c r="B10" s="4" t="s">
        <v>113</v>
      </c>
      <c r="C10" s="5" t="s">
        <v>3</v>
      </c>
      <c r="D10" s="9">
        <v>8.5</v>
      </c>
      <c r="E10" s="6"/>
      <c r="F10" s="6">
        <f t="shared" ref="F10:F11" si="3">D10*E10</f>
        <v>0</v>
      </c>
      <c r="G10" s="7"/>
      <c r="H10" s="8">
        <f t="shared" ref="H10:H11" si="4">D10*G10</f>
        <v>0</v>
      </c>
      <c r="I10" s="8">
        <f t="shared" ref="I10:I11" si="5">F10+H10</f>
        <v>0</v>
      </c>
    </row>
    <row r="11" spans="1:9" ht="20" x14ac:dyDescent="0.35">
      <c r="A11" s="3"/>
      <c r="B11" s="4" t="s">
        <v>114</v>
      </c>
      <c r="C11" s="5" t="s">
        <v>1</v>
      </c>
      <c r="D11" s="9">
        <v>8.5</v>
      </c>
      <c r="E11" s="6"/>
      <c r="F11" s="6">
        <f t="shared" si="3"/>
        <v>0</v>
      </c>
      <c r="G11" s="7"/>
      <c r="H11" s="8">
        <f t="shared" si="4"/>
        <v>0</v>
      </c>
      <c r="I11" s="8">
        <f t="shared" si="5"/>
        <v>0</v>
      </c>
    </row>
    <row r="12" spans="1:9" ht="20" x14ac:dyDescent="0.35">
      <c r="A12" s="3">
        <v>6</v>
      </c>
      <c r="B12" s="4" t="s">
        <v>112</v>
      </c>
      <c r="C12" s="5" t="s">
        <v>1</v>
      </c>
      <c r="D12" s="6">
        <v>360</v>
      </c>
      <c r="E12" s="6"/>
      <c r="F12" s="6">
        <f t="shared" si="0"/>
        <v>0</v>
      </c>
      <c r="G12" s="7"/>
      <c r="H12" s="8">
        <f t="shared" si="1"/>
        <v>0</v>
      </c>
      <c r="I12" s="8">
        <f t="shared" si="2"/>
        <v>0</v>
      </c>
    </row>
    <row r="13" spans="1:9" ht="20" x14ac:dyDescent="0.35">
      <c r="A13" s="3">
        <v>7</v>
      </c>
      <c r="B13" s="4" t="s">
        <v>22</v>
      </c>
      <c r="C13" s="5" t="s">
        <v>1</v>
      </c>
      <c r="D13" s="6">
        <f>D12</f>
        <v>360</v>
      </c>
      <c r="E13" s="9"/>
      <c r="F13" s="6">
        <f t="shared" si="0"/>
        <v>0</v>
      </c>
      <c r="G13" s="7"/>
      <c r="H13" s="8">
        <f t="shared" si="1"/>
        <v>0</v>
      </c>
      <c r="I13" s="8">
        <f t="shared" si="2"/>
        <v>0</v>
      </c>
    </row>
    <row r="14" spans="1:9" x14ac:dyDescent="0.35">
      <c r="A14" s="3">
        <v>8</v>
      </c>
      <c r="B14" s="4" t="s">
        <v>23</v>
      </c>
      <c r="C14" s="5" t="s">
        <v>1</v>
      </c>
      <c r="D14" s="6">
        <v>25</v>
      </c>
      <c r="E14" s="9"/>
      <c r="F14" s="6">
        <f t="shared" si="0"/>
        <v>0</v>
      </c>
      <c r="G14" s="7"/>
      <c r="H14" s="8">
        <f t="shared" si="1"/>
        <v>0</v>
      </c>
      <c r="I14" s="8">
        <f t="shared" si="2"/>
        <v>0</v>
      </c>
    </row>
    <row r="15" spans="1:9" x14ac:dyDescent="0.35">
      <c r="A15" s="3">
        <v>9</v>
      </c>
      <c r="B15" s="4" t="s">
        <v>26</v>
      </c>
      <c r="C15" s="5" t="s">
        <v>1</v>
      </c>
      <c r="D15" s="6">
        <v>133</v>
      </c>
      <c r="E15" s="9"/>
      <c r="F15" s="6">
        <f t="shared" si="0"/>
        <v>0</v>
      </c>
      <c r="G15" s="7"/>
      <c r="H15" s="8">
        <f t="shared" si="1"/>
        <v>0</v>
      </c>
      <c r="I15" s="8">
        <f t="shared" si="2"/>
        <v>0</v>
      </c>
    </row>
    <row r="16" spans="1:9" x14ac:dyDescent="0.35">
      <c r="A16" s="3">
        <v>10</v>
      </c>
      <c r="B16" s="4" t="s">
        <v>130</v>
      </c>
      <c r="C16" s="5" t="s">
        <v>1</v>
      </c>
      <c r="D16" s="6">
        <f>240-D48</f>
        <v>170</v>
      </c>
      <c r="E16" s="9"/>
      <c r="F16" s="6">
        <f t="shared" si="0"/>
        <v>0</v>
      </c>
      <c r="G16" s="7"/>
      <c r="H16" s="8">
        <f t="shared" si="1"/>
        <v>0</v>
      </c>
      <c r="I16" s="8">
        <f t="shared" si="2"/>
        <v>0</v>
      </c>
    </row>
    <row r="17" spans="1:9" x14ac:dyDescent="0.35">
      <c r="A17" s="3">
        <v>11</v>
      </c>
      <c r="B17" s="4" t="s">
        <v>129</v>
      </c>
      <c r="C17" s="5" t="s">
        <v>1</v>
      </c>
      <c r="D17" s="6">
        <f>D16</f>
        <v>170</v>
      </c>
      <c r="E17" s="9"/>
      <c r="F17" s="6">
        <f t="shared" si="0"/>
        <v>0</v>
      </c>
      <c r="G17" s="7"/>
      <c r="H17" s="8">
        <f t="shared" si="1"/>
        <v>0</v>
      </c>
      <c r="I17" s="8">
        <f t="shared" si="2"/>
        <v>0</v>
      </c>
    </row>
    <row r="18" spans="1:9" x14ac:dyDescent="0.35">
      <c r="A18" s="3">
        <v>12</v>
      </c>
      <c r="B18" s="4" t="s">
        <v>24</v>
      </c>
      <c r="C18" s="5" t="s">
        <v>1</v>
      </c>
      <c r="D18" s="6">
        <v>41</v>
      </c>
      <c r="E18" s="9"/>
      <c r="F18" s="6">
        <f t="shared" si="0"/>
        <v>0</v>
      </c>
      <c r="G18" s="7"/>
      <c r="H18" s="8">
        <f t="shared" si="1"/>
        <v>0</v>
      </c>
      <c r="I18" s="8">
        <f t="shared" si="2"/>
        <v>0</v>
      </c>
    </row>
    <row r="19" spans="1:9" x14ac:dyDescent="0.35">
      <c r="A19" s="3">
        <v>13</v>
      </c>
      <c r="B19" s="4" t="s">
        <v>25</v>
      </c>
      <c r="C19" s="5" t="s">
        <v>1</v>
      </c>
      <c r="D19" s="6">
        <v>41</v>
      </c>
      <c r="E19" s="9"/>
      <c r="F19" s="6">
        <f t="shared" si="0"/>
        <v>0</v>
      </c>
      <c r="G19" s="7"/>
      <c r="H19" s="8">
        <f t="shared" si="1"/>
        <v>0</v>
      </c>
      <c r="I19" s="8">
        <f t="shared" si="2"/>
        <v>0</v>
      </c>
    </row>
    <row r="20" spans="1:9" x14ac:dyDescent="0.35">
      <c r="A20" s="3">
        <v>14</v>
      </c>
      <c r="B20" s="4" t="s">
        <v>120</v>
      </c>
      <c r="C20" s="5" t="s">
        <v>1</v>
      </c>
      <c r="D20" s="6">
        <v>37</v>
      </c>
      <c r="E20" s="9"/>
      <c r="F20" s="6">
        <f t="shared" si="0"/>
        <v>0</v>
      </c>
      <c r="G20" s="7"/>
      <c r="H20" s="8">
        <f t="shared" si="1"/>
        <v>0</v>
      </c>
      <c r="I20" s="8">
        <f t="shared" si="2"/>
        <v>0</v>
      </c>
    </row>
    <row r="21" spans="1:9" x14ac:dyDescent="0.35">
      <c r="A21" s="3">
        <v>15</v>
      </c>
      <c r="B21" s="4" t="s">
        <v>121</v>
      </c>
      <c r="C21" s="5" t="s">
        <v>1</v>
      </c>
      <c r="D21" s="6">
        <v>65</v>
      </c>
      <c r="E21" s="9"/>
      <c r="F21" s="6">
        <f t="shared" si="0"/>
        <v>0</v>
      </c>
      <c r="G21" s="7"/>
      <c r="H21" s="8">
        <f t="shared" si="1"/>
        <v>0</v>
      </c>
      <c r="I21" s="8">
        <f t="shared" si="2"/>
        <v>0</v>
      </c>
    </row>
    <row r="22" spans="1:9" x14ac:dyDescent="0.35">
      <c r="A22" s="3"/>
      <c r="B22" s="4" t="s">
        <v>122</v>
      </c>
      <c r="C22" s="5" t="s">
        <v>1</v>
      </c>
      <c r="D22" s="6">
        <v>11</v>
      </c>
      <c r="E22" s="9"/>
      <c r="F22" s="6">
        <f t="shared" si="0"/>
        <v>0</v>
      </c>
      <c r="G22" s="7"/>
      <c r="H22" s="8">
        <f t="shared" si="1"/>
        <v>0</v>
      </c>
      <c r="I22" s="8">
        <f t="shared" si="2"/>
        <v>0</v>
      </c>
    </row>
    <row r="23" spans="1:9" x14ac:dyDescent="0.35">
      <c r="A23" s="3"/>
      <c r="B23" s="4" t="s">
        <v>123</v>
      </c>
      <c r="C23" s="5" t="s">
        <v>1</v>
      </c>
      <c r="D23" s="6">
        <v>430</v>
      </c>
      <c r="E23" s="9"/>
      <c r="F23" s="6">
        <f t="shared" si="0"/>
        <v>0</v>
      </c>
      <c r="G23" s="7"/>
      <c r="H23" s="8">
        <f t="shared" si="1"/>
        <v>0</v>
      </c>
      <c r="I23" s="8">
        <f t="shared" si="2"/>
        <v>0</v>
      </c>
    </row>
    <row r="24" spans="1:9" x14ac:dyDescent="0.35">
      <c r="A24" s="3"/>
      <c r="B24" s="4" t="s">
        <v>124</v>
      </c>
      <c r="C24" s="5" t="s">
        <v>1</v>
      </c>
      <c r="D24" s="6">
        <v>20</v>
      </c>
      <c r="E24" s="9"/>
      <c r="F24" s="6">
        <f t="shared" si="0"/>
        <v>0</v>
      </c>
      <c r="G24" s="7"/>
      <c r="H24" s="8">
        <f t="shared" si="1"/>
        <v>0</v>
      </c>
      <c r="I24" s="8">
        <f t="shared" si="2"/>
        <v>0</v>
      </c>
    </row>
    <row r="25" spans="1:9" ht="20" x14ac:dyDescent="0.35">
      <c r="A25" s="3">
        <v>18</v>
      </c>
      <c r="B25" s="27" t="s">
        <v>37</v>
      </c>
      <c r="C25" s="5" t="s">
        <v>1</v>
      </c>
      <c r="D25" s="6">
        <f>D30*1.2</f>
        <v>27.599999999999998</v>
      </c>
      <c r="E25" s="9"/>
      <c r="F25" s="6">
        <f t="shared" si="0"/>
        <v>0</v>
      </c>
      <c r="G25" s="7"/>
      <c r="H25" s="8">
        <f t="shared" si="1"/>
        <v>0</v>
      </c>
      <c r="I25" s="8">
        <f t="shared" si="2"/>
        <v>0</v>
      </c>
    </row>
    <row r="26" spans="1:9" x14ac:dyDescent="0.35">
      <c r="A26" s="3">
        <v>19</v>
      </c>
      <c r="B26" s="4" t="s">
        <v>131</v>
      </c>
      <c r="C26" s="5" t="s">
        <v>1</v>
      </c>
      <c r="D26" s="9">
        <f>2.3*(2.5+2.2+2.4+2.5+2.4+0.8+2.2+2.17)+2.2*(2.45+2.45+0.9+2+2.4+5.7)</f>
        <v>74.471000000000004</v>
      </c>
      <c r="E26" s="9"/>
      <c r="F26" s="6">
        <f t="shared" si="0"/>
        <v>0</v>
      </c>
      <c r="G26" s="7"/>
      <c r="H26" s="8">
        <f t="shared" si="1"/>
        <v>0</v>
      </c>
      <c r="I26" s="8">
        <f t="shared" si="2"/>
        <v>0</v>
      </c>
    </row>
    <row r="27" spans="1:9" x14ac:dyDescent="0.35">
      <c r="A27" s="3">
        <v>21</v>
      </c>
      <c r="B27" s="4" t="s">
        <v>38</v>
      </c>
      <c r="C27" s="5" t="s">
        <v>2</v>
      </c>
      <c r="D27" s="6">
        <v>17</v>
      </c>
      <c r="E27" s="9"/>
      <c r="F27" s="6">
        <f>D27*E27</f>
        <v>0</v>
      </c>
      <c r="G27" s="7"/>
      <c r="H27" s="8">
        <f>D27*G27</f>
        <v>0</v>
      </c>
      <c r="I27" s="8">
        <f>F27+H27</f>
        <v>0</v>
      </c>
    </row>
    <row r="28" spans="1:9" x14ac:dyDescent="0.35">
      <c r="A28" s="3"/>
      <c r="B28" s="4" t="s">
        <v>133</v>
      </c>
      <c r="C28" s="5" t="s">
        <v>2</v>
      </c>
      <c r="D28" s="9">
        <v>1</v>
      </c>
      <c r="E28" s="9"/>
      <c r="F28" s="6">
        <f>D28*E28</f>
        <v>0</v>
      </c>
      <c r="G28" s="7"/>
      <c r="H28" s="8">
        <f>D28*G28</f>
        <v>0</v>
      </c>
      <c r="I28" s="8">
        <f>F28+H28</f>
        <v>0</v>
      </c>
    </row>
    <row r="29" spans="1:9" x14ac:dyDescent="0.35">
      <c r="B29" s="4" t="s">
        <v>135</v>
      </c>
      <c r="C29" s="5" t="s">
        <v>2</v>
      </c>
      <c r="D29" s="9">
        <v>1</v>
      </c>
      <c r="E29" s="9"/>
      <c r="F29" s="6">
        <f>D29*E29</f>
        <v>0</v>
      </c>
      <c r="G29" s="7"/>
      <c r="H29" s="8">
        <f>D29*G29</f>
        <v>0</v>
      </c>
      <c r="I29" s="8">
        <f>F29+H29</f>
        <v>0</v>
      </c>
    </row>
    <row r="30" spans="1:9" x14ac:dyDescent="0.35">
      <c r="A30" s="3">
        <v>20</v>
      </c>
      <c r="B30" s="4" t="s">
        <v>132</v>
      </c>
      <c r="C30" s="5" t="s">
        <v>1</v>
      </c>
      <c r="D30" s="6">
        <v>23</v>
      </c>
      <c r="E30" s="9"/>
      <c r="F30" s="6">
        <f>D30*E30</f>
        <v>0</v>
      </c>
      <c r="G30" s="7"/>
      <c r="H30" s="8">
        <f>D30*G30</f>
        <v>0</v>
      </c>
      <c r="I30" s="8">
        <f>F30+H30</f>
        <v>0</v>
      </c>
    </row>
    <row r="31" spans="1:9" x14ac:dyDescent="0.35">
      <c r="A31" s="3">
        <v>22</v>
      </c>
      <c r="B31" s="4" t="s">
        <v>134</v>
      </c>
      <c r="C31" s="5" t="s">
        <v>36</v>
      </c>
      <c r="D31" s="6">
        <v>18</v>
      </c>
      <c r="E31" s="9"/>
      <c r="F31" s="6">
        <f t="shared" si="0"/>
        <v>0</v>
      </c>
      <c r="G31" s="7"/>
      <c r="H31" s="8">
        <f t="shared" si="1"/>
        <v>0</v>
      </c>
      <c r="I31" s="8">
        <f t="shared" si="2"/>
        <v>0</v>
      </c>
    </row>
    <row r="32" spans="1:9" ht="20" x14ac:dyDescent="0.35">
      <c r="A32" s="3">
        <v>23</v>
      </c>
      <c r="B32" s="4" t="s">
        <v>41</v>
      </c>
      <c r="C32" s="5" t="s">
        <v>3</v>
      </c>
      <c r="D32" s="6">
        <v>12.5</v>
      </c>
      <c r="E32" s="9"/>
      <c r="F32" s="6">
        <f t="shared" si="0"/>
        <v>0</v>
      </c>
      <c r="G32" s="7"/>
      <c r="H32" s="8">
        <f t="shared" si="1"/>
        <v>0</v>
      </c>
      <c r="I32" s="8">
        <f t="shared" si="2"/>
        <v>0</v>
      </c>
    </row>
    <row r="33" spans="1:9" x14ac:dyDescent="0.35">
      <c r="A33" s="3">
        <v>24</v>
      </c>
      <c r="B33" s="4" t="s">
        <v>42</v>
      </c>
      <c r="C33" s="5" t="s">
        <v>3</v>
      </c>
      <c r="D33" s="6">
        <v>621</v>
      </c>
      <c r="E33" s="9"/>
      <c r="F33" s="6">
        <f t="shared" si="0"/>
        <v>0</v>
      </c>
      <c r="G33" s="7"/>
      <c r="H33" s="8">
        <f t="shared" si="1"/>
        <v>0</v>
      </c>
      <c r="I33" s="8">
        <f t="shared" si="2"/>
        <v>0</v>
      </c>
    </row>
    <row r="34" spans="1:9" ht="30" x14ac:dyDescent="0.35">
      <c r="A34" s="3">
        <v>25</v>
      </c>
      <c r="B34" s="4" t="s">
        <v>43</v>
      </c>
      <c r="C34" s="5" t="s">
        <v>3</v>
      </c>
      <c r="D34" s="6">
        <f>D33</f>
        <v>621</v>
      </c>
      <c r="E34" s="9"/>
      <c r="F34" s="6">
        <f t="shared" si="0"/>
        <v>0</v>
      </c>
      <c r="G34" s="7"/>
      <c r="H34" s="8">
        <f t="shared" si="1"/>
        <v>0</v>
      </c>
      <c r="I34" s="8">
        <f t="shared" si="2"/>
        <v>0</v>
      </c>
    </row>
    <row r="35" spans="1:9" ht="20" x14ac:dyDescent="0.35">
      <c r="A35" s="3">
        <v>26</v>
      </c>
      <c r="B35" s="4" t="s">
        <v>48</v>
      </c>
      <c r="C35" s="5" t="s">
        <v>3</v>
      </c>
      <c r="D35" s="6">
        <v>15</v>
      </c>
      <c r="E35" s="9"/>
      <c r="F35" s="6">
        <f t="shared" ref="F35:F40" si="6">D35*E35</f>
        <v>0</v>
      </c>
      <c r="G35" s="7"/>
      <c r="H35" s="8">
        <f t="shared" ref="H35:H40" si="7">D35*G35</f>
        <v>0</v>
      </c>
      <c r="I35" s="8">
        <f t="shared" ref="I35:I40" si="8">F35+H35</f>
        <v>0</v>
      </c>
    </row>
    <row r="36" spans="1:9" ht="30" x14ac:dyDescent="0.35">
      <c r="A36" s="3">
        <v>27</v>
      </c>
      <c r="B36" s="4" t="s">
        <v>49</v>
      </c>
      <c r="C36" s="5" t="s">
        <v>3</v>
      </c>
      <c r="D36" s="6">
        <v>15</v>
      </c>
      <c r="E36" s="9"/>
      <c r="F36" s="6">
        <f t="shared" si="6"/>
        <v>0</v>
      </c>
      <c r="G36" s="7"/>
      <c r="H36" s="8">
        <f t="shared" si="7"/>
        <v>0</v>
      </c>
      <c r="I36" s="8">
        <f t="shared" si="8"/>
        <v>0</v>
      </c>
    </row>
    <row r="37" spans="1:9" x14ac:dyDescent="0.35">
      <c r="A37" s="3">
        <v>28</v>
      </c>
      <c r="B37" s="4" t="s">
        <v>116</v>
      </c>
      <c r="C37" s="5" t="s">
        <v>2</v>
      </c>
      <c r="D37" s="6">
        <v>2</v>
      </c>
      <c r="E37" s="9"/>
      <c r="F37" s="6">
        <f t="shared" si="6"/>
        <v>0</v>
      </c>
      <c r="G37" s="7"/>
      <c r="H37" s="8">
        <f t="shared" si="7"/>
        <v>0</v>
      </c>
      <c r="I37" s="8">
        <f t="shared" si="8"/>
        <v>0</v>
      </c>
    </row>
    <row r="38" spans="1:9" x14ac:dyDescent="0.35">
      <c r="A38" s="3">
        <v>29</v>
      </c>
      <c r="B38" s="4" t="s">
        <v>51</v>
      </c>
      <c r="C38" s="5" t="s">
        <v>3</v>
      </c>
      <c r="D38" s="6">
        <v>190</v>
      </c>
      <c r="E38" s="9"/>
      <c r="F38" s="6">
        <f t="shared" si="6"/>
        <v>0</v>
      </c>
      <c r="G38" s="7"/>
      <c r="H38" s="8">
        <f t="shared" si="7"/>
        <v>0</v>
      </c>
      <c r="I38" s="8">
        <f t="shared" si="8"/>
        <v>0</v>
      </c>
    </row>
    <row r="39" spans="1:9" ht="20" x14ac:dyDescent="0.35">
      <c r="A39" s="3">
        <v>30</v>
      </c>
      <c r="B39" s="4" t="s">
        <v>50</v>
      </c>
      <c r="C39" s="5" t="s">
        <v>1</v>
      </c>
      <c r="D39" s="6">
        <v>25.5</v>
      </c>
      <c r="E39" s="9"/>
      <c r="F39" s="6">
        <f t="shared" si="6"/>
        <v>0</v>
      </c>
      <c r="G39" s="7"/>
      <c r="H39" s="8">
        <f t="shared" si="7"/>
        <v>0</v>
      </c>
      <c r="I39" s="8">
        <f t="shared" si="8"/>
        <v>0</v>
      </c>
    </row>
    <row r="40" spans="1:9" ht="20" x14ac:dyDescent="0.35">
      <c r="A40" s="3">
        <v>31</v>
      </c>
      <c r="B40" s="37" t="s">
        <v>115</v>
      </c>
      <c r="C40" s="5" t="s">
        <v>1</v>
      </c>
      <c r="D40" s="6">
        <v>8.5500000000000007</v>
      </c>
      <c r="E40" s="9"/>
      <c r="F40" s="6">
        <f t="shared" si="6"/>
        <v>0</v>
      </c>
      <c r="G40" s="7"/>
      <c r="H40" s="8">
        <f t="shared" si="7"/>
        <v>0</v>
      </c>
      <c r="I40" s="8">
        <f t="shared" si="8"/>
        <v>0</v>
      </c>
    </row>
    <row r="41" spans="1:9" x14ac:dyDescent="0.35">
      <c r="A41" s="3"/>
      <c r="B41" s="27"/>
      <c r="C41" s="5"/>
      <c r="D41" s="6"/>
      <c r="E41" s="9"/>
      <c r="F41" s="6"/>
      <c r="G41" s="7"/>
      <c r="H41" s="8"/>
      <c r="I41" s="8"/>
    </row>
    <row r="42" spans="1:9" x14ac:dyDescent="0.35">
      <c r="A42" s="15"/>
      <c r="B42" s="23" t="s">
        <v>27</v>
      </c>
      <c r="C42" s="24"/>
      <c r="D42" s="19"/>
      <c r="E42" s="18"/>
      <c r="F42" s="19"/>
      <c r="G42" s="25"/>
      <c r="H42" s="26"/>
      <c r="I42" s="26"/>
    </row>
    <row r="43" spans="1:9" x14ac:dyDescent="0.35">
      <c r="A43" s="3">
        <v>32</v>
      </c>
      <c r="B43" s="4" t="s">
        <v>119</v>
      </c>
      <c r="C43" s="5" t="s">
        <v>1</v>
      </c>
      <c r="D43" s="6">
        <v>30</v>
      </c>
      <c r="E43" s="9"/>
      <c r="F43" s="6">
        <f t="shared" ref="F43:F60" si="9">D43*E43</f>
        <v>0</v>
      </c>
      <c r="G43" s="7"/>
      <c r="H43" s="8">
        <f t="shared" ref="H43:H60" si="10">D43*G43</f>
        <v>0</v>
      </c>
      <c r="I43" s="8">
        <f t="shared" ref="I43:I60" si="11">F43+H43</f>
        <v>0</v>
      </c>
    </row>
    <row r="44" spans="1:9" x14ac:dyDescent="0.35">
      <c r="A44" s="3"/>
      <c r="B44" s="4" t="s">
        <v>118</v>
      </c>
      <c r="C44" s="5" t="s">
        <v>1</v>
      </c>
      <c r="D44" s="6">
        <v>29</v>
      </c>
      <c r="E44" s="9"/>
      <c r="F44" s="6">
        <f t="shared" si="9"/>
        <v>0</v>
      </c>
      <c r="G44" s="7"/>
      <c r="H44" s="8">
        <f t="shared" ref="H44" si="12">D44*G44</f>
        <v>0</v>
      </c>
      <c r="I44" s="8">
        <f t="shared" ref="I44" si="13">F44+H44</f>
        <v>0</v>
      </c>
    </row>
    <row r="45" spans="1:9" x14ac:dyDescent="0.35">
      <c r="A45" s="3">
        <v>33</v>
      </c>
      <c r="B45" s="4" t="s">
        <v>117</v>
      </c>
      <c r="C45" s="5" t="s">
        <v>1</v>
      </c>
      <c r="D45" s="6">
        <v>115</v>
      </c>
      <c r="E45" s="9"/>
      <c r="F45" s="6">
        <f t="shared" ref="F45:F54" si="14">D45*E45</f>
        <v>0</v>
      </c>
      <c r="G45" s="7"/>
      <c r="H45" s="8">
        <f t="shared" ref="H45:H54" si="15">D45*G45</f>
        <v>0</v>
      </c>
      <c r="I45" s="8">
        <f t="shared" ref="I45:I54" si="16">F45+H45</f>
        <v>0</v>
      </c>
    </row>
    <row r="46" spans="1:9" x14ac:dyDescent="0.35">
      <c r="A46" s="3">
        <v>34</v>
      </c>
      <c r="B46" s="4" t="s">
        <v>28</v>
      </c>
      <c r="C46" s="5" t="s">
        <v>1</v>
      </c>
      <c r="D46" s="6">
        <f>D43</f>
        <v>30</v>
      </c>
      <c r="E46" s="9"/>
      <c r="F46" s="6">
        <f t="shared" si="14"/>
        <v>0</v>
      </c>
      <c r="G46" s="7"/>
      <c r="H46" s="8">
        <f t="shared" si="15"/>
        <v>0</v>
      </c>
      <c r="I46" s="8">
        <f t="shared" si="16"/>
        <v>0</v>
      </c>
    </row>
    <row r="47" spans="1:9" x14ac:dyDescent="0.35">
      <c r="A47" s="3">
        <v>35</v>
      </c>
      <c r="B47" s="4" t="s">
        <v>30</v>
      </c>
      <c r="C47" s="5" t="s">
        <v>1</v>
      </c>
      <c r="D47" s="6">
        <f>D46</f>
        <v>30</v>
      </c>
      <c r="E47" s="9"/>
      <c r="F47" s="6">
        <f t="shared" si="14"/>
        <v>0</v>
      </c>
      <c r="G47" s="7"/>
      <c r="H47" s="8">
        <f t="shared" si="15"/>
        <v>0</v>
      </c>
      <c r="I47" s="8">
        <f t="shared" si="16"/>
        <v>0</v>
      </c>
    </row>
    <row r="48" spans="1:9" x14ac:dyDescent="0.35">
      <c r="A48" s="3">
        <v>36</v>
      </c>
      <c r="B48" s="4" t="s">
        <v>29</v>
      </c>
      <c r="C48" s="5" t="s">
        <v>1</v>
      </c>
      <c r="D48" s="6">
        <v>70</v>
      </c>
      <c r="E48" s="9"/>
      <c r="F48" s="6">
        <f t="shared" si="14"/>
        <v>0</v>
      </c>
      <c r="G48" s="7"/>
      <c r="H48" s="8">
        <f t="shared" si="15"/>
        <v>0</v>
      </c>
      <c r="I48" s="8">
        <f t="shared" si="16"/>
        <v>0</v>
      </c>
    </row>
    <row r="49" spans="1:9" x14ac:dyDescent="0.35">
      <c r="A49" s="3">
        <v>37</v>
      </c>
      <c r="B49" s="4" t="s">
        <v>31</v>
      </c>
      <c r="C49" s="5" t="s">
        <v>1</v>
      </c>
      <c r="D49" s="6">
        <f>D48</f>
        <v>70</v>
      </c>
      <c r="E49" s="9"/>
      <c r="F49" s="6">
        <f t="shared" si="14"/>
        <v>0</v>
      </c>
      <c r="G49" s="7"/>
      <c r="H49" s="8">
        <f t="shared" si="15"/>
        <v>0</v>
      </c>
      <c r="I49" s="8">
        <f t="shared" si="16"/>
        <v>0</v>
      </c>
    </row>
    <row r="50" spans="1:9" x14ac:dyDescent="0.35">
      <c r="A50" s="3">
        <v>38</v>
      </c>
      <c r="B50" s="4" t="s">
        <v>32</v>
      </c>
      <c r="C50" s="5" t="s">
        <v>2</v>
      </c>
      <c r="D50" s="6">
        <v>6</v>
      </c>
      <c r="E50" s="9"/>
      <c r="F50" s="6">
        <f t="shared" si="14"/>
        <v>0</v>
      </c>
      <c r="G50" s="7"/>
      <c r="H50" s="8">
        <f t="shared" si="15"/>
        <v>0</v>
      </c>
      <c r="I50" s="8">
        <f t="shared" si="16"/>
        <v>0</v>
      </c>
    </row>
    <row r="51" spans="1:9" x14ac:dyDescent="0.35">
      <c r="A51" s="3">
        <v>39</v>
      </c>
      <c r="B51" s="4" t="s">
        <v>34</v>
      </c>
      <c r="C51" s="5" t="s">
        <v>2</v>
      </c>
      <c r="D51" s="6">
        <v>6</v>
      </c>
      <c r="E51" s="9"/>
      <c r="F51" s="6">
        <f t="shared" si="14"/>
        <v>0</v>
      </c>
      <c r="G51" s="7"/>
      <c r="H51" s="8">
        <f t="shared" si="15"/>
        <v>0</v>
      </c>
      <c r="I51" s="8">
        <f t="shared" si="16"/>
        <v>0</v>
      </c>
    </row>
    <row r="52" spans="1:9" x14ac:dyDescent="0.35">
      <c r="A52" s="3">
        <v>40</v>
      </c>
      <c r="B52" s="4" t="s">
        <v>33</v>
      </c>
      <c r="C52" s="5" t="s">
        <v>2</v>
      </c>
      <c r="D52" s="6">
        <v>4</v>
      </c>
      <c r="E52" s="9"/>
      <c r="F52" s="6">
        <f t="shared" si="14"/>
        <v>0</v>
      </c>
      <c r="G52" s="7"/>
      <c r="H52" s="8">
        <f t="shared" si="15"/>
        <v>0</v>
      </c>
      <c r="I52" s="8">
        <f t="shared" si="16"/>
        <v>0</v>
      </c>
    </row>
    <row r="53" spans="1:9" x14ac:dyDescent="0.35">
      <c r="A53" s="3">
        <v>41</v>
      </c>
      <c r="B53" s="4" t="s">
        <v>35</v>
      </c>
      <c r="C53" s="5" t="s">
        <v>36</v>
      </c>
      <c r="D53" s="6">
        <v>1</v>
      </c>
      <c r="E53" s="9"/>
      <c r="F53" s="6">
        <f t="shared" si="14"/>
        <v>0</v>
      </c>
      <c r="G53" s="7"/>
      <c r="H53" s="8">
        <f t="shared" si="15"/>
        <v>0</v>
      </c>
      <c r="I53" s="8">
        <f t="shared" si="16"/>
        <v>0</v>
      </c>
    </row>
    <row r="54" spans="1:9" x14ac:dyDescent="0.35">
      <c r="A54" s="3">
        <v>42</v>
      </c>
      <c r="B54" s="4" t="s">
        <v>126</v>
      </c>
      <c r="C54" s="5" t="s">
        <v>2</v>
      </c>
      <c r="D54" s="6">
        <v>4</v>
      </c>
      <c r="E54" s="9"/>
      <c r="F54" s="6">
        <f t="shared" si="14"/>
        <v>0</v>
      </c>
      <c r="G54" s="7"/>
      <c r="H54" s="8">
        <f t="shared" si="15"/>
        <v>0</v>
      </c>
      <c r="I54" s="8">
        <f t="shared" si="16"/>
        <v>0</v>
      </c>
    </row>
    <row r="55" spans="1:9" x14ac:dyDescent="0.35">
      <c r="A55" s="3">
        <v>43</v>
      </c>
      <c r="B55" s="4" t="s">
        <v>125</v>
      </c>
      <c r="C55" s="5" t="s">
        <v>1</v>
      </c>
      <c r="D55" s="6">
        <v>3.2</v>
      </c>
      <c r="E55" s="6"/>
      <c r="F55" s="6">
        <f t="shared" si="9"/>
        <v>0</v>
      </c>
      <c r="G55" s="7"/>
      <c r="H55" s="8">
        <f t="shared" si="10"/>
        <v>0</v>
      </c>
      <c r="I55" s="8">
        <f t="shared" si="11"/>
        <v>0</v>
      </c>
    </row>
    <row r="56" spans="1:9" x14ac:dyDescent="0.35">
      <c r="A56" s="3">
        <v>44</v>
      </c>
      <c r="B56" s="4" t="s">
        <v>127</v>
      </c>
      <c r="C56" s="5" t="s">
        <v>44</v>
      </c>
      <c r="D56" s="6">
        <v>12</v>
      </c>
      <c r="E56" s="6"/>
      <c r="F56" s="6">
        <f t="shared" si="9"/>
        <v>0</v>
      </c>
      <c r="G56" s="7"/>
      <c r="H56" s="8">
        <f t="shared" si="10"/>
        <v>0</v>
      </c>
      <c r="I56" s="8">
        <f t="shared" si="11"/>
        <v>0</v>
      </c>
    </row>
    <row r="57" spans="1:9" ht="20" x14ac:dyDescent="0.35">
      <c r="A57" s="3">
        <v>45</v>
      </c>
      <c r="B57" s="4" t="s">
        <v>45</v>
      </c>
      <c r="C57" s="5" t="s">
        <v>3</v>
      </c>
      <c r="D57" s="6">
        <v>24</v>
      </c>
      <c r="E57" s="6"/>
      <c r="F57" s="6">
        <f t="shared" si="9"/>
        <v>0</v>
      </c>
      <c r="G57" s="7"/>
      <c r="H57" s="8">
        <f t="shared" si="10"/>
        <v>0</v>
      </c>
      <c r="I57" s="8">
        <f t="shared" si="11"/>
        <v>0</v>
      </c>
    </row>
    <row r="58" spans="1:9" ht="20" x14ac:dyDescent="0.35">
      <c r="A58" s="3">
        <v>46</v>
      </c>
      <c r="B58" s="4" t="s">
        <v>47</v>
      </c>
      <c r="C58" s="5" t="s">
        <v>3</v>
      </c>
      <c r="D58" s="6">
        <v>8</v>
      </c>
      <c r="E58" s="6"/>
      <c r="F58" s="6">
        <f t="shared" si="9"/>
        <v>0</v>
      </c>
      <c r="G58" s="7"/>
      <c r="H58" s="8">
        <f t="shared" si="10"/>
        <v>0</v>
      </c>
      <c r="I58" s="8">
        <f t="shared" si="11"/>
        <v>0</v>
      </c>
    </row>
    <row r="59" spans="1:9" ht="30" x14ac:dyDescent="0.35">
      <c r="A59" s="3">
        <v>47</v>
      </c>
      <c r="B59" s="4" t="s">
        <v>46</v>
      </c>
      <c r="C59" s="5" t="s">
        <v>3</v>
      </c>
      <c r="D59" s="6">
        <v>10</v>
      </c>
      <c r="E59" s="6"/>
      <c r="F59" s="6">
        <f t="shared" si="9"/>
        <v>0</v>
      </c>
      <c r="G59" s="7"/>
      <c r="H59" s="8">
        <f t="shared" si="10"/>
        <v>0</v>
      </c>
      <c r="I59" s="8">
        <f t="shared" si="11"/>
        <v>0</v>
      </c>
    </row>
    <row r="60" spans="1:9" x14ac:dyDescent="0.35">
      <c r="B60" s="49" t="s">
        <v>128</v>
      </c>
      <c r="C60" s="5" t="s">
        <v>2</v>
      </c>
      <c r="D60" s="6">
        <v>5</v>
      </c>
      <c r="E60" s="6"/>
      <c r="F60" s="6">
        <f t="shared" si="9"/>
        <v>0</v>
      </c>
      <c r="G60" s="7"/>
      <c r="H60" s="8">
        <f t="shared" si="10"/>
        <v>0</v>
      </c>
      <c r="I60" s="8">
        <f t="shared" si="11"/>
        <v>0</v>
      </c>
    </row>
    <row r="61" spans="1:9" x14ac:dyDescent="0.35">
      <c r="A61" s="15"/>
      <c r="B61" s="16" t="s">
        <v>7</v>
      </c>
      <c r="C61" s="17"/>
      <c r="D61" s="18"/>
      <c r="E61" s="19"/>
      <c r="F61" s="18">
        <f>SUM(F5:F60)</f>
        <v>0</v>
      </c>
      <c r="G61" s="18"/>
      <c r="H61" s="18">
        <f>SUM(H5:H60)</f>
        <v>0</v>
      </c>
      <c r="I61" s="18">
        <f>SUM(I5:I60)</f>
        <v>0</v>
      </c>
    </row>
    <row r="62" spans="1:9" x14ac:dyDescent="0.35">
      <c r="A62" s="3"/>
      <c r="B62" s="10" t="s">
        <v>11</v>
      </c>
      <c r="C62" s="11">
        <v>0.25</v>
      </c>
      <c r="D62" s="12"/>
      <c r="E62" s="6"/>
      <c r="F62" s="6"/>
      <c r="G62" s="6"/>
      <c r="H62" s="6"/>
      <c r="I62" s="9">
        <f>H61*C62</f>
        <v>0</v>
      </c>
    </row>
    <row r="63" spans="1:9" x14ac:dyDescent="0.35">
      <c r="A63" s="3"/>
      <c r="B63" s="10" t="s">
        <v>7</v>
      </c>
      <c r="C63" s="6"/>
      <c r="D63" s="6"/>
      <c r="E63" s="6"/>
      <c r="F63" s="6"/>
      <c r="G63" s="6"/>
      <c r="H63" s="6"/>
      <c r="I63" s="9">
        <f>I61+I62</f>
        <v>0</v>
      </c>
    </row>
    <row r="64" spans="1:9" x14ac:dyDescent="0.35">
      <c r="A64" s="3"/>
      <c r="B64" s="10" t="s">
        <v>12</v>
      </c>
      <c r="C64" s="11">
        <v>0.01</v>
      </c>
      <c r="D64" s="6"/>
      <c r="E64" s="6"/>
      <c r="F64" s="6"/>
      <c r="G64" s="6"/>
      <c r="H64" s="6"/>
      <c r="I64" s="9">
        <f>I63*C64</f>
        <v>0</v>
      </c>
    </row>
    <row r="65" spans="1:9" x14ac:dyDescent="0.35">
      <c r="A65" s="3"/>
      <c r="B65" s="10" t="s">
        <v>0</v>
      </c>
      <c r="C65" s="11"/>
      <c r="D65" s="6"/>
      <c r="E65" s="6"/>
      <c r="F65" s="6"/>
      <c r="G65" s="6"/>
      <c r="H65" s="6"/>
      <c r="I65" s="9">
        <f>SUM(I63:I64)</f>
        <v>0</v>
      </c>
    </row>
    <row r="66" spans="1:9" x14ac:dyDescent="0.35">
      <c r="A66" s="3"/>
      <c r="B66" s="10" t="s">
        <v>19</v>
      </c>
      <c r="C66" s="11">
        <v>0.01</v>
      </c>
      <c r="D66" s="6"/>
      <c r="E66" s="6"/>
      <c r="F66" s="6"/>
      <c r="G66" s="6"/>
      <c r="H66" s="6"/>
      <c r="I66" s="9">
        <f>I65*C66</f>
        <v>0</v>
      </c>
    </row>
    <row r="67" spans="1:9" x14ac:dyDescent="0.35">
      <c r="A67" s="3"/>
      <c r="B67" s="10" t="s">
        <v>0</v>
      </c>
      <c r="C67" s="6"/>
      <c r="D67" s="6"/>
      <c r="E67" s="6"/>
      <c r="F67" s="6"/>
      <c r="G67" s="6"/>
      <c r="H67" s="6"/>
      <c r="I67" s="9">
        <f>I65+I66</f>
        <v>0</v>
      </c>
    </row>
    <row r="68" spans="1:9" x14ac:dyDescent="0.35">
      <c r="A68" s="3"/>
      <c r="B68" s="13" t="s">
        <v>13</v>
      </c>
      <c r="C68" s="11">
        <v>0.01</v>
      </c>
      <c r="D68" s="6"/>
      <c r="E68" s="6"/>
      <c r="F68" s="6"/>
      <c r="G68" s="6"/>
      <c r="H68" s="6"/>
      <c r="I68" s="9">
        <f>I67*C68</f>
        <v>0</v>
      </c>
    </row>
    <row r="69" spans="1:9" x14ac:dyDescent="0.35">
      <c r="A69" s="3"/>
      <c r="B69" s="13" t="s">
        <v>7</v>
      </c>
      <c r="C69" s="6"/>
      <c r="D69" s="6"/>
      <c r="E69" s="6"/>
      <c r="F69" s="6"/>
      <c r="G69" s="6"/>
      <c r="H69" s="6"/>
      <c r="I69" s="9">
        <f>I67+I68</f>
        <v>0</v>
      </c>
    </row>
    <row r="70" spans="1:9" x14ac:dyDescent="0.35">
      <c r="A70" s="3"/>
      <c r="B70" s="13" t="s">
        <v>14</v>
      </c>
      <c r="C70" s="11">
        <v>0.01</v>
      </c>
      <c r="D70" s="6"/>
      <c r="E70" s="6"/>
      <c r="F70" s="6"/>
      <c r="G70" s="6"/>
      <c r="H70" s="6"/>
      <c r="I70" s="9">
        <f>I69*C70</f>
        <v>0</v>
      </c>
    </row>
    <row r="71" spans="1:9" x14ac:dyDescent="0.35">
      <c r="A71" s="3"/>
      <c r="B71" s="13" t="s">
        <v>0</v>
      </c>
      <c r="C71" s="6"/>
      <c r="D71" s="6"/>
      <c r="E71" s="6"/>
      <c r="F71" s="6"/>
      <c r="G71" s="6"/>
      <c r="H71" s="6"/>
      <c r="I71" s="9">
        <f>I69+I70</f>
        <v>0</v>
      </c>
    </row>
    <row r="72" spans="1:9" x14ac:dyDescent="0.35">
      <c r="A72" s="3"/>
      <c r="B72" s="13" t="s">
        <v>15</v>
      </c>
      <c r="C72" s="11">
        <v>0.18</v>
      </c>
      <c r="D72" s="14"/>
      <c r="E72" s="6"/>
      <c r="F72" s="6"/>
      <c r="G72" s="6"/>
      <c r="H72" s="6"/>
      <c r="I72" s="9">
        <f>I71*C72</f>
        <v>0</v>
      </c>
    </row>
    <row r="73" spans="1:9" x14ac:dyDescent="0.35">
      <c r="A73" s="3"/>
      <c r="B73" s="13" t="s">
        <v>7</v>
      </c>
      <c r="C73" s="6"/>
      <c r="D73" s="6"/>
      <c r="E73" s="6"/>
      <c r="F73" s="6"/>
      <c r="G73" s="6"/>
      <c r="H73" s="6"/>
      <c r="I73" s="9">
        <f>I71+I72</f>
        <v>0</v>
      </c>
    </row>
    <row r="74" spans="1:9" x14ac:dyDescent="0.35">
      <c r="I74" t="s">
        <v>20</v>
      </c>
    </row>
  </sheetData>
  <mergeCells count="8">
    <mergeCell ref="B1:I1"/>
    <mergeCell ref="A2:A3"/>
    <mergeCell ref="B2:B3"/>
    <mergeCell ref="C2:C3"/>
    <mergeCell ref="D2:D3"/>
    <mergeCell ref="E2:F2"/>
    <mergeCell ref="G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3D8F0-33EA-4068-97A0-B26E8DCCF1AA}">
  <dimension ref="A1:D26"/>
  <sheetViews>
    <sheetView workbookViewId="0">
      <selection activeCell="B36" sqref="B36"/>
    </sheetView>
  </sheetViews>
  <sheetFormatPr defaultRowHeight="14.5" x14ac:dyDescent="0.35"/>
  <cols>
    <col min="1" max="1" width="45.26953125" bestFit="1" customWidth="1"/>
    <col min="2" max="2" width="23.54296875" bestFit="1" customWidth="1"/>
    <col min="3" max="3" width="12.7265625" bestFit="1" customWidth="1"/>
  </cols>
  <sheetData>
    <row r="1" spans="1:4" x14ac:dyDescent="0.35">
      <c r="A1" s="28" t="s">
        <v>52</v>
      </c>
      <c r="B1" s="28"/>
      <c r="C1" s="28" t="s">
        <v>53</v>
      </c>
    </row>
    <row r="2" spans="1:4" x14ac:dyDescent="0.35">
      <c r="A2" s="29" t="s">
        <v>54</v>
      </c>
      <c r="B2" s="29" t="s">
        <v>55</v>
      </c>
      <c r="C2" s="29" t="s">
        <v>56</v>
      </c>
    </row>
    <row r="3" spans="1:4" x14ac:dyDescent="0.35">
      <c r="A3" s="29"/>
      <c r="B3" s="29" t="s">
        <v>57</v>
      </c>
      <c r="C3" s="29" t="s">
        <v>58</v>
      </c>
    </row>
    <row r="4" spans="1:4" x14ac:dyDescent="0.35">
      <c r="A4" s="29"/>
      <c r="B4" s="29" t="s">
        <v>59</v>
      </c>
      <c r="C4" s="29" t="s">
        <v>60</v>
      </c>
    </row>
    <row r="5" spans="1:4" x14ac:dyDescent="0.35">
      <c r="A5" s="29"/>
      <c r="B5" s="29" t="s">
        <v>61</v>
      </c>
      <c r="C5" s="29" t="s">
        <v>62</v>
      </c>
    </row>
    <row r="6" spans="1:4" x14ac:dyDescent="0.35">
      <c r="A6" s="29"/>
      <c r="B6" s="29" t="s">
        <v>63</v>
      </c>
      <c r="C6" s="29" t="s">
        <v>64</v>
      </c>
    </row>
    <row r="7" spans="1:4" x14ac:dyDescent="0.35">
      <c r="A7" s="29" t="s">
        <v>65</v>
      </c>
      <c r="B7" s="29" t="s">
        <v>59</v>
      </c>
      <c r="C7" s="29" t="s">
        <v>66</v>
      </c>
    </row>
    <row r="8" spans="1:4" x14ac:dyDescent="0.35">
      <c r="A8" s="30" t="s">
        <v>67</v>
      </c>
      <c r="B8" s="30" t="s">
        <v>59</v>
      </c>
      <c r="C8" s="30" t="s">
        <v>68</v>
      </c>
    </row>
    <row r="9" spans="1:4" x14ac:dyDescent="0.35">
      <c r="A9" s="31" t="s">
        <v>69</v>
      </c>
      <c r="B9" s="31" t="s">
        <v>70</v>
      </c>
      <c r="C9" s="31" t="s">
        <v>71</v>
      </c>
      <c r="D9">
        <v>240</v>
      </c>
    </row>
    <row r="10" spans="1:4" x14ac:dyDescent="0.35">
      <c r="A10" s="31"/>
      <c r="B10" s="31" t="s">
        <v>72</v>
      </c>
      <c r="C10" s="31" t="s">
        <v>73</v>
      </c>
    </row>
    <row r="11" spans="1:4" x14ac:dyDescent="0.35">
      <c r="A11" s="31"/>
      <c r="B11" s="31" t="s">
        <v>74</v>
      </c>
      <c r="C11" s="31" t="s">
        <v>75</v>
      </c>
    </row>
    <row r="12" spans="1:4" x14ac:dyDescent="0.35">
      <c r="A12" s="32" t="s">
        <v>76</v>
      </c>
      <c r="B12" s="32" t="s">
        <v>77</v>
      </c>
      <c r="C12" s="32" t="s">
        <v>78</v>
      </c>
    </row>
    <row r="13" spans="1:4" x14ac:dyDescent="0.35">
      <c r="A13" s="32" t="s">
        <v>76</v>
      </c>
      <c r="B13" s="32" t="s">
        <v>79</v>
      </c>
      <c r="C13" s="32" t="s">
        <v>80</v>
      </c>
    </row>
    <row r="14" spans="1:4" x14ac:dyDescent="0.35">
      <c r="A14" s="32"/>
      <c r="B14" s="32" t="s">
        <v>81</v>
      </c>
      <c r="C14" s="32" t="s">
        <v>82</v>
      </c>
    </row>
    <row r="15" spans="1:4" x14ac:dyDescent="0.35">
      <c r="A15" s="33" t="s">
        <v>83</v>
      </c>
      <c r="B15" s="33"/>
      <c r="C15" s="33" t="s">
        <v>84</v>
      </c>
    </row>
    <row r="16" spans="1:4" x14ac:dyDescent="0.35">
      <c r="A16" s="28" t="s">
        <v>85</v>
      </c>
      <c r="B16" s="28" t="s">
        <v>86</v>
      </c>
      <c r="C16" s="28" t="s">
        <v>87</v>
      </c>
      <c r="D16">
        <v>145</v>
      </c>
    </row>
    <row r="17" spans="1:3" x14ac:dyDescent="0.35">
      <c r="A17" s="34" t="s">
        <v>88</v>
      </c>
      <c r="B17" s="34" t="s">
        <v>89</v>
      </c>
      <c r="C17" s="34" t="s">
        <v>90</v>
      </c>
    </row>
    <row r="18" spans="1:3" x14ac:dyDescent="0.35">
      <c r="A18" s="34" t="s">
        <v>88</v>
      </c>
      <c r="B18" s="34" t="s">
        <v>91</v>
      </c>
      <c r="C18" s="34" t="s">
        <v>92</v>
      </c>
    </row>
    <row r="19" spans="1:3" x14ac:dyDescent="0.35">
      <c r="A19" s="28" t="s">
        <v>93</v>
      </c>
      <c r="B19" s="28"/>
      <c r="C19" s="28" t="s">
        <v>94</v>
      </c>
    </row>
    <row r="20" spans="1:3" x14ac:dyDescent="0.35">
      <c r="A20" s="33" t="s">
        <v>95</v>
      </c>
      <c r="B20" s="33"/>
      <c r="C20" s="33" t="s">
        <v>96</v>
      </c>
    </row>
    <row r="21" spans="1:3" x14ac:dyDescent="0.35">
      <c r="A21" s="35" t="s">
        <v>97</v>
      </c>
      <c r="B21" s="35"/>
      <c r="C21" s="35" t="s">
        <v>98</v>
      </c>
    </row>
    <row r="22" spans="1:3" x14ac:dyDescent="0.35">
      <c r="A22" s="28" t="s">
        <v>99</v>
      </c>
      <c r="B22" s="28" t="s">
        <v>100</v>
      </c>
      <c r="C22" s="28"/>
    </row>
    <row r="23" spans="1:3" x14ac:dyDescent="0.35">
      <c r="A23" s="31" t="s">
        <v>101</v>
      </c>
      <c r="B23" s="31" t="s">
        <v>102</v>
      </c>
      <c r="C23" s="31" t="s">
        <v>103</v>
      </c>
    </row>
    <row r="24" spans="1:3" x14ac:dyDescent="0.35">
      <c r="A24" s="30" t="s">
        <v>104</v>
      </c>
      <c r="B24" s="30" t="s">
        <v>105</v>
      </c>
      <c r="C24" s="30" t="s">
        <v>106</v>
      </c>
    </row>
    <row r="25" spans="1:3" x14ac:dyDescent="0.35">
      <c r="A25" s="32" t="s">
        <v>107</v>
      </c>
      <c r="B25" s="32"/>
      <c r="C25" s="32" t="s">
        <v>108</v>
      </c>
    </row>
    <row r="26" spans="1:3" x14ac:dyDescent="0.35">
      <c r="A26" s="36" t="s">
        <v>109</v>
      </c>
      <c r="B26" s="36"/>
      <c r="C26" s="36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smeta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Genadi Aptsiauri</cp:lastModifiedBy>
  <cp:lastPrinted>2019-04-05T08:16:41Z</cp:lastPrinted>
  <dcterms:created xsi:type="dcterms:W3CDTF">2019-01-31T12:24:56Z</dcterms:created>
  <dcterms:modified xsi:type="dcterms:W3CDTF">2019-07-30T06:50:55Z</dcterms:modified>
</cp:coreProperties>
</file>