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ashidzen\Desktop\"/>
    </mc:Choice>
  </mc:AlternateContent>
  <bookViews>
    <workbookView xWindow="90" yWindow="30" windowWidth="15300" windowHeight="6120"/>
  </bookViews>
  <sheets>
    <sheet name="Ком.Предложения" sheetId="9" r:id="rId1"/>
    <sheet name="Тех.задание" sheetId="8" r:id="rId2"/>
  </sheets>
  <calcPr calcId="162913"/>
</workbook>
</file>

<file path=xl/calcChain.xml><?xml version="1.0" encoding="utf-8"?>
<calcChain xmlns="http://schemas.openxmlformats.org/spreadsheetml/2006/main">
  <c r="K18" i="8" l="1"/>
  <c r="K11" i="8"/>
  <c r="K6" i="8"/>
  <c r="J18" i="8" l="1"/>
  <c r="J11" i="8"/>
  <c r="D9" i="9" l="1"/>
  <c r="E18" i="8"/>
  <c r="B10" i="9" s="1"/>
  <c r="H10" i="9" s="1"/>
  <c r="E11" i="8"/>
  <c r="B9" i="9" s="1"/>
  <c r="E6" i="8"/>
  <c r="B8" i="9" s="1"/>
  <c r="D8" i="9"/>
  <c r="J6" i="8"/>
  <c r="J28" i="8" s="1"/>
  <c r="I8" i="9" l="1"/>
  <c r="I11" i="9" s="1"/>
  <c r="G8" i="9"/>
  <c r="F9" i="9"/>
  <c r="E9" i="9"/>
  <c r="H9" i="9"/>
  <c r="H11" i="9" s="1"/>
  <c r="E8" i="9"/>
  <c r="F8" i="9"/>
  <c r="J8" i="9" l="1"/>
  <c r="G9" i="9"/>
  <c r="G10" i="9" s="1"/>
  <c r="G11" i="9" l="1"/>
  <c r="B11" i="9"/>
  <c r="K8" i="9" l="1"/>
  <c r="K9" i="9"/>
  <c r="J9" i="9"/>
  <c r="D10" i="9" l="1"/>
  <c r="D11" i="9" s="1"/>
  <c r="K28" i="8"/>
  <c r="E10" i="9" l="1"/>
  <c r="F10" i="9"/>
  <c r="D7" i="9"/>
  <c r="K10" i="9" l="1"/>
  <c r="F11" i="9"/>
  <c r="J10" i="9"/>
  <c r="E11" i="9"/>
  <c r="J7" i="9" l="1"/>
  <c r="J11" i="9"/>
  <c r="K7" i="9"/>
  <c r="K11" i="9"/>
</calcChain>
</file>

<file path=xl/sharedStrings.xml><?xml version="1.0" encoding="utf-8"?>
<sst xmlns="http://schemas.openxmlformats.org/spreadsheetml/2006/main" count="127" uniqueCount="103">
  <si>
    <t>GLG-172</t>
  </si>
  <si>
    <t>GLG-071</t>
  </si>
  <si>
    <t>BAA-003</t>
  </si>
  <si>
    <t>SS-561-ZZ</t>
  </si>
  <si>
    <t>SS-581-ZZ</t>
  </si>
  <si>
    <t>LLZ-641</t>
  </si>
  <si>
    <t>UU-318-PP</t>
  </si>
  <si>
    <t>LLS-680</t>
  </si>
  <si>
    <t>BBS-136</t>
  </si>
  <si>
    <t>MN-158-GG</t>
  </si>
  <si>
    <t>№</t>
  </si>
  <si>
    <t>27+1</t>
  </si>
  <si>
    <r>
      <t>ძარის</t>
    </r>
    <r>
      <rPr>
        <b/>
        <sz val="8"/>
        <rFont val="Arial"/>
        <family val="2"/>
        <charset val="204"/>
      </rPr>
      <t xml:space="preserve"> </t>
    </r>
    <r>
      <rPr>
        <b/>
        <sz val="8"/>
        <rFont val="Sylfaen"/>
        <family val="1"/>
        <charset val="204"/>
      </rPr>
      <t>ტიპი</t>
    </r>
    <r>
      <rPr>
        <b/>
        <sz val="8"/>
        <rFont val="Arial"/>
        <family val="2"/>
        <charset val="204"/>
      </rPr>
      <t>/типа кузова</t>
    </r>
  </si>
  <si>
    <r>
      <t>სარეგისტრაციო</t>
    </r>
    <r>
      <rPr>
        <b/>
        <sz val="8"/>
        <rFont val="Arial"/>
        <family val="2"/>
        <charset val="204"/>
      </rPr>
      <t xml:space="preserve"> </t>
    </r>
    <r>
      <rPr>
        <b/>
        <sz val="8"/>
        <rFont val="Sylfaen"/>
        <family val="1"/>
        <charset val="204"/>
      </rPr>
      <t>ნომერი</t>
    </r>
    <r>
      <rPr>
        <b/>
        <sz val="8"/>
        <rFont val="Arial"/>
        <family val="2"/>
        <charset val="204"/>
      </rPr>
      <t>/ Регистрационный номер</t>
    </r>
  </si>
  <si>
    <r>
      <t>გამოშვების</t>
    </r>
    <r>
      <rPr>
        <b/>
        <sz val="8"/>
        <rFont val="Arial"/>
        <family val="2"/>
        <charset val="204"/>
      </rPr>
      <t xml:space="preserve"> </t>
    </r>
    <r>
      <rPr>
        <b/>
        <sz val="8"/>
        <rFont val="Sylfaen"/>
        <family val="1"/>
        <charset val="204"/>
      </rPr>
      <t>წელი</t>
    </r>
    <r>
      <rPr>
        <b/>
        <sz val="8"/>
        <rFont val="Arial"/>
        <family val="2"/>
        <charset val="204"/>
      </rPr>
      <t xml:space="preserve"> /года выпуска</t>
    </r>
  </si>
  <si>
    <r>
      <t>საბაზრო</t>
    </r>
    <r>
      <rPr>
        <b/>
        <sz val="8"/>
        <rFont val="Arial"/>
        <family val="2"/>
        <charset val="204"/>
      </rPr>
      <t xml:space="preserve"> </t>
    </r>
    <r>
      <rPr>
        <b/>
        <sz val="8"/>
        <rFont val="Sylfaen"/>
        <family val="1"/>
        <charset val="204"/>
      </rPr>
      <t>ღირებ</t>
    </r>
    <r>
      <rPr>
        <b/>
        <sz val="8"/>
        <rFont val="Arial"/>
        <family val="2"/>
        <charset val="204"/>
      </rPr>
      <t>-</t>
    </r>
    <r>
      <rPr>
        <b/>
        <sz val="8"/>
        <rFont val="Sylfaen"/>
        <family val="1"/>
        <charset val="204"/>
      </rPr>
      <t>ბა</t>
    </r>
    <r>
      <rPr>
        <b/>
        <sz val="8"/>
        <rFont val="Arial"/>
        <family val="2"/>
        <charset val="204"/>
      </rPr>
      <t xml:space="preserve">  /Рыночная стоимость в долларах США</t>
    </r>
  </si>
  <si>
    <r>
      <t>სედანი</t>
    </r>
    <r>
      <rPr>
        <sz val="8"/>
        <rFont val="Arial"/>
        <family val="2"/>
        <charset val="204"/>
      </rPr>
      <t>/Седан</t>
    </r>
  </si>
  <si>
    <r>
      <t>ავტომობილის</t>
    </r>
    <r>
      <rPr>
        <b/>
        <sz val="8"/>
        <rFont val="Arial"/>
        <family val="2"/>
        <charset val="204"/>
      </rPr>
      <t xml:space="preserve"> </t>
    </r>
    <r>
      <rPr>
        <b/>
        <sz val="8"/>
        <rFont val="Sylfaen"/>
        <family val="1"/>
        <charset val="204"/>
      </rPr>
      <t>მარკა</t>
    </r>
    <r>
      <rPr>
        <b/>
        <sz val="8"/>
        <rFont val="Calibri"/>
        <family val="2"/>
        <charset val="204"/>
      </rPr>
      <t>&amp;</t>
    </r>
    <r>
      <rPr>
        <b/>
        <sz val="8"/>
        <rFont val="Sylfaen"/>
        <family val="1"/>
        <charset val="204"/>
      </rPr>
      <t>მოდელი</t>
    </r>
    <r>
      <rPr>
        <b/>
        <sz val="8"/>
        <rFont val="Arial"/>
        <family val="2"/>
        <charset val="204"/>
      </rPr>
      <t>/ Марка&amp;модель автомобиля</t>
    </r>
  </si>
  <si>
    <r>
      <t>ადგილების რაოდენობა მძღოლის ჩათვლით</t>
    </r>
    <r>
      <rPr>
        <b/>
        <sz val="8"/>
        <rFont val="Arial"/>
        <family val="2"/>
        <charset val="204"/>
      </rPr>
      <t>/</t>
    </r>
    <r>
      <rPr>
        <b/>
        <sz val="8"/>
        <rFont val="Sylfaen"/>
        <family val="1"/>
        <charset val="204"/>
      </rPr>
      <t xml:space="preserve"> </t>
    </r>
    <r>
      <rPr>
        <b/>
        <sz val="8"/>
        <rFont val="Arial"/>
        <family val="2"/>
        <charset val="204"/>
      </rPr>
      <t>количество пассажиров с водителем</t>
    </r>
  </si>
  <si>
    <r>
      <t>ზრავის მოცულობა</t>
    </r>
    <r>
      <rPr>
        <b/>
        <sz val="8"/>
        <rFont val="Arial"/>
        <family val="2"/>
        <charset val="204"/>
      </rPr>
      <t>/ объем двигателя</t>
    </r>
  </si>
  <si>
    <r>
      <t>ავტობუსი</t>
    </r>
    <r>
      <rPr>
        <sz val="8"/>
        <rFont val="Arial"/>
        <family val="2"/>
        <charset val="204"/>
      </rPr>
      <t xml:space="preserve"> /Автобус</t>
    </r>
  </si>
  <si>
    <t>OTOKAR TEMPO</t>
  </si>
  <si>
    <r>
      <t>მიკროავტობუსი</t>
    </r>
    <r>
      <rPr>
        <sz val="8"/>
        <rFont val="Arial"/>
        <family val="2"/>
        <charset val="204"/>
      </rPr>
      <t xml:space="preserve"> /Микроавтобус</t>
    </r>
  </si>
  <si>
    <t>FORD TRANSIT BAS</t>
  </si>
  <si>
    <t>GY-681-YG</t>
  </si>
  <si>
    <r>
      <t>ავტობუსი</t>
    </r>
    <r>
      <rPr>
        <sz val="8"/>
        <rFont val="Arial"/>
        <family val="2"/>
        <charset val="204"/>
      </rPr>
      <t>/ Автобус</t>
    </r>
  </si>
  <si>
    <t>HYUNDAI COUNTRY</t>
  </si>
  <si>
    <t>VWW-843</t>
  </si>
  <si>
    <t>TOYOTA  HAICE</t>
  </si>
  <si>
    <t>FORD CARGO CDL 1</t>
  </si>
  <si>
    <r>
      <t>ცისტერნა</t>
    </r>
    <r>
      <rPr>
        <sz val="8"/>
        <rFont val="Arial"/>
        <family val="2"/>
        <charset val="204"/>
      </rPr>
      <t xml:space="preserve"> /Бензовоз</t>
    </r>
  </si>
  <si>
    <t>FORD CARGO 1826DC/12000</t>
  </si>
  <si>
    <r>
      <t>ჩამდინარე</t>
    </r>
    <r>
      <rPr>
        <sz val="8"/>
        <rFont val="Arial"/>
        <family val="2"/>
        <charset val="204"/>
      </rPr>
      <t xml:space="preserve"> </t>
    </r>
    <r>
      <rPr>
        <sz val="8"/>
        <rFont val="Sylfaen"/>
        <family val="1"/>
        <charset val="204"/>
      </rPr>
      <t>წყლების</t>
    </r>
    <r>
      <rPr>
        <sz val="8"/>
        <rFont val="Arial"/>
        <family val="2"/>
        <charset val="204"/>
      </rPr>
      <t xml:space="preserve"> </t>
    </r>
    <r>
      <rPr>
        <sz val="8"/>
        <rFont val="Sylfaen"/>
        <family val="1"/>
        <charset val="204"/>
      </rPr>
      <t>ავტომანქანა</t>
    </r>
    <r>
      <rPr>
        <sz val="8"/>
        <rFont val="Arial"/>
        <family val="2"/>
        <charset val="204"/>
      </rPr>
      <t xml:space="preserve"> /Ассенизационная автомашина</t>
    </r>
  </si>
  <si>
    <t>FORD CARGO 2526</t>
  </si>
  <si>
    <t>FORD TRANSIT</t>
  </si>
  <si>
    <t>FORD TRANSIT 100 DL</t>
  </si>
  <si>
    <t>MITSUBISHI L200 2.5D</t>
  </si>
  <si>
    <t>TOYOTA CAMRY</t>
  </si>
  <si>
    <t>QQ-815-XX</t>
  </si>
  <si>
    <t>TOYOTA COROLLA</t>
  </si>
  <si>
    <t xml:space="preserve"> QQ-814-XX</t>
  </si>
  <si>
    <t xml:space="preserve"> QQ-817-XX</t>
  </si>
  <si>
    <t xml:space="preserve"> QQ-816-XX</t>
  </si>
  <si>
    <t>TOYOTA   COROLLA</t>
  </si>
  <si>
    <r>
      <t>მაღალი</t>
    </r>
    <r>
      <rPr>
        <sz val="8"/>
        <rFont val="Arial"/>
        <family val="2"/>
        <charset val="204"/>
      </rPr>
      <t xml:space="preserve"> </t>
    </r>
    <r>
      <rPr>
        <sz val="8"/>
        <rFont val="Sylfaen"/>
        <family val="1"/>
        <charset val="204"/>
      </rPr>
      <t>გამავლობის</t>
    </r>
    <r>
      <rPr>
        <sz val="8"/>
        <rFont val="Arial"/>
        <family val="2"/>
        <charset val="204"/>
      </rPr>
      <t>  /Внедорожник</t>
    </r>
  </si>
  <si>
    <t>TOYOTA LAND CRUISER PRADO LC151</t>
  </si>
  <si>
    <t>чел.</t>
  </si>
  <si>
    <r>
      <t>м</t>
    </r>
    <r>
      <rPr>
        <vertAlign val="superscript"/>
        <sz val="11"/>
        <rFont val="Calibri"/>
        <family val="2"/>
        <charset val="204"/>
        <scheme val="minor"/>
      </rPr>
      <t>3</t>
    </r>
  </si>
  <si>
    <t>год</t>
  </si>
  <si>
    <t>дата</t>
  </si>
  <si>
    <t>$</t>
  </si>
  <si>
    <r>
      <t>ნახევრად</t>
    </r>
    <r>
      <rPr>
        <sz val="8"/>
        <rFont val="Arial"/>
        <family val="2"/>
        <charset val="204"/>
      </rPr>
      <t xml:space="preserve"> </t>
    </r>
    <r>
      <rPr>
        <sz val="8"/>
        <rFont val="Sylfaen"/>
        <family val="1"/>
        <charset val="204"/>
      </rPr>
      <t>სატვირთო</t>
    </r>
    <r>
      <rPr>
        <sz val="8"/>
        <rFont val="Arial"/>
        <family val="2"/>
        <charset val="204"/>
      </rPr>
      <t xml:space="preserve"> /Пикап полу грузовой</t>
    </r>
  </si>
  <si>
    <r>
      <t>თვითმცლელი</t>
    </r>
    <r>
      <rPr>
        <sz val="8"/>
        <rFont val="Arial"/>
        <family val="2"/>
        <charset val="204"/>
      </rPr>
      <t xml:space="preserve"> /самосвал</t>
    </r>
  </si>
  <si>
    <t>შეძენის თარიღი / Дата ввода в эксплуатацию</t>
  </si>
  <si>
    <t>ავტომანქანის შეძენისას გადახდილი თანხა/Начальная стоймость</t>
  </si>
  <si>
    <t>GG-831-YY</t>
  </si>
  <si>
    <t>XX-138-YY</t>
  </si>
  <si>
    <t>ადგილების რაოდენობა მძღოლის ჩათვლით/ количество пассажиров с водителем</t>
  </si>
  <si>
    <t>სს-ის რაოდენობა /Количество ТС</t>
  </si>
  <si>
    <t>ავტობუსები და მიკროავტობუსები /Автобусы и микроавтобусы</t>
  </si>
  <si>
    <t>ძარის ტიპი /типа кузова</t>
  </si>
  <si>
    <t>სატვირთო სს /Грузовые ТС</t>
  </si>
  <si>
    <t>მსუბუქი სს /Легковые ТС</t>
  </si>
  <si>
    <t>საბაზრო ღირებ-ბა  აშშ.დოლარში /Рыночная стоимость в долларах США</t>
  </si>
  <si>
    <t>15÷29</t>
  </si>
  <si>
    <t>2÷6</t>
  </si>
  <si>
    <t>ფრანშიზა /франшиза 0%</t>
  </si>
  <si>
    <t xml:space="preserve">ფრანშიზა /франшиза ЧУ -1%   ПУ -5% </t>
  </si>
  <si>
    <r>
      <t>₾იმიტი/Лимит -</t>
    </r>
    <r>
      <rPr>
        <sz val="9"/>
        <color theme="1"/>
        <rFont val="Calibri"/>
        <family val="2"/>
        <charset val="204"/>
        <scheme val="minor"/>
      </rPr>
      <t xml:space="preserve">                                                       სს ღირებულება/стоимость Т</t>
    </r>
    <r>
      <rPr>
        <b/>
        <sz val="9"/>
        <color theme="1"/>
        <rFont val="Calibri"/>
        <family val="2"/>
        <charset val="204"/>
        <scheme val="minor"/>
      </rPr>
      <t>С</t>
    </r>
  </si>
  <si>
    <t>ЧУ -ნაწილობრივი ზიანი/ частичный ущерб</t>
  </si>
  <si>
    <t>ПУ - სრული განადგურება/полное уничтожение</t>
  </si>
  <si>
    <r>
      <t xml:space="preserve">ლიმიტი/Лимит </t>
    </r>
    <r>
      <rPr>
        <sz val="8"/>
        <color theme="1"/>
        <rFont val="Calibri"/>
        <family val="2"/>
        <charset val="204"/>
        <scheme val="minor"/>
      </rPr>
      <t>- $30'000</t>
    </r>
  </si>
  <si>
    <r>
      <t xml:space="preserve">ლიმიტი/Лимит </t>
    </r>
    <r>
      <rPr>
        <sz val="8"/>
        <color theme="1"/>
        <rFont val="Calibri"/>
        <family val="2"/>
        <charset val="204"/>
        <scheme val="minor"/>
      </rPr>
      <t>- $50'000</t>
    </r>
  </si>
  <si>
    <r>
      <t xml:space="preserve">  სსშ, ავარიის, ხანძრის, ელვის დაცემის, სეტყვის,  მიწისძვრის, საგნების დაცე-მის, აფეთქების, ძარცვის, ქურდობის  და სხვა. უბედუ-რი შემთხვევის გამო ავტო-მობილის ძარის დაზღვევის </t>
    </r>
    <r>
      <rPr>
        <b/>
        <sz val="8"/>
        <color theme="1"/>
        <rFont val="Calibri"/>
        <family val="2"/>
        <charset val="204"/>
        <scheme val="minor"/>
      </rPr>
      <t>პრემია</t>
    </r>
    <r>
      <rPr>
        <sz val="8"/>
        <color theme="1"/>
        <rFont val="Calibri"/>
        <family val="2"/>
        <charset val="204"/>
        <scheme val="minor"/>
      </rPr>
      <t xml:space="preserve"> /</t>
    </r>
    <r>
      <rPr>
        <b/>
        <sz val="8"/>
        <color theme="1"/>
        <rFont val="Calibri"/>
        <family val="2"/>
        <charset val="204"/>
        <scheme val="minor"/>
      </rPr>
      <t>ПРЕМИЯ</t>
    </r>
    <r>
      <rPr>
        <sz val="8"/>
        <color theme="1"/>
        <rFont val="Calibri"/>
        <family val="2"/>
        <charset val="204"/>
        <scheme val="minor"/>
      </rPr>
      <t xml:space="preserve"> на Страхование кузова автомобиля от различных повреждении из-за  ДТП, аварии, пожара, молния, град, землетрясения,  падение предметов, взрыв, угон, ограбление и др. несч/случаях.</t>
    </r>
  </si>
  <si>
    <r>
      <rPr>
        <b/>
        <sz val="10"/>
        <color theme="1"/>
        <rFont val="Calibri"/>
        <family val="2"/>
        <charset val="204"/>
        <scheme val="minor"/>
      </rPr>
      <t>Вариант I</t>
    </r>
    <r>
      <rPr>
        <sz val="10"/>
        <color theme="1"/>
        <rFont val="Calibri"/>
        <family val="2"/>
        <charset val="204"/>
        <scheme val="minor"/>
      </rPr>
      <t xml:space="preserve"> CASCO+  MTPL</t>
    </r>
    <r>
      <rPr>
        <b/>
        <sz val="8"/>
        <color theme="1"/>
        <rFont val="Calibri"/>
        <family val="2"/>
        <charset val="204"/>
        <scheme val="minor"/>
      </rPr>
      <t xml:space="preserve">(Лимит - $30'000) </t>
    </r>
    <r>
      <rPr>
        <sz val="10"/>
        <color theme="1"/>
        <rFont val="Calibri"/>
        <family val="2"/>
        <charset val="204"/>
        <scheme val="minor"/>
      </rPr>
      <t>+MPA</t>
    </r>
    <r>
      <rPr>
        <b/>
        <sz val="8"/>
        <color theme="1"/>
        <rFont val="Calibri"/>
        <family val="2"/>
        <charset val="204"/>
        <scheme val="minor"/>
      </rPr>
      <t>(Лимит -$30'000 )</t>
    </r>
    <r>
      <rPr>
        <sz val="10"/>
        <color theme="1"/>
        <rFont val="Calibri"/>
        <family val="2"/>
        <charset val="204"/>
        <scheme val="minor"/>
      </rPr>
      <t xml:space="preserve">  </t>
    </r>
  </si>
  <si>
    <r>
      <rPr>
        <b/>
        <sz val="12"/>
        <color theme="1"/>
        <rFont val="Calibri"/>
        <family val="2"/>
        <charset val="204"/>
        <scheme val="minor"/>
      </rPr>
      <t xml:space="preserve">MTPL            </t>
    </r>
    <r>
      <rPr>
        <sz val="10"/>
        <color theme="1"/>
        <rFont val="Calibri"/>
        <family val="2"/>
        <charset val="204"/>
        <scheme val="minor"/>
      </rPr>
      <t xml:space="preserve">        ავტომფლობელთა ნებაყოფლობითი პასუხისმგებლობის დაზღვევის </t>
    </r>
    <r>
      <rPr>
        <b/>
        <sz val="10"/>
        <color theme="1"/>
        <rFont val="Calibri"/>
        <family val="2"/>
        <charset val="204"/>
        <scheme val="minor"/>
      </rPr>
      <t>პრემია/ПРЕМИЯ</t>
    </r>
    <r>
      <rPr>
        <sz val="10"/>
        <color theme="1"/>
        <rFont val="Calibri"/>
        <family val="2"/>
        <charset val="204"/>
        <scheme val="minor"/>
      </rPr>
      <t xml:space="preserve"> на добровольное Страхование Авто Гражданской Ответственности.</t>
    </r>
  </si>
  <si>
    <r>
      <rPr>
        <b/>
        <sz val="12"/>
        <color theme="1"/>
        <rFont val="Calibri"/>
        <family val="2"/>
        <charset val="204"/>
        <scheme val="minor"/>
      </rPr>
      <t xml:space="preserve">MPA           </t>
    </r>
    <r>
      <rPr>
        <sz val="10"/>
        <color theme="1"/>
        <rFont val="Calibri"/>
        <family val="2"/>
        <charset val="204"/>
        <scheme val="minor"/>
      </rPr>
      <t xml:space="preserve">                    მძღოლისა და მგზავრების უბედური შემთხვევისაგან დაზღვევის </t>
    </r>
    <r>
      <rPr>
        <b/>
        <sz val="10"/>
        <color theme="1"/>
        <rFont val="Calibri"/>
        <family val="2"/>
        <charset val="204"/>
        <scheme val="minor"/>
      </rPr>
      <t>პრემია/ПРЕМИЯ</t>
    </r>
    <r>
      <rPr>
        <sz val="10"/>
        <color theme="1"/>
        <rFont val="Calibri"/>
        <family val="2"/>
        <charset val="204"/>
        <scheme val="minor"/>
      </rPr>
      <t xml:space="preserve"> на Страхование от несчастного случая водителя и пассажиров</t>
    </r>
  </si>
  <si>
    <t>Cамосвал FORD CARGO 2526D LR(6х2)        (GLG-071)</t>
  </si>
  <si>
    <t>Ford Transit VIN:NMODXXTTFDAJ35808        (КТО - 015) (GY-681-YG)</t>
  </si>
  <si>
    <t>MITSUBISHI  L 200 4х2  MT INVITE   ( BAA - 003 )</t>
  </si>
  <si>
    <t>TOYOTA  CAMRY          ( KZ - 100  KZ ) БНТ QQ-817-XX</t>
  </si>
  <si>
    <t>TOYOTA  CAMRY       ( KZ  - 373 - KZ ) БНТ QQ-814-XX</t>
  </si>
  <si>
    <t>TOYOTA  CAMRY    ( KZ - 077 - KZ  старый ) QQ-816-XX</t>
  </si>
  <si>
    <t>TOYOTA  COROLLA         ( SS - 561 - ZZ)</t>
  </si>
  <si>
    <t>TOYOTA  COROLLA         ( SS - 581 - ZZ)</t>
  </si>
  <si>
    <t>TOYOTA  COROLLA   MM - 158 - GG</t>
  </si>
  <si>
    <t>TOYOTA  LAND CRUISER LC 150  ( 035D035 ) GG - 831 - YY</t>
  </si>
  <si>
    <t>TOYOTA CAMRY    ( KAZ - 088  старый )    QQ-815-XX</t>
  </si>
  <si>
    <t>Автобус HYUNDAI COUNTY BUS    ( WWW - 843 )</t>
  </si>
  <si>
    <t>Автобус OTOKAR TEMPO      ( LLZ - 641)</t>
  </si>
  <si>
    <t>Бензовоз  FORD CARGO 1826DC/12000 (4x2)      (GLG-172)</t>
  </si>
  <si>
    <t>Микроавтобус Toyota Haice   ( UU - 318 - PP)</t>
  </si>
  <si>
    <t>Осенизационная автомашина FORD CARGO 2526      (LLS - 680)</t>
  </si>
  <si>
    <t>Пикап полугруз. Форд-транзит         (BBS - 136)</t>
  </si>
  <si>
    <t>Пикап полугруз. Форд-транзит        ( ХХ - 138 - УУ )</t>
  </si>
  <si>
    <t>Авт. Тр. Средства по ОС на 1С</t>
  </si>
  <si>
    <r>
      <rPr>
        <b/>
        <sz val="10"/>
        <color theme="1"/>
        <rFont val="Calibri"/>
        <family val="2"/>
        <charset val="204"/>
        <scheme val="minor"/>
      </rPr>
      <t>Вариант II</t>
    </r>
    <r>
      <rPr>
        <sz val="10"/>
        <color theme="1"/>
        <rFont val="Calibri"/>
        <family val="2"/>
        <charset val="204"/>
        <scheme val="minor"/>
      </rPr>
      <t xml:space="preserve"> CASCO+  MTPL(Лимит - $50'000) +MPA(Лимит - $50'000на автобусы,остальное  $30'000 )  </t>
    </r>
  </si>
  <si>
    <t xml:space="preserve">Примечание: </t>
  </si>
  <si>
    <t>სად.პრემიის გამოთვლა/расч. Стр. премии</t>
  </si>
  <si>
    <t>QQ-813-XX</t>
  </si>
  <si>
    <t xml:space="preserve">ПРИЛОЖЕНИЕ </t>
  </si>
  <si>
    <t>к коммерческому предложению на услуги страхования автотранспортных средств</t>
  </si>
  <si>
    <t>მაგ.:დოლლარის გაცვ. კურსი/напр.:расч. Курс. Доллара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</si>
</sst>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theme="1"/>
      <name val="Arial"/>
      <family val="2"/>
      <charset val="204"/>
    </font>
    <font>
      <b/>
      <i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Sylfaen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8"/>
      <name val="Sylfaen"/>
      <family val="1"/>
      <charset val="204"/>
    </font>
    <font>
      <b/>
      <sz val="8"/>
      <name val="Calibri"/>
      <family val="2"/>
      <charset val="204"/>
    </font>
    <font>
      <sz val="8"/>
      <name val="AcadNusx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sz val="11"/>
      <name val="Sylfae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0"/>
      <name val="Arial Cyr"/>
      <charset val="204"/>
    </font>
    <font>
      <sz val="9"/>
      <name val="Arial"/>
      <family val="2"/>
    </font>
    <font>
      <b/>
      <sz val="9"/>
      <color theme="0" tint="-0.249977111117893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rgb="FF003366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rgb="FF003366"/>
      </left>
      <right style="double">
        <color rgb="FF003366"/>
      </right>
      <top style="double">
        <color rgb="FF003366"/>
      </top>
      <bottom style="double">
        <color rgb="FF003366"/>
      </bottom>
      <diagonal/>
    </border>
    <border>
      <left style="double">
        <color rgb="FF003366"/>
      </left>
      <right style="double">
        <color rgb="FF000000"/>
      </right>
      <top style="double">
        <color rgb="FF003366"/>
      </top>
      <bottom style="double">
        <color rgb="FF003366"/>
      </bottom>
      <diagonal/>
    </border>
    <border>
      <left style="double">
        <color rgb="FF003366"/>
      </left>
      <right style="double">
        <color rgb="FF000000"/>
      </right>
      <top/>
      <bottom style="double">
        <color rgb="FF003366"/>
      </bottom>
      <diagonal/>
    </border>
    <border>
      <left style="double">
        <color rgb="FF003366"/>
      </left>
      <right style="double">
        <color rgb="FF003366"/>
      </right>
      <top/>
      <bottom style="double">
        <color rgb="FF003366"/>
      </bottom>
      <diagonal/>
    </border>
  </borders>
  <cellStyleXfs count="4">
    <xf numFmtId="0" fontId="0" fillId="0" borderId="0"/>
    <xf numFmtId="0" fontId="1" fillId="0" borderId="0"/>
    <xf numFmtId="9" fontId="4" fillId="0" borderId="0" applyFont="0" applyFill="0" applyBorder="0" applyAlignment="0" applyProtection="0"/>
    <xf numFmtId="0" fontId="31" fillId="0" borderId="0"/>
  </cellStyleXfs>
  <cellXfs count="87">
    <xf numFmtId="0" fontId="0" fillId="0" borderId="0" xfId="0"/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6" fillId="0" borderId="9" xfId="0" applyFont="1" applyBorder="1" applyAlignment="1">
      <alignment wrapText="1"/>
    </xf>
    <xf numFmtId="0" fontId="6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14" fontId="3" fillId="0" borderId="4" xfId="1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textRotation="90" wrapText="1"/>
    </xf>
    <xf numFmtId="3" fontId="5" fillId="0" borderId="0" xfId="0" applyNumberFormat="1" applyFont="1"/>
    <xf numFmtId="0" fontId="7" fillId="0" borderId="1" xfId="0" applyFont="1" applyBorder="1" applyAlignment="1">
      <alignment horizontal="center" vertical="center" textRotation="90" wrapText="1"/>
    </xf>
    <xf numFmtId="0" fontId="23" fillId="0" borderId="0" xfId="0" applyFont="1"/>
    <xf numFmtId="0" fontId="0" fillId="0" borderId="0" xfId="0"/>
    <xf numFmtId="0" fontId="0" fillId="0" borderId="0" xfId="0"/>
    <xf numFmtId="0" fontId="10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3" fontId="25" fillId="0" borderId="4" xfId="0" applyNumberFormat="1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4" fontId="30" fillId="0" borderId="4" xfId="0" applyNumberFormat="1" applyFont="1" applyBorder="1" applyAlignment="1">
      <alignment horizontal="center" vertical="center" wrapText="1"/>
    </xf>
    <xf numFmtId="4" fontId="30" fillId="4" borderId="4" xfId="0" applyNumberFormat="1" applyFont="1" applyFill="1" applyBorder="1" applyAlignment="1">
      <alignment horizontal="center" vertical="center" wrapText="1"/>
    </xf>
    <xf numFmtId="2" fontId="17" fillId="0" borderId="4" xfId="0" applyNumberFormat="1" applyFont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3" fontId="25" fillId="2" borderId="4" xfId="0" applyNumberFormat="1" applyFont="1" applyFill="1" applyBorder="1" applyAlignment="1">
      <alignment horizontal="center" vertical="center" wrapText="1"/>
    </xf>
    <xf numFmtId="4" fontId="30" fillId="3" borderId="4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32" fillId="0" borderId="0" xfId="1" applyNumberFormat="1" applyFont="1" applyBorder="1" applyAlignment="1">
      <alignment horizontal="left" vertical="center" wrapText="1"/>
    </xf>
    <xf numFmtId="0" fontId="32" fillId="0" borderId="0" xfId="1" applyNumberFormat="1" applyFont="1" applyFill="1" applyBorder="1" applyAlignment="1">
      <alignment horizontal="left" vertical="center" wrapText="1"/>
    </xf>
    <xf numFmtId="0" fontId="1" fillId="0" borderId="0" xfId="1" applyNumberFormat="1" applyFont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0" fillId="0" borderId="0" xfId="0"/>
    <xf numFmtId="0" fontId="17" fillId="0" borderId="3" xfId="0" applyFont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/>
    </xf>
    <xf numFmtId="3" fontId="8" fillId="2" borderId="10" xfId="0" applyNumberFormat="1" applyFont="1" applyFill="1" applyBorder="1" applyAlignment="1">
      <alignment horizontal="center" vertical="center" wrapText="1"/>
    </xf>
    <xf numFmtId="1" fontId="8" fillId="2" borderId="9" xfId="0" applyNumberFormat="1" applyFont="1" applyFill="1" applyBorder="1" applyAlignment="1">
      <alignment horizontal="center" vertical="center" wrapText="1"/>
    </xf>
    <xf numFmtId="1" fontId="29" fillId="0" borderId="4" xfId="0" applyNumberFormat="1" applyFont="1" applyBorder="1" applyAlignment="1">
      <alignment horizontal="center" vertical="center" wrapText="1"/>
    </xf>
    <xf numFmtId="4" fontId="30" fillId="5" borderId="4" xfId="0" applyNumberFormat="1" applyFont="1" applyFill="1" applyBorder="1" applyAlignment="1">
      <alignment horizontal="center" vertical="center" wrapText="1"/>
    </xf>
    <xf numFmtId="4" fontId="30" fillId="0" borderId="4" xfId="0" applyNumberFormat="1" applyFont="1" applyFill="1" applyBorder="1" applyAlignment="1">
      <alignment horizontal="center" vertical="center" wrapText="1"/>
    </xf>
    <xf numFmtId="4" fontId="29" fillId="2" borderId="4" xfId="0" applyNumberFormat="1" applyFont="1" applyFill="1" applyBorder="1" applyAlignment="1">
      <alignment horizontal="center" vertical="center" wrapText="1"/>
    </xf>
    <xf numFmtId="4" fontId="9" fillId="2" borderId="4" xfId="2" applyNumberFormat="1" applyFont="1" applyFill="1" applyBorder="1" applyAlignment="1">
      <alignment horizontal="center" vertical="center"/>
    </xf>
    <xf numFmtId="4" fontId="26" fillId="2" borderId="4" xfId="0" applyNumberFormat="1" applyFont="1" applyFill="1" applyBorder="1" applyAlignment="1">
      <alignment horizontal="center" vertical="center"/>
    </xf>
    <xf numFmtId="3" fontId="29" fillId="2" borderId="4" xfId="0" applyNumberFormat="1" applyFont="1" applyFill="1" applyBorder="1" applyAlignment="1">
      <alignment horizontal="center" vertical="center" wrapText="1"/>
    </xf>
    <xf numFmtId="3" fontId="26" fillId="0" borderId="4" xfId="0" applyNumberFormat="1" applyFont="1" applyFill="1" applyBorder="1" applyAlignment="1">
      <alignment horizontal="center" vertical="center"/>
    </xf>
    <xf numFmtId="3" fontId="30" fillId="0" borderId="4" xfId="0" applyNumberFormat="1" applyFont="1" applyFill="1" applyBorder="1" applyAlignment="1">
      <alignment horizontal="center" vertical="center" wrapText="1"/>
    </xf>
    <xf numFmtId="4" fontId="29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3" borderId="4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 vertical="center" textRotation="90" wrapText="1"/>
    </xf>
    <xf numFmtId="0" fontId="24" fillId="3" borderId="8" xfId="0" applyFont="1" applyFill="1" applyBorder="1" applyAlignment="1">
      <alignment horizontal="center" vertical="center" textRotation="90" wrapText="1"/>
    </xf>
    <xf numFmtId="0" fontId="24" fillId="3" borderId="5" xfId="0" applyFont="1" applyFill="1" applyBorder="1" applyAlignment="1">
      <alignment horizontal="center" vertical="center" textRotation="90" wrapText="1"/>
    </xf>
    <xf numFmtId="0" fontId="24" fillId="0" borderId="3" xfId="0" applyFont="1" applyBorder="1" applyAlignment="1">
      <alignment horizontal="center" wrapText="1"/>
    </xf>
    <xf numFmtId="0" fontId="24" fillId="0" borderId="6" xfId="0" applyFont="1" applyBorder="1" applyAlignment="1">
      <alignment horizont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3" fontId="25" fillId="3" borderId="1" xfId="0" applyNumberFormat="1" applyFont="1" applyFill="1" applyBorder="1" applyAlignment="1">
      <alignment horizontal="center" vertical="center" textRotation="90" wrapText="1"/>
    </xf>
    <xf numFmtId="3" fontId="25" fillId="3" borderId="8" xfId="0" applyNumberFormat="1" applyFont="1" applyFill="1" applyBorder="1" applyAlignment="1">
      <alignment horizontal="center" vertical="center" textRotation="90" wrapText="1"/>
    </xf>
    <xf numFmtId="3" fontId="25" fillId="3" borderId="5" xfId="0" applyNumberFormat="1" applyFont="1" applyFill="1" applyBorder="1" applyAlignment="1">
      <alignment horizontal="center" vertical="center" textRotation="90" wrapText="1"/>
    </xf>
    <xf numFmtId="0" fontId="24" fillId="3" borderId="4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4">
    <cellStyle name="Обычный" xfId="0" builtinId="0"/>
    <cellStyle name="Обычный 102" xfId="3"/>
    <cellStyle name="Обычный_Лист1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abSelected="1" workbookViewId="0">
      <selection activeCell="E4" sqref="E4:F4"/>
    </sheetView>
  </sheetViews>
  <sheetFormatPr defaultColWidth="8.85546875" defaultRowHeight="15"/>
  <cols>
    <col min="1" max="1" width="23.7109375" style="26" customWidth="1"/>
    <col min="2" max="2" width="4.28515625" style="26" customWidth="1"/>
    <col min="3" max="3" width="10" style="26" customWidth="1"/>
    <col min="4" max="4" width="8.28515625" style="26" customWidth="1"/>
    <col min="5" max="5" width="12.28515625" style="26" customWidth="1"/>
    <col min="6" max="6" width="13.140625" style="26" customWidth="1"/>
    <col min="7" max="7" width="20.140625" style="27" customWidth="1"/>
    <col min="8" max="8" width="10.5703125" style="27" customWidth="1"/>
    <col min="9" max="9" width="12.85546875" style="26" customWidth="1"/>
    <col min="10" max="10" width="11" style="26" customWidth="1"/>
    <col min="11" max="11" width="12" style="26" customWidth="1"/>
    <col min="12" max="12" width="21.140625" style="26" customWidth="1"/>
    <col min="13" max="16384" width="8.85546875" style="26"/>
  </cols>
  <sheetData>
    <row r="1" spans="1:12">
      <c r="A1" s="62" t="s">
        <v>100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>
      <c r="A2" s="63" t="s">
        <v>101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s="46" customFormat="1" ht="15.75" thickBot="1"/>
    <row r="4" spans="1:12" ht="177" customHeight="1" thickTop="1" thickBot="1">
      <c r="A4" s="74" t="s">
        <v>60</v>
      </c>
      <c r="B4" s="77" t="s">
        <v>58</v>
      </c>
      <c r="C4" s="67" t="s">
        <v>57</v>
      </c>
      <c r="D4" s="67" t="s">
        <v>63</v>
      </c>
      <c r="E4" s="72" t="s">
        <v>73</v>
      </c>
      <c r="F4" s="73"/>
      <c r="G4" s="47" t="s">
        <v>75</v>
      </c>
      <c r="H4" s="81" t="s">
        <v>76</v>
      </c>
      <c r="I4" s="82"/>
      <c r="J4" s="35" t="s">
        <v>74</v>
      </c>
      <c r="K4" s="35" t="s">
        <v>96</v>
      </c>
      <c r="L4" s="35" t="s">
        <v>97</v>
      </c>
    </row>
    <row r="5" spans="1:12" ht="25.15" customHeight="1" thickTop="1" thickBot="1">
      <c r="A5" s="75"/>
      <c r="B5" s="78"/>
      <c r="C5" s="68"/>
      <c r="D5" s="68"/>
      <c r="E5" s="70" t="s">
        <v>68</v>
      </c>
      <c r="F5" s="71"/>
      <c r="G5" s="29" t="s">
        <v>72</v>
      </c>
      <c r="H5" s="29" t="s">
        <v>71</v>
      </c>
      <c r="I5" s="29" t="s">
        <v>72</v>
      </c>
      <c r="J5" s="80" t="s">
        <v>66</v>
      </c>
      <c r="K5" s="80" t="s">
        <v>67</v>
      </c>
      <c r="L5" s="64" t="s">
        <v>102</v>
      </c>
    </row>
    <row r="6" spans="1:12" ht="34.9" customHeight="1" thickTop="1" thickBot="1">
      <c r="A6" s="76"/>
      <c r="B6" s="79"/>
      <c r="C6" s="69"/>
      <c r="D6" s="69"/>
      <c r="E6" s="30" t="s">
        <v>66</v>
      </c>
      <c r="F6" s="30" t="s">
        <v>67</v>
      </c>
      <c r="G6" s="48" t="s">
        <v>66</v>
      </c>
      <c r="H6" s="83" t="s">
        <v>66</v>
      </c>
      <c r="I6" s="84"/>
      <c r="J6" s="80"/>
      <c r="K6" s="80"/>
      <c r="L6" s="64"/>
    </row>
    <row r="7" spans="1:12" s="27" customFormat="1" ht="16.5" thickTop="1" thickBot="1">
      <c r="A7" s="65" t="s">
        <v>98</v>
      </c>
      <c r="B7" s="65"/>
      <c r="C7" s="66"/>
      <c r="D7" s="37">
        <f>SUM(D8:D10)</f>
        <v>404000</v>
      </c>
      <c r="E7" s="56">
        <v>9.9999999999999994E-12</v>
      </c>
      <c r="F7" s="56">
        <v>9.9999999999999994E-12</v>
      </c>
      <c r="G7" s="56">
        <v>0</v>
      </c>
      <c r="H7" s="56">
        <v>0</v>
      </c>
      <c r="I7" s="56">
        <v>0</v>
      </c>
      <c r="J7" s="57">
        <f>SUM(J8:J10)</f>
        <v>4.0400000000000003E-6</v>
      </c>
      <c r="K7" s="57">
        <f>SUM(K8:K10)</f>
        <v>4.0400000000000003E-6</v>
      </c>
      <c r="L7" s="59"/>
    </row>
    <row r="8" spans="1:12" s="27" customFormat="1" ht="36" customHeight="1" thickTop="1" thickBot="1">
      <c r="A8" s="28" t="s">
        <v>59</v>
      </c>
      <c r="B8" s="52">
        <f>Тех.задание!E6</f>
        <v>4</v>
      </c>
      <c r="C8" s="32" t="s">
        <v>64</v>
      </c>
      <c r="D8" s="31">
        <f>Тех.задание!K6</f>
        <v>106000</v>
      </c>
      <c r="E8" s="33">
        <f t="shared" ref="E8:F10" si="0">$D8*E$7</f>
        <v>1.06E-6</v>
      </c>
      <c r="F8" s="33">
        <f t="shared" si="0"/>
        <v>1.06E-6</v>
      </c>
      <c r="G8" s="54">
        <f>$B8*G7</f>
        <v>0</v>
      </c>
      <c r="H8" s="53"/>
      <c r="I8" s="34">
        <f>$B8*I$7</f>
        <v>0</v>
      </c>
      <c r="J8" s="34">
        <f>SUM(E8,G8,H8:I8)</f>
        <v>1.06E-6</v>
      </c>
      <c r="K8" s="34">
        <f>SUM(F8,G8,H8:I8)</f>
        <v>1.06E-6</v>
      </c>
      <c r="L8" s="60"/>
    </row>
    <row r="9" spans="1:12" s="27" customFormat="1" ht="14.45" customHeight="1" thickTop="1" thickBot="1">
      <c r="A9" s="28" t="s">
        <v>61</v>
      </c>
      <c r="B9" s="52">
        <f>Тех.задание!E11</f>
        <v>6</v>
      </c>
      <c r="C9" s="32" t="s">
        <v>65</v>
      </c>
      <c r="D9" s="31">
        <f>Тех.задание!K11</f>
        <v>173000</v>
      </c>
      <c r="E9" s="33">
        <f t="shared" si="0"/>
        <v>1.73E-6</v>
      </c>
      <c r="F9" s="33">
        <f t="shared" si="0"/>
        <v>1.73E-6</v>
      </c>
      <c r="G9" s="54">
        <f t="shared" ref="G9:G10" si="1">$B9*G8</f>
        <v>0</v>
      </c>
      <c r="H9" s="38">
        <f>$B9*H$7</f>
        <v>0</v>
      </c>
      <c r="I9" s="53"/>
      <c r="J9" s="34">
        <f t="shared" ref="J9:J10" si="2">SUM(E9,G9,H9:I9)</f>
        <v>1.73E-6</v>
      </c>
      <c r="K9" s="34">
        <f t="shared" ref="K9:K10" si="3">SUM(F9,G9,H9:I9)</f>
        <v>1.73E-6</v>
      </c>
      <c r="L9" s="60"/>
    </row>
    <row r="10" spans="1:12" s="27" customFormat="1" ht="14.45" customHeight="1" thickTop="1" thickBot="1">
      <c r="A10" s="28" t="s">
        <v>62</v>
      </c>
      <c r="B10" s="52">
        <f>Тех.задание!E18</f>
        <v>9</v>
      </c>
      <c r="C10" s="32">
        <v>5</v>
      </c>
      <c r="D10" s="31">
        <f>Тех.задание!K18</f>
        <v>125000</v>
      </c>
      <c r="E10" s="33">
        <f t="shared" si="0"/>
        <v>1.2499999999999999E-6</v>
      </c>
      <c r="F10" s="33">
        <f t="shared" si="0"/>
        <v>1.2499999999999999E-6</v>
      </c>
      <c r="G10" s="54">
        <f t="shared" si="1"/>
        <v>0</v>
      </c>
      <c r="H10" s="38">
        <f>$B10*H$7</f>
        <v>0</v>
      </c>
      <c r="I10" s="53"/>
      <c r="J10" s="34">
        <f t="shared" si="2"/>
        <v>1.2499999999999999E-6</v>
      </c>
      <c r="K10" s="34">
        <f t="shared" si="3"/>
        <v>1.2499999999999999E-6</v>
      </c>
      <c r="L10" s="60"/>
    </row>
    <row r="11" spans="1:12" ht="16.5" thickTop="1" thickBot="1">
      <c r="A11" s="36"/>
      <c r="B11" s="36">
        <f>SUM(B8:B10)</f>
        <v>19</v>
      </c>
      <c r="C11" s="36"/>
      <c r="D11" s="58">
        <f>SUM(D8:D10)</f>
        <v>404000</v>
      </c>
      <c r="E11" s="55">
        <f t="shared" ref="E11:K11" si="4">SUM(E8:E10)</f>
        <v>4.0400000000000003E-6</v>
      </c>
      <c r="F11" s="55">
        <f t="shared" si="4"/>
        <v>4.0400000000000003E-6</v>
      </c>
      <c r="G11" s="55">
        <f t="shared" si="4"/>
        <v>0</v>
      </c>
      <c r="H11" s="55">
        <f t="shared" si="4"/>
        <v>0</v>
      </c>
      <c r="I11" s="55">
        <f t="shared" si="4"/>
        <v>0</v>
      </c>
      <c r="J11" s="55">
        <f t="shared" si="4"/>
        <v>4.0400000000000003E-6</v>
      </c>
      <c r="K11" s="55">
        <f t="shared" si="4"/>
        <v>4.0400000000000003E-6</v>
      </c>
      <c r="L11" s="61"/>
    </row>
    <row r="12" spans="1:12" ht="15.75" thickTop="1">
      <c r="A12" s="25" t="s">
        <v>69</v>
      </c>
      <c r="D12" s="25" t="s">
        <v>70</v>
      </c>
    </row>
  </sheetData>
  <mergeCells count="14">
    <mergeCell ref="A1:L1"/>
    <mergeCell ref="A2:L2"/>
    <mergeCell ref="L5:L6"/>
    <mergeCell ref="A7:C7"/>
    <mergeCell ref="C4:C6"/>
    <mergeCell ref="D4:D6"/>
    <mergeCell ref="E5:F5"/>
    <mergeCell ref="E4:F4"/>
    <mergeCell ref="A4:A6"/>
    <mergeCell ref="B4:B6"/>
    <mergeCell ref="K5:K6"/>
    <mergeCell ref="H4:I4"/>
    <mergeCell ref="H6:I6"/>
    <mergeCell ref="J5:J6"/>
  </mergeCells>
  <printOptions horizontalCentered="1"/>
  <pageMargins left="0.23622047244094491" right="0.23622047244094491" top="0.15748031496062992" bottom="0.15748031496062992" header="0" footer="0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opLeftCell="B1" workbookViewId="0">
      <selection activeCell="F4" sqref="F4"/>
    </sheetView>
  </sheetViews>
  <sheetFormatPr defaultRowHeight="15"/>
  <cols>
    <col min="1" max="1" width="34" style="25" hidden="1" customWidth="1"/>
    <col min="2" max="2" width="3.42578125" customWidth="1"/>
    <col min="3" max="3" width="26.7109375" customWidth="1"/>
    <col min="4" max="4" width="27.28515625" customWidth="1"/>
    <col min="6" max="6" width="9" customWidth="1"/>
    <col min="7" max="7" width="5.7109375" customWidth="1"/>
    <col min="8" max="8" width="6.42578125" customWidth="1"/>
    <col min="10" max="10" width="9.140625" customWidth="1"/>
    <col min="11" max="11" width="13.5703125" customWidth="1"/>
  </cols>
  <sheetData>
    <row r="1" spans="1:11" s="46" customFormat="1">
      <c r="A1" s="25"/>
    </row>
    <row r="2" spans="1:11" s="46" customFormat="1">
      <c r="A2" s="25"/>
    </row>
    <row r="3" spans="1:11" ht="15.75" thickBot="1"/>
    <row r="4" spans="1:11" ht="130.5" customHeight="1" thickTop="1" thickBot="1">
      <c r="A4" s="44" t="s">
        <v>95</v>
      </c>
      <c r="B4" s="85" t="s">
        <v>10</v>
      </c>
      <c r="C4" s="85" t="s">
        <v>12</v>
      </c>
      <c r="D4" s="85" t="s">
        <v>17</v>
      </c>
      <c r="E4" s="24" t="s">
        <v>13</v>
      </c>
      <c r="F4" s="22" t="s">
        <v>18</v>
      </c>
      <c r="G4" s="22" t="s">
        <v>19</v>
      </c>
      <c r="H4" s="22" t="s">
        <v>14</v>
      </c>
      <c r="I4" s="21" t="s">
        <v>53</v>
      </c>
      <c r="J4" s="21" t="s">
        <v>54</v>
      </c>
      <c r="K4" s="20" t="s">
        <v>15</v>
      </c>
    </row>
    <row r="5" spans="1:11" ht="18.75" thickTop="1" thickBot="1">
      <c r="A5" s="44"/>
      <c r="B5" s="86"/>
      <c r="C5" s="86"/>
      <c r="D5" s="86"/>
      <c r="E5" s="18" t="s">
        <v>10</v>
      </c>
      <c r="F5" s="17" t="s">
        <v>46</v>
      </c>
      <c r="G5" s="17" t="s">
        <v>47</v>
      </c>
      <c r="H5" s="17" t="s">
        <v>48</v>
      </c>
      <c r="I5" s="18" t="s">
        <v>49</v>
      </c>
      <c r="J5" s="19" t="s">
        <v>50</v>
      </c>
      <c r="K5" s="10">
        <v>44135</v>
      </c>
    </row>
    <row r="6" spans="1:11" s="46" customFormat="1" ht="17.25" customHeight="1" thickTop="1" thickBot="1">
      <c r="A6" s="1"/>
      <c r="B6" s="49" t="s">
        <v>59</v>
      </c>
      <c r="C6" s="50"/>
      <c r="D6" s="50"/>
      <c r="E6" s="51">
        <f>COUNT(J7:J10)</f>
        <v>4</v>
      </c>
      <c r="F6" s="50"/>
      <c r="G6" s="50"/>
      <c r="H6" s="50"/>
      <c r="I6" s="50"/>
      <c r="J6" s="50">
        <f>SUM(J7:J10)</f>
        <v>168477.66999999998</v>
      </c>
      <c r="K6" s="50">
        <f t="shared" ref="K6" si="0">SUM(K7:K10)</f>
        <v>106000</v>
      </c>
    </row>
    <row r="7" spans="1:11" ht="16.5" thickTop="1" thickBot="1">
      <c r="A7" s="42" t="s">
        <v>89</v>
      </c>
      <c r="B7" s="11">
        <v>1</v>
      </c>
      <c r="C7" s="2" t="s">
        <v>20</v>
      </c>
      <c r="D7" s="12" t="s">
        <v>21</v>
      </c>
      <c r="E7" s="13" t="s">
        <v>5</v>
      </c>
      <c r="F7" s="14" t="s">
        <v>11</v>
      </c>
      <c r="G7" s="13">
        <v>3.2</v>
      </c>
      <c r="H7" s="13">
        <v>2014</v>
      </c>
      <c r="I7" s="15">
        <v>41729</v>
      </c>
      <c r="J7" s="16">
        <v>60212.28</v>
      </c>
      <c r="K7" s="9">
        <v>40000</v>
      </c>
    </row>
    <row r="8" spans="1:11" ht="24" thickTop="1" thickBot="1">
      <c r="A8" s="42" t="s">
        <v>78</v>
      </c>
      <c r="B8" s="1">
        <v>2</v>
      </c>
      <c r="C8" s="2" t="s">
        <v>22</v>
      </c>
      <c r="D8" s="3" t="s">
        <v>23</v>
      </c>
      <c r="E8" s="4" t="s">
        <v>24</v>
      </c>
      <c r="F8" s="8">
        <v>17</v>
      </c>
      <c r="G8" s="4">
        <v>2.4</v>
      </c>
      <c r="H8" s="4">
        <v>2010</v>
      </c>
      <c r="I8" s="6">
        <v>40392</v>
      </c>
      <c r="J8" s="7">
        <v>33280.39</v>
      </c>
      <c r="K8" s="9">
        <v>11000</v>
      </c>
    </row>
    <row r="9" spans="1:11" ht="24" thickTop="1" thickBot="1">
      <c r="A9" s="42" t="s">
        <v>88</v>
      </c>
      <c r="B9" s="1">
        <v>3</v>
      </c>
      <c r="C9" s="2" t="s">
        <v>25</v>
      </c>
      <c r="D9" s="3" t="s">
        <v>26</v>
      </c>
      <c r="E9" s="4" t="s">
        <v>27</v>
      </c>
      <c r="F9" s="8">
        <v>29</v>
      </c>
      <c r="G9" s="4">
        <v>3.9</v>
      </c>
      <c r="H9" s="4">
        <v>2012</v>
      </c>
      <c r="I9" s="6">
        <v>41313</v>
      </c>
      <c r="J9" s="7">
        <v>39985</v>
      </c>
      <c r="K9" s="9">
        <v>25000</v>
      </c>
    </row>
    <row r="10" spans="1:11" ht="16.5" thickTop="1" thickBot="1">
      <c r="A10" s="42" t="s">
        <v>91</v>
      </c>
      <c r="B10" s="11">
        <v>4</v>
      </c>
      <c r="C10" s="2" t="s">
        <v>22</v>
      </c>
      <c r="D10" s="3" t="s">
        <v>28</v>
      </c>
      <c r="E10" s="4" t="s">
        <v>6</v>
      </c>
      <c r="F10" s="8">
        <v>15</v>
      </c>
      <c r="G10" s="4">
        <v>2.5</v>
      </c>
      <c r="H10" s="4">
        <v>2016</v>
      </c>
      <c r="I10" s="6">
        <v>42781</v>
      </c>
      <c r="J10" s="7">
        <v>35000</v>
      </c>
      <c r="K10" s="9">
        <v>30000</v>
      </c>
    </row>
    <row r="11" spans="1:11" s="46" customFormat="1" ht="17.25" customHeight="1" thickTop="1" thickBot="1">
      <c r="A11" s="1"/>
      <c r="B11" s="49" t="s">
        <v>61</v>
      </c>
      <c r="C11" s="50"/>
      <c r="D11" s="50"/>
      <c r="E11" s="51">
        <f>COUNT(J12:J17)</f>
        <v>6</v>
      </c>
      <c r="F11" s="50"/>
      <c r="G11" s="50"/>
      <c r="H11" s="50"/>
      <c r="I11" s="50"/>
      <c r="J11" s="50">
        <f>SUM(J12:J17)</f>
        <v>294014.06</v>
      </c>
      <c r="K11" s="50">
        <f t="shared" ref="K11" si="1">SUM(K12:K17)</f>
        <v>173000</v>
      </c>
    </row>
    <row r="12" spans="1:11" ht="24" thickTop="1" thickBot="1">
      <c r="A12" s="42" t="s">
        <v>77</v>
      </c>
      <c r="B12" s="11">
        <v>5</v>
      </c>
      <c r="C12" s="2" t="s">
        <v>52</v>
      </c>
      <c r="D12" s="3" t="s">
        <v>29</v>
      </c>
      <c r="E12" s="4" t="s">
        <v>1</v>
      </c>
      <c r="F12" s="8">
        <v>2</v>
      </c>
      <c r="G12" s="4">
        <v>7.3</v>
      </c>
      <c r="H12" s="4">
        <v>2010</v>
      </c>
      <c r="I12" s="6">
        <v>40451</v>
      </c>
      <c r="J12" s="7">
        <v>72963.490000000005</v>
      </c>
      <c r="K12" s="9">
        <v>48000</v>
      </c>
    </row>
    <row r="13" spans="1:11" ht="24" thickTop="1" thickBot="1">
      <c r="A13" s="42" t="s">
        <v>90</v>
      </c>
      <c r="B13" s="1">
        <v>6</v>
      </c>
      <c r="C13" s="2" t="s">
        <v>30</v>
      </c>
      <c r="D13" s="3" t="s">
        <v>31</v>
      </c>
      <c r="E13" s="4" t="s">
        <v>0</v>
      </c>
      <c r="F13" s="8">
        <v>2</v>
      </c>
      <c r="G13" s="4">
        <v>7.3</v>
      </c>
      <c r="H13" s="4">
        <v>2010</v>
      </c>
      <c r="I13" s="6">
        <v>40457</v>
      </c>
      <c r="J13" s="7">
        <v>74137.3</v>
      </c>
      <c r="K13" s="9">
        <v>50000</v>
      </c>
    </row>
    <row r="14" spans="1:11" ht="35.25" thickTop="1" thickBot="1">
      <c r="A14" s="42" t="s">
        <v>92</v>
      </c>
      <c r="B14" s="1">
        <v>7</v>
      </c>
      <c r="C14" s="2" t="s">
        <v>32</v>
      </c>
      <c r="D14" s="3" t="s">
        <v>33</v>
      </c>
      <c r="E14" s="4" t="s">
        <v>7</v>
      </c>
      <c r="F14" s="8">
        <v>2</v>
      </c>
      <c r="G14" s="4">
        <v>7.3</v>
      </c>
      <c r="H14" s="4">
        <v>2011</v>
      </c>
      <c r="I14" s="6">
        <v>40651</v>
      </c>
      <c r="J14" s="7">
        <v>85300</v>
      </c>
      <c r="K14" s="9">
        <v>52000</v>
      </c>
    </row>
    <row r="15" spans="1:11" ht="24" thickTop="1" thickBot="1">
      <c r="A15" s="42" t="s">
        <v>93</v>
      </c>
      <c r="B15" s="11">
        <v>8</v>
      </c>
      <c r="C15" s="2" t="s">
        <v>51</v>
      </c>
      <c r="D15" s="3" t="s">
        <v>34</v>
      </c>
      <c r="E15" s="4" t="s">
        <v>8</v>
      </c>
      <c r="F15" s="8">
        <v>6</v>
      </c>
      <c r="G15" s="4">
        <v>2.4</v>
      </c>
      <c r="H15" s="4">
        <v>2005</v>
      </c>
      <c r="I15" s="6">
        <v>38353</v>
      </c>
      <c r="J15" s="7">
        <v>19324.189999999999</v>
      </c>
      <c r="K15" s="9">
        <v>4000</v>
      </c>
    </row>
    <row r="16" spans="1:11" ht="24" thickTop="1" thickBot="1">
      <c r="A16" s="42" t="s">
        <v>94</v>
      </c>
      <c r="B16" s="11">
        <v>9</v>
      </c>
      <c r="C16" s="2" t="s">
        <v>51</v>
      </c>
      <c r="D16" s="3" t="s">
        <v>35</v>
      </c>
      <c r="E16" s="4" t="s">
        <v>56</v>
      </c>
      <c r="F16" s="8">
        <v>6</v>
      </c>
      <c r="G16" s="4">
        <v>2.4</v>
      </c>
      <c r="H16" s="4">
        <v>2005</v>
      </c>
      <c r="I16" s="6">
        <v>38353</v>
      </c>
      <c r="J16" s="7">
        <v>19324.189999999999</v>
      </c>
      <c r="K16" s="9">
        <v>4000</v>
      </c>
    </row>
    <row r="17" spans="1:14" ht="24" thickTop="1" thickBot="1">
      <c r="A17" s="42" t="s">
        <v>79</v>
      </c>
      <c r="B17" s="11">
        <v>10</v>
      </c>
      <c r="C17" s="2" t="s">
        <v>51</v>
      </c>
      <c r="D17" s="3" t="s">
        <v>36</v>
      </c>
      <c r="E17" s="4" t="s">
        <v>2</v>
      </c>
      <c r="F17" s="5">
        <v>5</v>
      </c>
      <c r="G17" s="4">
        <v>2.5</v>
      </c>
      <c r="H17" s="4">
        <v>2012</v>
      </c>
      <c r="I17" s="6">
        <v>41428</v>
      </c>
      <c r="J17" s="7">
        <v>22964.89</v>
      </c>
      <c r="K17" s="9">
        <v>15000</v>
      </c>
    </row>
    <row r="18" spans="1:14" s="46" customFormat="1" ht="17.25" customHeight="1" thickTop="1" thickBot="1">
      <c r="A18" s="1"/>
      <c r="B18" s="49" t="s">
        <v>62</v>
      </c>
      <c r="C18" s="50"/>
      <c r="D18" s="50"/>
      <c r="E18" s="51">
        <f>COUNT(J19:J27)</f>
        <v>9</v>
      </c>
      <c r="F18" s="50"/>
      <c r="G18" s="50"/>
      <c r="H18" s="50"/>
      <c r="I18" s="50"/>
      <c r="J18" s="50">
        <f>SUM(J19:J27)</f>
        <v>229764.41999999998</v>
      </c>
      <c r="K18" s="50">
        <f>SUM(K19:K27)</f>
        <v>125000</v>
      </c>
    </row>
    <row r="19" spans="1:14" ht="25.5" thickTop="1" thickBot="1">
      <c r="A19" s="40" t="s">
        <v>87</v>
      </c>
      <c r="B19" s="11">
        <v>11</v>
      </c>
      <c r="C19" s="2" t="s">
        <v>16</v>
      </c>
      <c r="D19" s="3" t="s">
        <v>37</v>
      </c>
      <c r="E19" s="4" t="s">
        <v>38</v>
      </c>
      <c r="F19" s="5">
        <v>5</v>
      </c>
      <c r="G19" s="4">
        <v>2.5</v>
      </c>
      <c r="H19" s="4">
        <v>2012</v>
      </c>
      <c r="I19" s="6">
        <v>41389</v>
      </c>
      <c r="J19" s="7">
        <v>30400</v>
      </c>
      <c r="K19" s="9">
        <v>9000</v>
      </c>
    </row>
    <row r="20" spans="1:14" ht="16.5" thickTop="1" thickBot="1">
      <c r="A20" s="40" t="s">
        <v>84</v>
      </c>
      <c r="B20" s="11">
        <v>12</v>
      </c>
      <c r="C20" s="2" t="s">
        <v>16</v>
      </c>
      <c r="D20" s="3" t="s">
        <v>39</v>
      </c>
      <c r="E20" s="4" t="s">
        <v>4</v>
      </c>
      <c r="F20" s="5">
        <v>5</v>
      </c>
      <c r="G20" s="4">
        <v>1.6</v>
      </c>
      <c r="H20" s="4">
        <v>2013</v>
      </c>
      <c r="I20" s="6">
        <v>42212</v>
      </c>
      <c r="J20" s="7">
        <v>12500</v>
      </c>
      <c r="K20" s="9">
        <v>7000</v>
      </c>
      <c r="N20" s="46"/>
    </row>
    <row r="21" spans="1:14" ht="16.5" thickTop="1" thickBot="1">
      <c r="A21" s="40" t="s">
        <v>83</v>
      </c>
      <c r="B21" s="11">
        <v>13</v>
      </c>
      <c r="C21" s="2" t="s">
        <v>16</v>
      </c>
      <c r="D21" s="3" t="s">
        <v>39</v>
      </c>
      <c r="E21" s="4" t="s">
        <v>3</v>
      </c>
      <c r="F21" s="5">
        <v>5</v>
      </c>
      <c r="G21" s="4">
        <v>1.6</v>
      </c>
      <c r="H21" s="4">
        <v>2013</v>
      </c>
      <c r="I21" s="6">
        <v>42212</v>
      </c>
      <c r="J21" s="7">
        <v>12500</v>
      </c>
      <c r="K21" s="9">
        <v>7000</v>
      </c>
      <c r="L21" s="46"/>
      <c r="M21" s="46"/>
      <c r="N21" s="46"/>
    </row>
    <row r="22" spans="1:14" s="46" customFormat="1" ht="16.5" thickTop="1" thickBot="1">
      <c r="A22" s="40"/>
      <c r="B22" s="11">
        <v>14</v>
      </c>
      <c r="C22" s="2" t="s">
        <v>16</v>
      </c>
      <c r="D22" s="3" t="s">
        <v>37</v>
      </c>
      <c r="E22" s="4" t="s">
        <v>99</v>
      </c>
      <c r="F22" s="5">
        <v>5</v>
      </c>
      <c r="G22" s="4">
        <v>2.5</v>
      </c>
      <c r="H22" s="4">
        <v>2012</v>
      </c>
      <c r="I22" s="6">
        <v>41389</v>
      </c>
      <c r="J22" s="7">
        <v>33232</v>
      </c>
      <c r="K22" s="9">
        <v>9000</v>
      </c>
    </row>
    <row r="23" spans="1:14" ht="25.5" thickTop="1" thickBot="1">
      <c r="A23" s="40" t="s">
        <v>81</v>
      </c>
      <c r="B23" s="11">
        <v>15</v>
      </c>
      <c r="C23" s="2" t="s">
        <v>16</v>
      </c>
      <c r="D23" s="3" t="s">
        <v>37</v>
      </c>
      <c r="E23" s="4" t="s">
        <v>40</v>
      </c>
      <c r="F23" s="5">
        <v>5</v>
      </c>
      <c r="G23" s="4">
        <v>2.5</v>
      </c>
      <c r="H23" s="4">
        <v>2015</v>
      </c>
      <c r="I23" s="6">
        <v>42275</v>
      </c>
      <c r="J23" s="7">
        <v>30400</v>
      </c>
      <c r="K23" s="9">
        <v>18000</v>
      </c>
      <c r="L23" s="46"/>
      <c r="M23" s="46"/>
      <c r="N23" s="46"/>
    </row>
    <row r="24" spans="1:14" ht="25.5" thickTop="1" thickBot="1">
      <c r="A24" s="41" t="s">
        <v>80</v>
      </c>
      <c r="B24" s="11">
        <v>16</v>
      </c>
      <c r="C24" s="2" t="s">
        <v>16</v>
      </c>
      <c r="D24" s="3" t="s">
        <v>37</v>
      </c>
      <c r="E24" s="4" t="s">
        <v>41</v>
      </c>
      <c r="F24" s="5">
        <v>5</v>
      </c>
      <c r="G24" s="4">
        <v>2.5</v>
      </c>
      <c r="H24" s="4">
        <v>2015</v>
      </c>
      <c r="I24" s="6">
        <v>42275</v>
      </c>
      <c r="J24" s="7">
        <v>30400</v>
      </c>
      <c r="K24" s="9">
        <v>18000</v>
      </c>
      <c r="L24" s="46"/>
      <c r="M24" s="46"/>
      <c r="N24" s="46"/>
    </row>
    <row r="25" spans="1:14" ht="25.5" thickTop="1" thickBot="1">
      <c r="A25" s="40" t="s">
        <v>82</v>
      </c>
      <c r="B25" s="11">
        <v>17</v>
      </c>
      <c r="C25" s="2" t="s">
        <v>16</v>
      </c>
      <c r="D25" s="3" t="s">
        <v>37</v>
      </c>
      <c r="E25" s="4" t="s">
        <v>42</v>
      </c>
      <c r="F25" s="5">
        <v>5</v>
      </c>
      <c r="G25" s="4">
        <v>2.5</v>
      </c>
      <c r="H25" s="4">
        <v>2015</v>
      </c>
      <c r="I25" s="6">
        <v>42275</v>
      </c>
      <c r="J25" s="7">
        <v>30400</v>
      </c>
      <c r="K25" s="9">
        <v>18000</v>
      </c>
    </row>
    <row r="26" spans="1:14" ht="16.5" thickTop="1" thickBot="1">
      <c r="A26" s="40" t="s">
        <v>85</v>
      </c>
      <c r="B26" s="11">
        <v>18</v>
      </c>
      <c r="C26" s="2" t="s">
        <v>16</v>
      </c>
      <c r="D26" s="3" t="s">
        <v>43</v>
      </c>
      <c r="E26" s="4" t="s">
        <v>9</v>
      </c>
      <c r="F26" s="5">
        <v>5</v>
      </c>
      <c r="G26" s="4">
        <v>1.6</v>
      </c>
      <c r="H26" s="4">
        <v>2016</v>
      </c>
      <c r="I26" s="6">
        <v>42731</v>
      </c>
      <c r="J26" s="7">
        <v>16000</v>
      </c>
      <c r="K26" s="9">
        <v>9000</v>
      </c>
    </row>
    <row r="27" spans="1:14" ht="25.5" thickTop="1" thickBot="1">
      <c r="A27" s="40" t="s">
        <v>86</v>
      </c>
      <c r="B27" s="11">
        <v>19</v>
      </c>
      <c r="C27" s="2" t="s">
        <v>44</v>
      </c>
      <c r="D27" s="3" t="s">
        <v>45</v>
      </c>
      <c r="E27" s="4" t="s">
        <v>55</v>
      </c>
      <c r="F27" s="5">
        <v>5</v>
      </c>
      <c r="G27" s="4">
        <v>3</v>
      </c>
      <c r="H27" s="4">
        <v>2014</v>
      </c>
      <c r="I27" s="6">
        <v>42178</v>
      </c>
      <c r="J27" s="7">
        <v>33932.42</v>
      </c>
      <c r="K27" s="9">
        <v>30000</v>
      </c>
    </row>
    <row r="28" spans="1:14" ht="15.75" thickTop="1">
      <c r="A28" s="39"/>
      <c r="E28" s="46"/>
      <c r="F28" s="46"/>
      <c r="G28" s="46"/>
      <c r="H28" s="46"/>
      <c r="J28" s="23">
        <f>SUM(J6,J11,J18)</f>
        <v>692256.14999999991</v>
      </c>
      <c r="K28" s="23">
        <f>SUM(K6,K11,K18)</f>
        <v>404000</v>
      </c>
    </row>
    <row r="29" spans="1:14">
      <c r="A29" s="45"/>
      <c r="B29" s="46"/>
      <c r="C29" s="46"/>
    </row>
    <row r="30" spans="1:14">
      <c r="A30" s="45"/>
    </row>
    <row r="31" spans="1:14">
      <c r="A31" s="45"/>
    </row>
    <row r="32" spans="1:14">
      <c r="A32" s="45"/>
    </row>
    <row r="33" spans="1:1">
      <c r="A33" s="43"/>
    </row>
    <row r="34" spans="1:1">
      <c r="A34" s="43"/>
    </row>
  </sheetData>
  <mergeCells count="3">
    <mergeCell ref="B4:B5"/>
    <mergeCell ref="C4:C5"/>
    <mergeCell ref="D4:D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Ком.Предложения</vt:lpstr>
      <vt:lpstr>Тех.задание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Ramishvili</dc:creator>
  <cp:lastModifiedBy>Natalia Abashidze</cp:lastModifiedBy>
  <cp:lastPrinted>2019-11-26T10:55:46Z</cp:lastPrinted>
  <dcterms:created xsi:type="dcterms:W3CDTF">2017-06-21T05:47:37Z</dcterms:created>
  <dcterms:modified xsi:type="dcterms:W3CDTF">2020-11-09T06:43:28Z</dcterms:modified>
</cp:coreProperties>
</file>